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huong\Nam 2021\Du toan 2022\Cong khai a.Quang\"/>
    </mc:Choice>
  </mc:AlternateContent>
  <bookViews>
    <workbookView xWindow="0" yWindow="0" windowWidth="20490" windowHeight="7650"/>
  </bookViews>
  <sheets>
    <sheet name="Sheet1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30" i="1"/>
  <c r="C29" i="1"/>
  <c r="C32" i="1" s="1"/>
  <c r="C31" i="1" s="1"/>
  <c r="C28" i="1"/>
  <c r="C27" i="1"/>
  <c r="C26" i="1"/>
  <c r="C25" i="1"/>
  <c r="C19" i="1" s="1"/>
  <c r="C18" i="1" s="1"/>
  <c r="C24" i="1"/>
  <c r="C23" i="1"/>
  <c r="C22" i="1"/>
  <c r="C21" i="1"/>
  <c r="C20" i="1"/>
  <c r="C17" i="1"/>
  <c r="C36" i="1" s="1"/>
  <c r="C34" i="1" s="1"/>
  <c r="C16" i="1"/>
  <c r="C15" i="1"/>
  <c r="C14" i="1"/>
  <c r="C12" i="1" s="1"/>
  <c r="C13" i="1"/>
  <c r="C11" i="1"/>
  <c r="C9" i="1"/>
  <c r="C8" i="1" s="1"/>
  <c r="C10" i="1" l="1"/>
</calcChain>
</file>

<file path=xl/sharedStrings.xml><?xml version="1.0" encoding="utf-8"?>
<sst xmlns="http://schemas.openxmlformats.org/spreadsheetml/2006/main" count="50" uniqueCount="47">
  <si>
    <t>A</t>
  </si>
  <si>
    <t>B</t>
  </si>
  <si>
    <t>I</t>
  </si>
  <si>
    <t>Thu NSĐP hưởng từ các khoản thu phân chia</t>
  </si>
  <si>
    <t>II</t>
  </si>
  <si>
    <t>III</t>
  </si>
  <si>
    <t>IV</t>
  </si>
  <si>
    <t>Chi thường xuyên</t>
  </si>
  <si>
    <t>Dự phòng ngân sách</t>
  </si>
  <si>
    <t>C</t>
  </si>
  <si>
    <t>BỘI CHI NSĐP/BỘI THU NSĐP</t>
  </si>
  <si>
    <t>D</t>
  </si>
  <si>
    <t>CHI TRẢ NỢ GỐC CỦA NSĐP</t>
  </si>
  <si>
    <t>Từ nguồn vay để trả nợ gốc</t>
  </si>
  <si>
    <t>Đ</t>
  </si>
  <si>
    <t>TỔNG MỨC VAY CỦA NSĐP</t>
  </si>
  <si>
    <t>Vay để bù đắp bội chi</t>
  </si>
  <si>
    <t>Vay để trả nợ gốc</t>
  </si>
  <si>
    <t>CÂN ĐỐI NGÂN SÁCH ĐỊA PHƯƠNG NĂM 2022</t>
  </si>
  <si>
    <t>(Kèm theo Quyết định số    22/QĐ-UBND-HC ngày  10 tháng 01 năm 2022    của UBND tỉnh Đồng Tháp)</t>
  </si>
  <si>
    <t>Đơn vị tính: Triệu đồng</t>
  </si>
  <si>
    <t>Số
TT</t>
  </si>
  <si>
    <t>Nội dung</t>
  </si>
  <si>
    <t>Dự toán
năm 2022</t>
  </si>
  <si>
    <t>TỔNG NGUỒN THU NGÂN SÁCH ĐỊA PHƯƠNG</t>
  </si>
  <si>
    <t>Thu ngân sách địa phương (NSĐP) hưởng theo phân cấp</t>
  </si>
  <si>
    <t>Thu NSĐP hưởng 100 %</t>
  </si>
  <si>
    <t>Bổ sung từ ngân sách trung ương</t>
  </si>
  <si>
    <t>Bổ sung cân đối ngân sách</t>
  </si>
  <si>
    <t>Bổ sung có mục tiêu</t>
  </si>
  <si>
    <t>2.1</t>
  </si>
  <si>
    <t>Trong đó bổ sung thực hiện tiền lương cơ sở  và các chính sách tăng thêm trong cân đối</t>
  </si>
  <si>
    <t>Thu chuyển nguồn làm lương từ nguồn tăng thu</t>
  </si>
  <si>
    <t>Thu đầu tư từ nguồn vốn Chính phủ vay về cho vay lại</t>
  </si>
  <si>
    <t>TỔNG CHI NGÂN SÁCH ĐỊA PHƯƠNG</t>
  </si>
  <si>
    <t>Chi cân đối ngân sách địa phương</t>
  </si>
  <si>
    <t>Chi đầu tư phát triển</t>
  </si>
  <si>
    <t>Chi bổ sung Quỹ Dự trữ tài chính</t>
  </si>
  <si>
    <t>Chi tạo nguồn, điiều chỉnh tiền lương</t>
  </si>
  <si>
    <t>Chi trả lãi khoản vay của ngân sách cấp tỉnh</t>
  </si>
  <si>
    <t>Chi các chương trình từ nguồn bổ sung có mục tiêu của NSTW</t>
  </si>
  <si>
    <t>Chi thực hiện mục tiêu, nhiệm vụ quan trọng (kinh phí xây dựng cơ bản)</t>
  </si>
  <si>
    <t>Chi thực hiện mục tiêu, nhiệm vụ quan trọng (kinh phí sự nghiệp)</t>
  </si>
  <si>
    <t>Chi đầu tư từ nguồn vốn Chính phủ vay về cho vay lại</t>
  </si>
  <si>
    <t>Từ nguồn bội thu, tăng thu, tiết kiệm, kết dư ngân sách cấp tỉnh</t>
  </si>
  <si>
    <t xml:space="preserve">HỘI ĐỒNG NHÂN DÂN                          CỘNG HÒA XÃ HỘI CHỦ NGHĨA VIỆT NAM </t>
  </si>
  <si>
    <t xml:space="preserve"> TỈNH ĐỒNG THÁP                                              Độc lập - Tự do -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</si>
</sst>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4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10" fillId="0" borderId="0"/>
    <xf numFmtId="0" fontId="6" fillId="0" borderId="0"/>
    <xf numFmtId="0" fontId="9" fillId="0" borderId="0"/>
    <xf numFmtId="0" fontId="1" fillId="0" borderId="0"/>
  </cellStyleXfs>
  <cellXfs count="41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8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" fontId="5" fillId="0" borderId="1" xfId="0" applyNumberFormat="1" applyFont="1" applyBorder="1" applyAlignment="1">
      <alignment vertical="center" wrapText="1" shrinkToFit="1"/>
    </xf>
    <xf numFmtId="3" fontId="4" fillId="0" borderId="1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/>
    </xf>
    <xf numFmtId="3" fontId="5" fillId="0" borderId="1" xfId="0" applyNumberFormat="1" applyFont="1" applyFill="1" applyBorder="1" applyAlignment="1">
      <alignment vertical="center" wrapText="1" shrinkToFit="1"/>
    </xf>
    <xf numFmtId="0" fontId="5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vertical="center" wrapText="1" shrinkToFit="1"/>
    </xf>
    <xf numFmtId="38" fontId="5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1" fillId="0" borderId="0" xfId="0" applyFont="1" applyAlignment="1">
      <alignment shrinkToFit="1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0" fontId="12" fillId="0" borderId="0" xfId="0" applyFont="1"/>
    <xf numFmtId="0" fontId="13" fillId="0" borderId="0" xfId="0" applyFont="1"/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gay%2005-01%20Phu%20luc%20cong%20khai%20NSN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ừ NSTW bổ sung 2010-2025"/>
      <sheetName val="DP&amp;DT-2021"/>
      <sheetName val="KH vay và trả nợ 2022-2024"/>
      <sheetName val="KTXH 2022-2024"/>
      <sheetName val="KTXH 2021-2025"/>
      <sheetName val="Quỹ TC ngoài NS 2021-2022"/>
      <sheetName val="Định hướng CĐNSĐP 2022 của TW"/>
      <sheetName val="Nguồn CĐCS chuyển sang 2022"/>
      <sheetName val="KHTC 2021-2025"/>
      <sheetName val="Nhu cầu TLCS năm 2022"/>
      <sheetName val="10%TK tăng thêm so với năm 2022"/>
      <sheetName val="Can doi 2021-2022"/>
      <sheetName val="SS TW với ĐP 2022"/>
      <sheetName val="Chi NSĐP 2010-2025"/>
      <sheetName val="Thu NSNN 2010-2025"/>
      <sheetName val="Thu NSNN 2021-2022"/>
      <sheetName val="CĐ NSĐP 2021-2025"/>
      <sheetName val="So sánh Định mức 2022-2017"/>
      <sheetName val="Xác định lại dự toán 2021-ĐP"/>
      <sheetName val="Xác định lại dự toán 2021-TW"/>
      <sheetName val="Thu NSNN 2015-2025 (2)"/>
      <sheetName val="Bố trí"/>
      <sheetName val="Định mức chi TX 2022"/>
      <sheetName val="Phụ lục số 1"/>
      <sheetName val="Phụ lục số 2"/>
      <sheetName val="Phụ lục số 3"/>
      <sheetName val="Phụ lục số 4"/>
      <sheetName val="Phụ lục số 5"/>
      <sheetName val="Phụ lục số 6"/>
      <sheetName val="Phụ lục số 7"/>
      <sheetName val="Phụ lục số 8"/>
      <sheetName val="Phụ lục số 3-thu bs"/>
      <sheetName val="Thu NSH"/>
      <sheetName val="Chi NSH"/>
      <sheetName val="CCTL nam 2021- 2022"/>
      <sheetName val="XSKT"/>
      <sheetName val="Chính sách chế độ 2021-2022"/>
      <sheetName val="Phụ lục số 1- HĐND"/>
      <sheetName val="Phụ lục số 2- HĐND"/>
      <sheetName val="Phụ lục số 3- HĐND"/>
      <sheetName val="Phụ lục số 4- HĐND"/>
      <sheetName val="Phụ lục số 5- HĐND"/>
      <sheetName val="Phụ lục số 6- HĐND"/>
      <sheetName val="Phụ lục số 7- HĐND"/>
      <sheetName val="Phụ lục số 8- HĐND"/>
      <sheetName val="Phụ lục số 9- HĐND"/>
      <sheetName val="Phụ lục số 1-KQPB"/>
      <sheetName val="Phụ lục số 2- KQPB"/>
      <sheetName val="Phụ lục số 3- KQPB"/>
      <sheetName val="Phụ lục số 4-KQPB"/>
      <sheetName val="Phụ lục số 5-KQPB"/>
      <sheetName val="Phụ lục số 1- CKNS"/>
      <sheetName val="Phụ lục số 2- CKNS"/>
      <sheetName val="Phụ lục số 3- CKNS"/>
      <sheetName val="Phụ lục số 4- CKNS"/>
      <sheetName val="Phụ lục số 5- CKNS"/>
      <sheetName val="Phụ lục số 6- CKNS"/>
      <sheetName val="Phụ lục số 7- CKNS"/>
      <sheetName val="Phụ lục số 8- CKNS"/>
      <sheetName val="Phụ lục số 9- CKNS"/>
      <sheetName val="Phụ lục số 10-CKNS"/>
      <sheetName val="Biểu số 33-CK-NSNN"/>
      <sheetName val="Biểu số 34-CK-NSNN"/>
      <sheetName val="Biểu số 35-CK-NSNN"/>
      <sheetName val="Biểu số 36-CK-NSNN"/>
      <sheetName val="Biểu số 37-CK-NSNN"/>
      <sheetName val="Biểu số 38-CK-NSNN"/>
      <sheetName val="Biểu số 40-CK-NSNN"/>
      <sheetName val="Biếu số 41-CK-NSNN"/>
      <sheetName val="Biếu số 42-CK-NSNN"/>
      <sheetName val="Biếu số 43-CK-NSNN"/>
      <sheetName val="Biếu số 44-CK-NSNN"/>
      <sheetName val="Biểu số 46-CK-NSNN"/>
      <sheetName val="Biểu số 47-CK-NSNN"/>
      <sheetName val="Biểu số 48-CK-NSNN"/>
      <sheetName val="Biểu số 49-CK-NSNN"/>
      <sheetName val="Biểu số 50-CK-NSNN"/>
      <sheetName val="Biểu số 51-CK-NSNN"/>
      <sheetName val="Biểu số 53-CK-NSNN"/>
      <sheetName val="Biếu số 54-CK-NSNN"/>
      <sheetName val="Biếu số 55-CK-NSNN"/>
      <sheetName val="Biếu số 56-CK-NSNN"/>
      <sheetName val="Biếu số 57-CK-NSNN"/>
      <sheetName val="Biếu bổ s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Q8">
            <v>5809777</v>
          </cell>
        </row>
        <row r="12">
          <cell r="Q12">
            <v>140000</v>
          </cell>
        </row>
        <row r="13">
          <cell r="Q13">
            <v>16985</v>
          </cell>
        </row>
        <row r="14">
          <cell r="Q14">
            <v>28000</v>
          </cell>
        </row>
        <row r="18">
          <cell r="Q18">
            <v>170000</v>
          </cell>
        </row>
        <row r="19">
          <cell r="Q19">
            <v>60000</v>
          </cell>
        </row>
        <row r="20">
          <cell r="Q20">
            <v>0</v>
          </cell>
        </row>
        <row r="24">
          <cell r="Q24">
            <v>11000</v>
          </cell>
        </row>
        <row r="25">
          <cell r="Q25">
            <v>63000</v>
          </cell>
        </row>
        <row r="29">
          <cell r="Q29">
            <v>507290</v>
          </cell>
        </row>
        <row r="30">
          <cell r="Q30">
            <v>337490</v>
          </cell>
        </row>
        <row r="31">
          <cell r="Q31">
            <v>87315</v>
          </cell>
        </row>
        <row r="37">
          <cell r="Q37">
            <v>500000</v>
          </cell>
        </row>
        <row r="38">
          <cell r="Q38">
            <v>733000</v>
          </cell>
        </row>
        <row r="53">
          <cell r="Q53">
            <v>6803512</v>
          </cell>
        </row>
        <row r="54">
          <cell r="Q54">
            <v>1213473</v>
          </cell>
        </row>
        <row r="56">
          <cell r="N56">
            <v>86473</v>
          </cell>
        </row>
        <row r="58">
          <cell r="Q58">
            <v>179391</v>
          </cell>
        </row>
        <row r="59">
          <cell r="Q59">
            <v>48300</v>
          </cell>
        </row>
      </sheetData>
      <sheetData sheetId="24">
        <row r="9">
          <cell r="K9">
            <v>3374957</v>
          </cell>
        </row>
        <row r="14">
          <cell r="K14">
            <v>9140657</v>
          </cell>
        </row>
        <row r="28">
          <cell r="K28">
            <v>2000</v>
          </cell>
        </row>
        <row r="29">
          <cell r="K29">
            <v>273066</v>
          </cell>
        </row>
        <row r="30">
          <cell r="K30">
            <v>0</v>
          </cell>
        </row>
        <row r="31">
          <cell r="K31">
            <v>2000</v>
          </cell>
        </row>
        <row r="33">
          <cell r="K33">
            <v>1127000</v>
          </cell>
        </row>
        <row r="34">
          <cell r="K34">
            <v>86473</v>
          </cell>
        </row>
        <row r="35">
          <cell r="K35">
            <v>48300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topLeftCell="A4" workbookViewId="0">
      <selection activeCell="D16" sqref="D16"/>
    </sheetView>
  </sheetViews>
  <sheetFormatPr defaultRowHeight="15" x14ac:dyDescent="0.25"/>
  <cols>
    <col min="1" max="1" width="5.5703125" customWidth="1"/>
    <col min="2" max="2" width="78.28515625" customWidth="1"/>
    <col min="3" max="3" width="27.85546875" customWidth="1"/>
  </cols>
  <sheetData>
    <row r="1" spans="1:3" s="33" customFormat="1" ht="15.75" hidden="1" x14ac:dyDescent="0.25">
      <c r="B1" s="34" t="s">
        <v>45</v>
      </c>
      <c r="C1" s="35"/>
    </row>
    <row r="2" spans="1:3" s="33" customFormat="1" ht="15.75" hidden="1" x14ac:dyDescent="0.25">
      <c r="B2" s="34" t="s">
        <v>46</v>
      </c>
      <c r="C2" s="35"/>
    </row>
    <row r="3" spans="1:3" s="33" customFormat="1" ht="15.75" hidden="1" x14ac:dyDescent="0.25">
      <c r="C3" s="32"/>
    </row>
    <row r="4" spans="1:3" ht="15.75" x14ac:dyDescent="0.25">
      <c r="A4" s="1" t="s">
        <v>18</v>
      </c>
      <c r="B4" s="2"/>
      <c r="C4" s="2"/>
    </row>
    <row r="5" spans="1:3" ht="15.75" x14ac:dyDescent="0.25">
      <c r="A5" s="3" t="s">
        <v>19</v>
      </c>
      <c r="B5" s="3"/>
      <c r="C5" s="3"/>
    </row>
    <row r="6" spans="1:3" ht="16.5" thickBot="1" x14ac:dyDescent="0.3">
      <c r="A6" s="4"/>
      <c r="C6" s="5" t="s">
        <v>20</v>
      </c>
    </row>
    <row r="7" spans="1:3" s="36" customFormat="1" ht="45.75" customHeight="1" thickTop="1" x14ac:dyDescent="0.25">
      <c r="A7" s="6" t="s">
        <v>21</v>
      </c>
      <c r="B7" s="7" t="s">
        <v>22</v>
      </c>
      <c r="C7" s="8" t="s">
        <v>23</v>
      </c>
    </row>
    <row r="8" spans="1:3" s="36" customFormat="1" ht="15.75" x14ac:dyDescent="0.25">
      <c r="A8" s="9" t="s">
        <v>0</v>
      </c>
      <c r="B8" s="10" t="s">
        <v>24</v>
      </c>
      <c r="C8" s="11">
        <f>SUM(C9,C12,C16,C17)</f>
        <v>14054453</v>
      </c>
    </row>
    <row r="9" spans="1:3" s="37" customFormat="1" ht="20.100000000000001" customHeight="1" x14ac:dyDescent="0.25">
      <c r="A9" s="12" t="s">
        <v>2</v>
      </c>
      <c r="B9" s="13" t="s">
        <v>25</v>
      </c>
      <c r="C9" s="14">
        <f>'[1]Phụ lục số 1'!Q8</f>
        <v>5809777</v>
      </c>
    </row>
    <row r="10" spans="1:3" s="38" customFormat="1" ht="20.100000000000001" customHeight="1" x14ac:dyDescent="0.25">
      <c r="A10" s="15">
        <v>1</v>
      </c>
      <c r="B10" s="16" t="s">
        <v>26</v>
      </c>
      <c r="C10" s="17">
        <f>C9-C11</f>
        <v>3155697</v>
      </c>
    </row>
    <row r="11" spans="1:3" s="37" customFormat="1" ht="20.100000000000001" customHeight="1" x14ac:dyDescent="0.25">
      <c r="A11" s="18">
        <v>2</v>
      </c>
      <c r="B11" s="19" t="s">
        <v>3</v>
      </c>
      <c r="C11" s="17">
        <f>'[1]Phụ lục số 1'!Q12+'[1]Phụ lục số 1'!Q13+'[1]Phụ lục số 1'!Q14+'[1]Phụ lục số 1'!Q18+'[1]Phụ lục số 1'!Q19+'[1]Phụ lục số 1'!Q20+'[1]Phụ lục số 1'!Q24+'[1]Phụ lục số 1'!Q25+'[1]Phụ lục số 1'!Q29+'[1]Phụ lục số 1'!Q30+'[1]Phụ lục số 1'!Q31+'[1]Phụ lục số 1'!Q37+'[1]Phụ lục số 1'!Q38</f>
        <v>2654080</v>
      </c>
    </row>
    <row r="12" spans="1:3" s="37" customFormat="1" ht="20.100000000000001" customHeight="1" x14ac:dyDescent="0.25">
      <c r="A12" s="12" t="s">
        <v>4</v>
      </c>
      <c r="B12" s="13" t="s">
        <v>27</v>
      </c>
      <c r="C12" s="14">
        <f>SUM(C13:C14)</f>
        <v>8016985</v>
      </c>
    </row>
    <row r="13" spans="1:3" s="37" customFormat="1" ht="20.100000000000001" customHeight="1" x14ac:dyDescent="0.25">
      <c r="A13" s="15">
        <v>1</v>
      </c>
      <c r="B13" s="16" t="s">
        <v>28</v>
      </c>
      <c r="C13" s="17">
        <f>'[1]Phụ lục số 1'!Q53</f>
        <v>6803512</v>
      </c>
    </row>
    <row r="14" spans="1:3" s="37" customFormat="1" ht="20.100000000000001" customHeight="1" x14ac:dyDescent="0.25">
      <c r="A14" s="15">
        <v>2</v>
      </c>
      <c r="B14" s="16" t="s">
        <v>29</v>
      </c>
      <c r="C14" s="17">
        <f>'[1]Phụ lục số 1'!Q54</f>
        <v>1213473</v>
      </c>
    </row>
    <row r="15" spans="1:3" s="33" customFormat="1" ht="33.75" hidden="1" customHeight="1" x14ac:dyDescent="0.25">
      <c r="A15" s="15" t="s">
        <v>30</v>
      </c>
      <c r="B15" s="19" t="s">
        <v>31</v>
      </c>
      <c r="C15" s="17">
        <f>'[1]Phụ lục số 1'!N57+('[1]Phụ lục số 1'!N56-'[1]Phụ lục số 2'!K34)</f>
        <v>0</v>
      </c>
    </row>
    <row r="16" spans="1:3" s="33" customFormat="1" ht="20.100000000000001" customHeight="1" x14ac:dyDescent="0.25">
      <c r="A16" s="12" t="s">
        <v>5</v>
      </c>
      <c r="B16" s="13" t="s">
        <v>32</v>
      </c>
      <c r="C16" s="14">
        <f>'[1]Phụ lục số 1'!Q58</f>
        <v>179391</v>
      </c>
    </row>
    <row r="17" spans="1:3" s="39" customFormat="1" ht="20.100000000000001" customHeight="1" x14ac:dyDescent="0.25">
      <c r="A17" s="12" t="s">
        <v>6</v>
      </c>
      <c r="B17" s="13" t="s">
        <v>33</v>
      </c>
      <c r="C17" s="14">
        <f>'[1]Phụ lục số 1'!Q59</f>
        <v>48300</v>
      </c>
    </row>
    <row r="18" spans="1:3" s="33" customFormat="1" ht="20.100000000000001" customHeight="1" x14ac:dyDescent="0.25">
      <c r="A18" s="12" t="s">
        <v>1</v>
      </c>
      <c r="B18" s="20" t="s">
        <v>34</v>
      </c>
      <c r="C18" s="14">
        <f>SUM(C19,C26,C29)</f>
        <v>14054453</v>
      </c>
    </row>
    <row r="19" spans="1:3" ht="20.100000000000001" customHeight="1" x14ac:dyDescent="0.25">
      <c r="A19" s="12" t="s">
        <v>2</v>
      </c>
      <c r="B19" s="13" t="s">
        <v>35</v>
      </c>
      <c r="C19" s="14">
        <f>SUM(C20,C21,C22,C23,C24,C25)</f>
        <v>12792680</v>
      </c>
    </row>
    <row r="20" spans="1:3" ht="20.100000000000001" customHeight="1" x14ac:dyDescent="0.25">
      <c r="A20" s="12">
        <v>1</v>
      </c>
      <c r="B20" s="13" t="s">
        <v>36</v>
      </c>
      <c r="C20" s="14">
        <f>'[1]Phụ lục số 2'!K9</f>
        <v>3374957</v>
      </c>
    </row>
    <row r="21" spans="1:3" ht="20.100000000000001" customHeight="1" x14ac:dyDescent="0.25">
      <c r="A21" s="12">
        <v>2</v>
      </c>
      <c r="B21" s="13" t="s">
        <v>7</v>
      </c>
      <c r="C21" s="14">
        <f>'[1]Phụ lục số 2'!K14</f>
        <v>9140657</v>
      </c>
    </row>
    <row r="22" spans="1:3" ht="20.100000000000001" customHeight="1" x14ac:dyDescent="0.25">
      <c r="A22" s="12">
        <v>3</v>
      </c>
      <c r="B22" s="13" t="s">
        <v>37</v>
      </c>
      <c r="C22" s="14">
        <f>'[1]Phụ lục số 2'!K28</f>
        <v>2000</v>
      </c>
    </row>
    <row r="23" spans="1:3" s="38" customFormat="1" ht="20.100000000000001" customHeight="1" x14ac:dyDescent="0.25">
      <c r="A23" s="12">
        <v>4</v>
      </c>
      <c r="B23" s="13" t="s">
        <v>8</v>
      </c>
      <c r="C23" s="14">
        <f>'[1]Phụ lục số 2'!K29</f>
        <v>273066</v>
      </c>
    </row>
    <row r="24" spans="1:3" s="33" customFormat="1" ht="20.100000000000001" customHeight="1" x14ac:dyDescent="0.25">
      <c r="A24" s="12">
        <v>5</v>
      </c>
      <c r="B24" s="13" t="s">
        <v>38</v>
      </c>
      <c r="C24" s="14">
        <f>'[1]Phụ lục số 2'!K30</f>
        <v>0</v>
      </c>
    </row>
    <row r="25" spans="1:3" s="33" customFormat="1" ht="20.100000000000001" customHeight="1" x14ac:dyDescent="0.25">
      <c r="A25" s="12">
        <v>6</v>
      </c>
      <c r="B25" s="21" t="s">
        <v>39</v>
      </c>
      <c r="C25" s="14">
        <f>'[1]Phụ lục số 2'!K31</f>
        <v>2000</v>
      </c>
    </row>
    <row r="26" spans="1:3" s="33" customFormat="1" ht="20.100000000000001" customHeight="1" x14ac:dyDescent="0.25">
      <c r="A26" s="12" t="s">
        <v>4</v>
      </c>
      <c r="B26" s="22" t="s">
        <v>40</v>
      </c>
      <c r="C26" s="14">
        <f>SUM(C27:C28)</f>
        <v>1213473</v>
      </c>
    </row>
    <row r="27" spans="1:3" s="40" customFormat="1" ht="20.100000000000001" customHeight="1" x14ac:dyDescent="0.25">
      <c r="A27" s="15">
        <v>1</v>
      </c>
      <c r="B27" s="23" t="s">
        <v>41</v>
      </c>
      <c r="C27" s="17">
        <f>'[1]Phụ lục số 2'!K33</f>
        <v>1127000</v>
      </c>
    </row>
    <row r="28" spans="1:3" s="40" customFormat="1" ht="20.100000000000001" customHeight="1" x14ac:dyDescent="0.25">
      <c r="A28" s="15">
        <v>2</v>
      </c>
      <c r="B28" s="23" t="s">
        <v>42</v>
      </c>
      <c r="C28" s="17">
        <f>'[1]Phụ lục số 2'!K34</f>
        <v>86473</v>
      </c>
    </row>
    <row r="29" spans="1:3" ht="15.75" x14ac:dyDescent="0.25">
      <c r="A29" s="12" t="s">
        <v>5</v>
      </c>
      <c r="B29" s="24" t="s">
        <v>43</v>
      </c>
      <c r="C29" s="14">
        <f>'[1]Phụ lục số 2'!K35</f>
        <v>48300</v>
      </c>
    </row>
    <row r="30" spans="1:3" s="33" customFormat="1" ht="15.75" x14ac:dyDescent="0.25">
      <c r="A30" s="25" t="s">
        <v>9</v>
      </c>
      <c r="B30" s="26" t="s">
        <v>10</v>
      </c>
      <c r="C30" s="14">
        <f>23400</f>
        <v>23400</v>
      </c>
    </row>
    <row r="31" spans="1:3" s="33" customFormat="1" ht="15.75" x14ac:dyDescent="0.25">
      <c r="A31" s="25" t="s">
        <v>11</v>
      </c>
      <c r="B31" s="26" t="s">
        <v>12</v>
      </c>
      <c r="C31" s="14">
        <f>SUM(C32:C33)</f>
        <v>71700</v>
      </c>
    </row>
    <row r="32" spans="1:3" s="37" customFormat="1" ht="15.75" x14ac:dyDescent="0.25">
      <c r="A32" s="27">
        <v>1</v>
      </c>
      <c r="B32" s="28" t="s">
        <v>13</v>
      </c>
      <c r="C32" s="17">
        <f>C29</f>
        <v>48300</v>
      </c>
    </row>
    <row r="33" spans="1:3" s="37" customFormat="1" ht="15.75" x14ac:dyDescent="0.25">
      <c r="A33" s="27">
        <v>2</v>
      </c>
      <c r="B33" s="28" t="s">
        <v>44</v>
      </c>
      <c r="C33" s="17">
        <f>C30</f>
        <v>23400</v>
      </c>
    </row>
    <row r="34" spans="1:3" s="33" customFormat="1" ht="15.75" x14ac:dyDescent="0.25">
      <c r="A34" s="25" t="s">
        <v>14</v>
      </c>
      <c r="B34" s="26" t="s">
        <v>15</v>
      </c>
      <c r="C34" s="14">
        <f>SUM(C35:C36)</f>
        <v>48300</v>
      </c>
    </row>
    <row r="35" spans="1:3" s="37" customFormat="1" ht="15.75" x14ac:dyDescent="0.25">
      <c r="A35" s="27">
        <v>1</v>
      </c>
      <c r="B35" s="28" t="s">
        <v>16</v>
      </c>
      <c r="C35" s="17">
        <v>0</v>
      </c>
    </row>
    <row r="36" spans="1:3" s="37" customFormat="1" ht="16.5" thickBot="1" x14ac:dyDescent="0.3">
      <c r="A36" s="29">
        <v>2</v>
      </c>
      <c r="B36" s="30" t="s">
        <v>17</v>
      </c>
      <c r="C36" s="31">
        <f>C17</f>
        <v>48300</v>
      </c>
    </row>
    <row r="37" spans="1:3" ht="15.75" thickTop="1" x14ac:dyDescent="0.25"/>
  </sheetData>
  <mergeCells count="2">
    <mergeCell ref="A4:C4"/>
    <mergeCell ref="A5:C5"/>
  </mergeCells>
  <pageMargins left="0.7" right="0.7" top="0.75" bottom="0.75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7F55AB-4DCF-40BB-91BE-E7527CB359F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ACF6DE-1D4C-4A5A-BBA0-8B8B9ECDCC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A4765F-11EB-40A9-889A-FEE0ED6B0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</cp:lastModifiedBy>
  <cp:lastPrinted>2021-03-05T01:41:53Z</cp:lastPrinted>
  <dcterms:created xsi:type="dcterms:W3CDTF">2018-08-22T07:49:45Z</dcterms:created>
  <dcterms:modified xsi:type="dcterms:W3CDTF">2022-01-14T07:55:14Z</dcterms:modified>
</cp:coreProperties>
</file>