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uong\Nam 2021\Du toan 2022\Cong khai a.Quang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C42" i="1"/>
  <c r="D42" i="1" s="1"/>
  <c r="C41" i="1"/>
  <c r="D40" i="1"/>
  <c r="C40" i="1"/>
  <c r="C38" i="1"/>
  <c r="D38" i="1" s="1"/>
  <c r="D37" i="1"/>
  <c r="C37" i="1"/>
  <c r="C39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D9" i="1" s="1"/>
  <c r="C10" i="1"/>
  <c r="C9" i="1" s="1"/>
  <c r="A5" i="1"/>
</calcChain>
</file>

<file path=xl/sharedStrings.xml><?xml version="1.0" encoding="utf-8"?>
<sst xmlns="http://schemas.openxmlformats.org/spreadsheetml/2006/main" count="82" uniqueCount="48">
  <si>
    <t>I</t>
  </si>
  <si>
    <t>II</t>
  </si>
  <si>
    <t>III</t>
  </si>
  <si>
    <t>IV</t>
  </si>
  <si>
    <t>-</t>
  </si>
  <si>
    <t>NSNN</t>
  </si>
  <si>
    <t>NSĐP</t>
  </si>
  <si>
    <t>TỔNG THU NGÂN SÁCH NHÀ NƯỚC</t>
  </si>
  <si>
    <t>Thu nội địa</t>
  </si>
  <si>
    <t>Thu từ khu vực kinh tế ngoài quốc doanh</t>
  </si>
  <si>
    <t>Thuế thu nhập cá nhân</t>
  </si>
  <si>
    <t>Thuế bảo vệ môi trường</t>
  </si>
  <si>
    <t>Thuế sử dụng đất phi nông nghiệp</t>
  </si>
  <si>
    <t>Thu tiền cấp quyền khai thác khoáng sản</t>
  </si>
  <si>
    <t>Thuế nhập khẩu</t>
  </si>
  <si>
    <t>Thu viện trợ</t>
  </si>
  <si>
    <t xml:space="preserve">HỘI ĐỒNG NHÂN DÂN                          CỘNG HÒA XÃ HỘI CHỦ NGHĨA VIỆT NAM </t>
  </si>
  <si>
    <t xml:space="preserve"> TỈNH ĐỒNG THÁP                                              Độc lập - Tự do - Hạnh phúc</t>
  </si>
  <si>
    <t>DỰ TOÁN THU NGÂN SÁCH NHÀ NƯỚC THEO LĨNH VỰC VÀ SẮC THUẾ NĂM 2022</t>
  </si>
  <si>
    <t>Đơn vị tính: Triệu đồng</t>
  </si>
  <si>
    <t>Số
TT</t>
  </si>
  <si>
    <t xml:space="preserve">Nội dung </t>
  </si>
  <si>
    <t>Dự toán năm 2022</t>
  </si>
  <si>
    <t xml:space="preserve">Thu từ doanh nghiệp quốc doanh Trung ương quản lý </t>
  </si>
  <si>
    <t>Thuế giá trị gia tăng</t>
  </si>
  <si>
    <t>Thuế thu nhập doanh nghiệp</t>
  </si>
  <si>
    <t>Thuế tiêu thụ đặc biệt</t>
  </si>
  <si>
    <t>Thuế tài nguyên</t>
  </si>
  <si>
    <t>Thu sử dụng vốn NS và thu khác</t>
  </si>
  <si>
    <t xml:space="preserve">Thu từ doanh nghiệp quốc doanh địa phương quản lý </t>
  </si>
  <si>
    <t>Thu từ khu vực đầu tư nước ngoài</t>
  </si>
  <si>
    <t>Các khoản thu khác</t>
  </si>
  <si>
    <t>Thu khác ngoài quốc doanh</t>
  </si>
  <si>
    <t xml:space="preserve">Lệ phí trước bạ </t>
  </si>
  <si>
    <t>Thuế BVMT thu từ hàng hóa sản xuất, kinh doanh trong nước</t>
  </si>
  <si>
    <t>Thuế BVMT từ hàng hóa nhập khẩu</t>
  </si>
  <si>
    <t>Thu phí, lệ phí</t>
  </si>
  <si>
    <t>Phí, lệ phí trung ương</t>
  </si>
  <si>
    <t>Phí, lệ phí địa phương</t>
  </si>
  <si>
    <t>Tiền sử dụng đất</t>
  </si>
  <si>
    <t>Thu tiền thuê đất, thuê mặt nước</t>
  </si>
  <si>
    <t xml:space="preserve">Thu khác ngân sách </t>
  </si>
  <si>
    <t>Thu tại xã, phường, thị trấn</t>
  </si>
  <si>
    <t>Thu xổ số kiến thiết</t>
  </si>
  <si>
    <t>Thu thoái vốn, CPH, cổ tức, lợi nhuận được chia và lợi nhuận còn lại</t>
  </si>
  <si>
    <t xml:space="preserve">Thu từ hoạt động xuất, nhập khẩu </t>
  </si>
  <si>
    <t>Thuế giá trị gia tăng hàng hóa nhập khẩu</t>
  </si>
  <si>
    <t>Thu từ dầu thô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</si>
</sst>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4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9" fillId="0" borderId="0"/>
    <xf numFmtId="0" fontId="1" fillId="0" borderId="0"/>
    <xf numFmtId="0" fontId="11" fillId="0" borderId="0"/>
  </cellStyleXfs>
  <cellXfs count="53">
    <xf numFmtId="0" fontId="0" fillId="0" borderId="0" xfId="0"/>
    <xf numFmtId="38" fontId="4" fillId="0" borderId="1" xfId="11" applyNumberFormat="1" applyFont="1" applyBorder="1" applyAlignment="1">
      <alignment vertical="center"/>
    </xf>
    <xf numFmtId="38" fontId="4" fillId="0" borderId="2" xfId="11" applyNumberFormat="1" applyFont="1" applyBorder="1" applyAlignment="1">
      <alignment vertical="center"/>
    </xf>
    <xf numFmtId="38" fontId="3" fillId="0" borderId="2" xfId="11" applyNumberFormat="1" applyFont="1" applyBorder="1" applyAlignment="1">
      <alignment vertical="center"/>
    </xf>
    <xf numFmtId="38" fontId="5" fillId="0" borderId="2" xfId="11" applyNumberFormat="1" applyFont="1" applyBorder="1" applyAlignment="1">
      <alignment vertical="center"/>
    </xf>
    <xf numFmtId="38" fontId="3" fillId="0" borderId="2" xfId="11" applyNumberFormat="1" applyFont="1" applyBorder="1" applyAlignment="1">
      <alignment vertical="center" shrinkToFit="1"/>
    </xf>
    <xf numFmtId="38" fontId="5" fillId="0" borderId="2" xfId="11" applyNumberFormat="1" applyFont="1" applyBorder="1" applyAlignment="1">
      <alignment vertical="center" shrinkToFit="1"/>
    </xf>
    <xf numFmtId="38" fontId="4" fillId="0" borderId="2" xfId="11" applyNumberFormat="1" applyFont="1" applyBorder="1" applyAlignment="1">
      <alignment vertical="center" shrinkToFit="1"/>
    </xf>
    <xf numFmtId="3" fontId="4" fillId="0" borderId="0" xfId="11" applyNumberFormat="1" applyFont="1"/>
    <xf numFmtId="0" fontId="12" fillId="0" borderId="0" xfId="0" applyFont="1" applyAlignment="1">
      <alignment shrinkToFit="1"/>
    </xf>
    <xf numFmtId="0" fontId="4" fillId="0" borderId="0" xfId="0" applyFont="1" applyAlignment="1"/>
    <xf numFmtId="3" fontId="3" fillId="0" borderId="0" xfId="11" applyNumberFormat="1" applyFont="1"/>
    <xf numFmtId="0" fontId="3" fillId="0" borderId="0" xfId="11" applyFont="1" applyAlignment="1"/>
    <xf numFmtId="3" fontId="3" fillId="0" borderId="0" xfId="11" applyNumberFormat="1" applyFont="1" applyAlignment="1">
      <alignment horizontal="center"/>
    </xf>
    <xf numFmtId="3" fontId="4" fillId="0" borderId="0" xfId="11" applyNumberFormat="1" applyFont="1" applyAlignment="1">
      <alignment horizontal="center" vertical="center" wrapText="1"/>
    </xf>
    <xf numFmtId="3" fontId="5" fillId="0" borderId="0" xfId="11" applyNumberFormat="1" applyFont="1" applyAlignment="1">
      <alignment horizontal="center"/>
    </xf>
    <xf numFmtId="3" fontId="4" fillId="0" borderId="0" xfId="11" applyNumberFormat="1" applyFont="1" applyAlignment="1">
      <alignment horizontal="centerContinuous"/>
    </xf>
    <xf numFmtId="3" fontId="5" fillId="0" borderId="0" xfId="11" applyNumberFormat="1" applyFont="1" applyAlignment="1">
      <alignment horizontal="right"/>
    </xf>
    <xf numFmtId="0" fontId="4" fillId="0" borderId="3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wrapText="1"/>
    </xf>
    <xf numFmtId="3" fontId="4" fillId="0" borderId="4" xfId="11" applyNumberFormat="1" applyFont="1" applyBorder="1" applyAlignment="1">
      <alignment horizontal="center" vertical="center" wrapText="1"/>
    </xf>
    <xf numFmtId="3" fontId="4" fillId="0" borderId="5" xfId="11" applyNumberFormat="1" applyFont="1" applyBorder="1" applyAlignment="1">
      <alignment horizontal="center" vertical="center" wrapText="1"/>
    </xf>
    <xf numFmtId="3" fontId="4" fillId="0" borderId="0" xfId="11" applyNumberFormat="1" applyFont="1" applyBorder="1" applyAlignment="1">
      <alignment horizontal="center" wrapText="1"/>
    </xf>
    <xf numFmtId="0" fontId="4" fillId="0" borderId="6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 wrapText="1"/>
    </xf>
    <xf numFmtId="0" fontId="4" fillId="0" borderId="8" xfId="11" applyFont="1" applyBorder="1" applyAlignment="1">
      <alignment horizontal="center" vertical="center" wrapText="1"/>
    </xf>
    <xf numFmtId="3" fontId="4" fillId="0" borderId="9" xfId="11" applyNumberFormat="1" applyFont="1" applyBorder="1" applyAlignment="1">
      <alignment horizontal="center" vertical="center"/>
    </xf>
    <xf numFmtId="3" fontId="4" fillId="0" borderId="1" xfId="11" applyNumberFormat="1" applyFont="1" applyBorder="1" applyAlignment="1">
      <alignment vertical="center" wrapText="1"/>
    </xf>
    <xf numFmtId="38" fontId="4" fillId="0" borderId="10" xfId="11" applyNumberFormat="1" applyFont="1" applyBorder="1" applyAlignment="1">
      <alignment vertical="center"/>
    </xf>
    <xf numFmtId="3" fontId="4" fillId="0" borderId="0" xfId="11" applyNumberFormat="1" applyFont="1" applyBorder="1"/>
    <xf numFmtId="3" fontId="4" fillId="0" borderId="11" xfId="11" applyNumberFormat="1" applyFont="1" applyBorder="1" applyAlignment="1">
      <alignment horizontal="center" vertical="center"/>
    </xf>
    <xf numFmtId="3" fontId="4" fillId="0" borderId="2" xfId="11" applyNumberFormat="1" applyFont="1" applyBorder="1" applyAlignment="1">
      <alignment vertical="center" shrinkToFit="1"/>
    </xf>
    <xf numFmtId="38" fontId="4" fillId="0" borderId="12" xfId="11" applyNumberFormat="1" applyFont="1" applyBorder="1" applyAlignment="1">
      <alignment vertical="center"/>
    </xf>
    <xf numFmtId="3" fontId="3" fillId="0" borderId="11" xfId="11" applyNumberFormat="1" applyFont="1" applyBorder="1" applyAlignment="1">
      <alignment horizontal="center" vertical="center"/>
    </xf>
    <xf numFmtId="3" fontId="3" fillId="0" borderId="2" xfId="11" applyNumberFormat="1" applyFont="1" applyBorder="1" applyAlignment="1">
      <alignment vertical="center" shrinkToFit="1"/>
    </xf>
    <xf numFmtId="38" fontId="3" fillId="0" borderId="12" xfId="11" applyNumberFormat="1" applyFont="1" applyBorder="1" applyAlignment="1">
      <alignment vertical="center"/>
    </xf>
    <xf numFmtId="3" fontId="3" fillId="0" borderId="0" xfId="11" applyNumberFormat="1" applyFont="1" applyBorder="1"/>
    <xf numFmtId="3" fontId="5" fillId="0" borderId="11" xfId="11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 shrinkToFit="1"/>
    </xf>
    <xf numFmtId="38" fontId="5" fillId="0" borderId="12" xfId="11" applyNumberFormat="1" applyFont="1" applyBorder="1" applyAlignment="1">
      <alignment vertical="center"/>
    </xf>
    <xf numFmtId="3" fontId="5" fillId="0" borderId="0" xfId="11" applyNumberFormat="1" applyFont="1" applyBorder="1"/>
    <xf numFmtId="3" fontId="13" fillId="0" borderId="0" xfId="11" applyNumberFormat="1" applyFont="1" applyBorder="1"/>
    <xf numFmtId="3" fontId="5" fillId="0" borderId="2" xfId="11" applyNumberFormat="1" applyFont="1" applyBorder="1" applyAlignment="1">
      <alignment vertical="center" shrinkToFit="1"/>
    </xf>
    <xf numFmtId="38" fontId="3" fillId="0" borderId="12" xfId="11" applyNumberFormat="1" applyFont="1" applyBorder="1" applyAlignment="1">
      <alignment vertical="center" shrinkToFit="1"/>
    </xf>
    <xf numFmtId="38" fontId="5" fillId="0" borderId="12" xfId="11" applyNumberFormat="1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38" fontId="4" fillId="0" borderId="12" xfId="11" applyNumberFormat="1" applyFont="1" applyBorder="1" applyAlignment="1">
      <alignment vertical="center" shrinkToFit="1"/>
    </xf>
    <xf numFmtId="3" fontId="4" fillId="0" borderId="2" xfId="11" applyNumberFormat="1" applyFont="1" applyBorder="1" applyAlignment="1">
      <alignment shrinkToFit="1"/>
    </xf>
    <xf numFmtId="3" fontId="4" fillId="0" borderId="13" xfId="11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4" fillId="0" borderId="14" xfId="11" applyNumberFormat="1" applyFont="1" applyBorder="1" applyAlignment="1">
      <alignment vertical="center"/>
    </xf>
    <xf numFmtId="38" fontId="4" fillId="0" borderId="15" xfId="11" applyNumberFormat="1" applyFont="1" applyBorder="1" applyAlignment="1">
      <alignment vertical="center"/>
    </xf>
  </cellXfs>
  <cellStyles count="12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DU TOAN  NSNN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ay%2005-01%20Phu%20luc%20cong%20khai%20NSN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ừ NSTW bổ sung 2010-2025"/>
      <sheetName val="DP&amp;DT-2021"/>
      <sheetName val="KH vay và trả nợ 2022-2024"/>
      <sheetName val="KTXH 2022-2024"/>
      <sheetName val="KTXH 2021-2025"/>
      <sheetName val="Quỹ TC ngoài NS 2021-2022"/>
      <sheetName val="Định hướng CĐNSĐP 2022 của TW"/>
      <sheetName val="Nguồn CĐCS chuyển sang 2022"/>
      <sheetName val="KHTC 2021-2025"/>
      <sheetName val="Nhu cầu TLCS năm 2022"/>
      <sheetName val="10%TK tăng thêm so với năm 2022"/>
      <sheetName val="Can doi 2021-2022"/>
      <sheetName val="SS TW với ĐP 2022"/>
      <sheetName val="Chi NSĐP 2010-2025"/>
      <sheetName val="Thu NSNN 2010-2025"/>
      <sheetName val="Thu NSNN 2021-2022"/>
      <sheetName val="CĐ NSĐP 2021-2025"/>
      <sheetName val="So sánh Định mức 2022-2017"/>
      <sheetName val="Xác định lại dự toán 2021-ĐP"/>
      <sheetName val="Xác định lại dự toán 2021-TW"/>
      <sheetName val="Thu NSNN 2015-2025 (2)"/>
      <sheetName val="Bố trí"/>
      <sheetName val="Định mức chi TX 2022"/>
      <sheetName val="Phụ lục số 1"/>
      <sheetName val="Phụ lục số 2"/>
      <sheetName val="Phụ lục số 3"/>
      <sheetName val="Phụ lục số 4"/>
      <sheetName val="Phụ lục số 5"/>
      <sheetName val="Phụ lục số 6"/>
      <sheetName val="Phụ lục số 7"/>
      <sheetName val="Phụ lục số 8"/>
      <sheetName val="Phụ lục số 3-thu bs"/>
      <sheetName val="Thu NSH"/>
      <sheetName val="Chi NSH"/>
      <sheetName val="CCTL nam 2021- 2022"/>
      <sheetName val="XSKT"/>
      <sheetName val="Chính sách chế độ 2021-2022"/>
      <sheetName val="Phụ lục số 1- HĐND"/>
      <sheetName val="Phụ lục số 2- HĐND"/>
      <sheetName val="Phụ lục số 3- HĐND"/>
      <sheetName val="Phụ lục số 4- HĐND"/>
      <sheetName val="Phụ lục số 5- HĐND"/>
      <sheetName val="Phụ lục số 6- HĐND"/>
      <sheetName val="Phụ lục số 7- HĐND"/>
      <sheetName val="Phụ lục số 8- HĐND"/>
      <sheetName val="Phụ lục số 9- HĐND"/>
      <sheetName val="Phụ lục số 1-KQPB"/>
      <sheetName val="Phụ lục số 2- KQPB"/>
      <sheetName val="Phụ lục số 3- KQPB"/>
      <sheetName val="Phụ lục số 4-KQPB"/>
      <sheetName val="Phụ lục số 5-KQPB"/>
      <sheetName val="Phụ lục số 1- CKNS"/>
      <sheetName val="Phụ lục số 2- CKNS"/>
      <sheetName val="Phụ lục số 3- CKNS"/>
      <sheetName val="Phụ lục số 4- CKNS"/>
      <sheetName val="Phụ lục số 5- CKNS"/>
      <sheetName val="Phụ lục số 6- CKNS"/>
      <sheetName val="Phụ lục số 7- CKNS"/>
      <sheetName val="Phụ lục số 8- CKNS"/>
      <sheetName val="Phụ lục số 9- CKNS"/>
      <sheetName val="Phụ lục số 10-CKNS"/>
      <sheetName val="Biểu số 33-CK-NSNN"/>
      <sheetName val="Biểu số 34-CK-NSNN"/>
      <sheetName val="Biểu số 35-CK-NSNN"/>
      <sheetName val="Biểu số 36-CK-NSNN"/>
      <sheetName val="Biểu số 37-CK-NSNN"/>
      <sheetName val="Biểu số 38-CK-NSNN"/>
      <sheetName val="Biểu số 40-CK-NSNN"/>
      <sheetName val="Biếu số 41-CK-NSNN"/>
      <sheetName val="Biếu số 42-CK-NSNN"/>
      <sheetName val="Biếu số 43-CK-NSNN"/>
      <sheetName val="Biếu số 44-CK-NSNN"/>
      <sheetName val="Biểu số 46-CK-NSNN"/>
      <sheetName val="Biểu số 47-CK-NSNN"/>
      <sheetName val="Biểu số 48-CK-NSNN"/>
      <sheetName val="Biểu số 49-CK-NSNN"/>
      <sheetName val="Biểu số 50-CK-NSNN"/>
      <sheetName val="Biểu số 51-CK-NSNN"/>
      <sheetName val="Biểu số 53-CK-NSNN"/>
      <sheetName val="Biếu số 54-CK-NSNN"/>
      <sheetName val="Biếu số 55-CK-NSNN"/>
      <sheetName val="Biếu số 56-CK-NSNN"/>
      <sheetName val="Biếu số 57-CK-NSNN"/>
      <sheetName val="Biếu bổ s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N11">
            <v>185000</v>
          </cell>
          <cell r="Q11">
            <v>185000</v>
          </cell>
        </row>
        <row r="12">
          <cell r="N12">
            <v>140000</v>
          </cell>
          <cell r="Q12">
            <v>140000</v>
          </cell>
        </row>
        <row r="13">
          <cell r="N13">
            <v>16985</v>
          </cell>
          <cell r="Q13">
            <v>16985</v>
          </cell>
        </row>
        <row r="14">
          <cell r="N14">
            <v>28000</v>
          </cell>
          <cell r="Q14">
            <v>28000</v>
          </cell>
        </row>
        <row r="15">
          <cell r="N15">
            <v>15</v>
          </cell>
          <cell r="Q15">
            <v>15</v>
          </cell>
        </row>
        <row r="16">
          <cell r="N16">
            <v>0</v>
          </cell>
          <cell r="Q16">
            <v>0</v>
          </cell>
        </row>
        <row r="17">
          <cell r="N17">
            <v>300000</v>
          </cell>
          <cell r="Q17">
            <v>300000</v>
          </cell>
        </row>
        <row r="18">
          <cell r="N18">
            <v>170000</v>
          </cell>
          <cell r="Q18">
            <v>170000</v>
          </cell>
        </row>
        <row r="19">
          <cell r="N19">
            <v>60000</v>
          </cell>
          <cell r="Q19">
            <v>60000</v>
          </cell>
        </row>
        <row r="20">
          <cell r="N20">
            <v>0</v>
          </cell>
          <cell r="Q20">
            <v>0</v>
          </cell>
        </row>
        <row r="21">
          <cell r="N21">
            <v>70000</v>
          </cell>
          <cell r="Q21">
            <v>70000</v>
          </cell>
        </row>
        <row r="22">
          <cell r="N22">
            <v>0</v>
          </cell>
          <cell r="Q22">
            <v>0</v>
          </cell>
        </row>
        <row r="23">
          <cell r="N23">
            <v>74000</v>
          </cell>
          <cell r="Q23">
            <v>74000</v>
          </cell>
        </row>
        <row r="24">
          <cell r="N24">
            <v>11000</v>
          </cell>
          <cell r="Q24">
            <v>11000</v>
          </cell>
        </row>
        <row r="25">
          <cell r="N25">
            <v>63000</v>
          </cell>
          <cell r="Q25">
            <v>63000</v>
          </cell>
        </row>
        <row r="26">
          <cell r="N26">
            <v>0</v>
          </cell>
          <cell r="Q26">
            <v>0</v>
          </cell>
        </row>
        <row r="27">
          <cell r="Q27">
            <v>0</v>
          </cell>
        </row>
        <row r="28">
          <cell r="N28">
            <v>945000</v>
          </cell>
          <cell r="Q28">
            <v>945000</v>
          </cell>
        </row>
        <row r="29">
          <cell r="N29">
            <v>507290</v>
          </cell>
          <cell r="Q29">
            <v>507290</v>
          </cell>
        </row>
        <row r="30">
          <cell r="N30">
            <v>337490</v>
          </cell>
          <cell r="Q30">
            <v>337490</v>
          </cell>
        </row>
        <row r="31">
          <cell r="N31">
            <v>87315</v>
          </cell>
          <cell r="Q31">
            <v>87315</v>
          </cell>
        </row>
        <row r="32">
          <cell r="N32">
            <v>12905</v>
          </cell>
          <cell r="Q32">
            <v>12905</v>
          </cell>
        </row>
        <row r="33">
          <cell r="N33">
            <v>0</v>
          </cell>
          <cell r="Q33">
            <v>0</v>
          </cell>
        </row>
        <row r="34">
          <cell r="N34">
            <v>220000</v>
          </cell>
          <cell r="Q34">
            <v>220000</v>
          </cell>
        </row>
        <row r="36">
          <cell r="N36">
            <v>8000</v>
          </cell>
          <cell r="Q36">
            <v>8000</v>
          </cell>
        </row>
        <row r="37">
          <cell r="N37">
            <v>500000</v>
          </cell>
          <cell r="Q37">
            <v>500000</v>
          </cell>
        </row>
        <row r="38">
          <cell r="N38">
            <v>1527000</v>
          </cell>
          <cell r="Q38">
            <v>733000</v>
          </cell>
        </row>
        <row r="39">
          <cell r="N39">
            <v>160000</v>
          </cell>
          <cell r="P39">
            <v>50000</v>
          </cell>
          <cell r="Q39">
            <v>110000</v>
          </cell>
        </row>
        <row r="40">
          <cell r="N40">
            <v>800000</v>
          </cell>
          <cell r="Q40">
            <v>800000</v>
          </cell>
        </row>
        <row r="41">
          <cell r="N41">
            <v>120000</v>
          </cell>
          <cell r="Q41">
            <v>120000</v>
          </cell>
        </row>
        <row r="43">
          <cell r="N43">
            <v>250000</v>
          </cell>
          <cell r="Q43">
            <v>195000</v>
          </cell>
        </row>
        <row r="44">
          <cell r="N44">
            <v>18000</v>
          </cell>
          <cell r="Q44">
            <v>18000</v>
          </cell>
        </row>
        <row r="45">
          <cell r="N45">
            <v>98777</v>
          </cell>
          <cell r="Q45">
            <v>98777</v>
          </cell>
        </row>
        <row r="47">
          <cell r="N47">
            <v>3000</v>
          </cell>
          <cell r="Q47">
            <v>3000</v>
          </cell>
        </row>
        <row r="48">
          <cell r="N48">
            <v>1500000</v>
          </cell>
          <cell r="Q48">
            <v>1500000</v>
          </cell>
        </row>
        <row r="49">
          <cell r="N49">
            <v>110000</v>
          </cell>
          <cell r="Q49">
            <v>0</v>
          </cell>
        </row>
        <row r="50">
          <cell r="N50">
            <v>40000</v>
          </cell>
          <cell r="Q50">
            <v>0</v>
          </cell>
        </row>
        <row r="51">
          <cell r="N51">
            <v>70000</v>
          </cell>
          <cell r="Q5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5">
          <cell r="A5" t="str">
            <v>(Kèm theo Quyết định số    22/QĐ-UBND-HC ngày  10 tháng 01 năm 2022    của UBND tỉnh Đồng Tháp)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4" workbookViewId="0">
      <selection activeCell="F21" sqref="F21"/>
    </sheetView>
  </sheetViews>
  <sheetFormatPr defaultColWidth="10.28515625" defaultRowHeight="15.75" x14ac:dyDescent="0.25"/>
  <cols>
    <col min="1" max="1" width="5.28515625" style="11" customWidth="1"/>
    <col min="2" max="2" width="57.85546875" style="11" customWidth="1"/>
    <col min="3" max="4" width="17.85546875" style="11" customWidth="1"/>
    <col min="5" max="16384" width="10.28515625" style="11"/>
  </cols>
  <sheetData>
    <row r="1" spans="1:4" s="8" customFormat="1" ht="21" hidden="1" customHeight="1" x14ac:dyDescent="0.25">
      <c r="B1" s="9" t="s">
        <v>16</v>
      </c>
      <c r="C1" s="10"/>
    </row>
    <row r="2" spans="1:4" s="8" customFormat="1" ht="21" hidden="1" customHeight="1" x14ac:dyDescent="0.25">
      <c r="B2" s="9" t="s">
        <v>17</v>
      </c>
      <c r="C2" s="10"/>
    </row>
    <row r="3" spans="1:4" hidden="1" x14ac:dyDescent="0.25">
      <c r="B3" s="12"/>
      <c r="C3" s="13"/>
    </row>
    <row r="4" spans="1:4" s="8" customFormat="1" x14ac:dyDescent="0.25">
      <c r="A4" s="14" t="s">
        <v>18</v>
      </c>
      <c r="B4" s="14"/>
      <c r="C4" s="14"/>
      <c r="D4" s="14"/>
    </row>
    <row r="5" spans="1:4" s="8" customFormat="1" x14ac:dyDescent="0.25">
      <c r="A5" s="15" t="str">
        <f>'[1]Biểu số 47-CK-NSNN'!A5:C5</f>
        <v>(Kèm theo Quyết định số    22/QĐ-UBND-HC ngày  10 tháng 01 năm 2022    của UBND tỉnh Đồng Tháp)</v>
      </c>
      <c r="B5" s="15"/>
      <c r="C5" s="15"/>
      <c r="D5" s="15"/>
    </row>
    <row r="6" spans="1:4" s="8" customFormat="1" ht="16.5" thickBot="1" x14ac:dyDescent="0.3">
      <c r="A6" s="16"/>
      <c r="B6" s="16"/>
      <c r="D6" s="17" t="s">
        <v>19</v>
      </c>
    </row>
    <row r="7" spans="1:4" s="22" customFormat="1" ht="16.5" thickTop="1" x14ac:dyDescent="0.25">
      <c r="A7" s="18" t="s">
        <v>20</v>
      </c>
      <c r="B7" s="19" t="s">
        <v>21</v>
      </c>
      <c r="C7" s="20" t="s">
        <v>22</v>
      </c>
      <c r="D7" s="21"/>
    </row>
    <row r="8" spans="1:4" s="22" customFormat="1" x14ac:dyDescent="0.25">
      <c r="A8" s="23"/>
      <c r="B8" s="24"/>
      <c r="C8" s="25" t="s">
        <v>5</v>
      </c>
      <c r="D8" s="26" t="s">
        <v>6</v>
      </c>
    </row>
    <row r="9" spans="1:4" s="30" customFormat="1" x14ac:dyDescent="0.25">
      <c r="A9" s="27"/>
      <c r="B9" s="28" t="s">
        <v>7</v>
      </c>
      <c r="C9" s="1">
        <f>SUM(C10,C50,C53,C54)</f>
        <v>6818777</v>
      </c>
      <c r="D9" s="29">
        <f>SUM(D10,D50,D53,D54)</f>
        <v>5809777</v>
      </c>
    </row>
    <row r="10" spans="1:4" s="30" customFormat="1" x14ac:dyDescent="0.25">
      <c r="A10" s="31" t="s">
        <v>0</v>
      </c>
      <c r="B10" s="32" t="s">
        <v>8</v>
      </c>
      <c r="C10" s="2">
        <f>SUM(C11,C17,C23,C28,C34,C35,C36,C37,C40,C43,C44,C45,C46,C47,C48,C49)</f>
        <v>6708777</v>
      </c>
      <c r="D10" s="33">
        <f>SUM(D11,D17,D23,D28,D34,D35,D36,D37,D40,D43,D44,D45,D46,D47,D48,D49)</f>
        <v>5809777</v>
      </c>
    </row>
    <row r="11" spans="1:4" s="37" customFormat="1" x14ac:dyDescent="0.25">
      <c r="A11" s="34">
        <v>1</v>
      </c>
      <c r="B11" s="35" t="s">
        <v>23</v>
      </c>
      <c r="C11" s="3">
        <f>'[1]Phụ lục số 1'!N11</f>
        <v>185000</v>
      </c>
      <c r="D11" s="36">
        <f>'[1]Phụ lục số 1'!Q11</f>
        <v>185000</v>
      </c>
    </row>
    <row r="12" spans="1:4" s="41" customFormat="1" x14ac:dyDescent="0.25">
      <c r="A12" s="38" t="s">
        <v>4</v>
      </c>
      <c r="B12" s="39" t="s">
        <v>24</v>
      </c>
      <c r="C12" s="4">
        <f>'[1]Phụ lục số 1'!N12</f>
        <v>140000</v>
      </c>
      <c r="D12" s="40">
        <f>'[1]Phụ lục số 1'!Q12</f>
        <v>140000</v>
      </c>
    </row>
    <row r="13" spans="1:4" s="41" customFormat="1" x14ac:dyDescent="0.25">
      <c r="A13" s="38" t="s">
        <v>4</v>
      </c>
      <c r="B13" s="39" t="s">
        <v>25</v>
      </c>
      <c r="C13" s="4">
        <f>'[1]Phụ lục số 1'!N13</f>
        <v>16985</v>
      </c>
      <c r="D13" s="40">
        <f>'[1]Phụ lục số 1'!Q13</f>
        <v>16985</v>
      </c>
    </row>
    <row r="14" spans="1:4" s="41" customFormat="1" x14ac:dyDescent="0.25">
      <c r="A14" s="38" t="s">
        <v>4</v>
      </c>
      <c r="B14" s="39" t="s">
        <v>26</v>
      </c>
      <c r="C14" s="4">
        <f>'[1]Phụ lục số 1'!N14</f>
        <v>28000</v>
      </c>
      <c r="D14" s="40">
        <f>'[1]Phụ lục số 1'!Q14</f>
        <v>28000</v>
      </c>
    </row>
    <row r="15" spans="1:4" s="41" customFormat="1" x14ac:dyDescent="0.25">
      <c r="A15" s="38" t="s">
        <v>4</v>
      </c>
      <c r="B15" s="39" t="s">
        <v>27</v>
      </c>
      <c r="C15" s="4">
        <f>'[1]Phụ lục số 1'!N15</f>
        <v>15</v>
      </c>
      <c r="D15" s="40">
        <f>'[1]Phụ lục số 1'!Q15</f>
        <v>15</v>
      </c>
    </row>
    <row r="16" spans="1:4" s="41" customFormat="1" x14ac:dyDescent="0.25">
      <c r="A16" s="38" t="s">
        <v>4</v>
      </c>
      <c r="B16" s="39" t="s">
        <v>28</v>
      </c>
      <c r="C16" s="4">
        <f>'[1]Phụ lục số 1'!N16</f>
        <v>0</v>
      </c>
      <c r="D16" s="40">
        <f>'[1]Phụ lục số 1'!Q16</f>
        <v>0</v>
      </c>
    </row>
    <row r="17" spans="1:4" s="37" customFormat="1" x14ac:dyDescent="0.25">
      <c r="A17" s="34">
        <v>2</v>
      </c>
      <c r="B17" s="35" t="s">
        <v>29</v>
      </c>
      <c r="C17" s="3">
        <f>'[1]Phụ lục số 1'!N17</f>
        <v>300000</v>
      </c>
      <c r="D17" s="36">
        <f>'[1]Phụ lục số 1'!Q17</f>
        <v>300000</v>
      </c>
    </row>
    <row r="18" spans="1:4" s="41" customFormat="1" x14ac:dyDescent="0.25">
      <c r="A18" s="38" t="s">
        <v>4</v>
      </c>
      <c r="B18" s="39" t="s">
        <v>24</v>
      </c>
      <c r="C18" s="4">
        <f>'[1]Phụ lục số 1'!N18</f>
        <v>170000</v>
      </c>
      <c r="D18" s="40">
        <f>'[1]Phụ lục số 1'!Q18</f>
        <v>170000</v>
      </c>
    </row>
    <row r="19" spans="1:4" s="41" customFormat="1" x14ac:dyDescent="0.25">
      <c r="A19" s="38" t="s">
        <v>4</v>
      </c>
      <c r="B19" s="39" t="s">
        <v>25</v>
      </c>
      <c r="C19" s="4">
        <f>'[1]Phụ lục số 1'!N19</f>
        <v>60000</v>
      </c>
      <c r="D19" s="40">
        <f>'[1]Phụ lục số 1'!Q19</f>
        <v>60000</v>
      </c>
    </row>
    <row r="20" spans="1:4" s="41" customFormat="1" x14ac:dyDescent="0.25">
      <c r="A20" s="38" t="s">
        <v>4</v>
      </c>
      <c r="B20" s="39" t="s">
        <v>26</v>
      </c>
      <c r="C20" s="4">
        <f>'[1]Phụ lục số 1'!N20</f>
        <v>0</v>
      </c>
      <c r="D20" s="40">
        <f>'[1]Phụ lục số 1'!Q20</f>
        <v>0</v>
      </c>
    </row>
    <row r="21" spans="1:4" s="41" customFormat="1" x14ac:dyDescent="0.25">
      <c r="A21" s="38" t="s">
        <v>4</v>
      </c>
      <c r="B21" s="39" t="s">
        <v>27</v>
      </c>
      <c r="C21" s="4">
        <f>'[1]Phụ lục số 1'!N21</f>
        <v>70000</v>
      </c>
      <c r="D21" s="40">
        <f>'[1]Phụ lục số 1'!Q21</f>
        <v>70000</v>
      </c>
    </row>
    <row r="22" spans="1:4" s="41" customFormat="1" x14ac:dyDescent="0.25">
      <c r="A22" s="38" t="s">
        <v>4</v>
      </c>
      <c r="B22" s="39" t="s">
        <v>28</v>
      </c>
      <c r="C22" s="4">
        <f>'[1]Phụ lục số 1'!N22</f>
        <v>0</v>
      </c>
      <c r="D22" s="40">
        <f>'[1]Phụ lục số 1'!Q22</f>
        <v>0</v>
      </c>
    </row>
    <row r="23" spans="1:4" s="37" customFormat="1" x14ac:dyDescent="0.25">
      <c r="A23" s="34">
        <v>3</v>
      </c>
      <c r="B23" s="35" t="s">
        <v>30</v>
      </c>
      <c r="C23" s="3">
        <f>'[1]Phụ lục số 1'!N23</f>
        <v>74000</v>
      </c>
      <c r="D23" s="36">
        <f>'[1]Phụ lục số 1'!Q23</f>
        <v>74000</v>
      </c>
    </row>
    <row r="24" spans="1:4" s="41" customFormat="1" x14ac:dyDescent="0.25">
      <c r="A24" s="38" t="s">
        <v>4</v>
      </c>
      <c r="B24" s="39" t="s">
        <v>24</v>
      </c>
      <c r="C24" s="4">
        <f>'[1]Phụ lục số 1'!N24</f>
        <v>11000</v>
      </c>
      <c r="D24" s="40">
        <f>'[1]Phụ lục số 1'!Q24</f>
        <v>11000</v>
      </c>
    </row>
    <row r="25" spans="1:4" s="41" customFormat="1" x14ac:dyDescent="0.25">
      <c r="A25" s="38" t="s">
        <v>4</v>
      </c>
      <c r="B25" s="39" t="s">
        <v>25</v>
      </c>
      <c r="C25" s="4">
        <f>'[1]Phụ lục số 1'!N25</f>
        <v>63000</v>
      </c>
      <c r="D25" s="40">
        <f>'[1]Phụ lục số 1'!Q25</f>
        <v>63000</v>
      </c>
    </row>
    <row r="26" spans="1:4" s="41" customFormat="1" x14ac:dyDescent="0.25">
      <c r="A26" s="38" t="s">
        <v>4</v>
      </c>
      <c r="B26" s="39" t="s">
        <v>27</v>
      </c>
      <c r="C26" s="4">
        <f>'[1]Phụ lục số 1'!N26</f>
        <v>0</v>
      </c>
      <c r="D26" s="40">
        <f>'[1]Phụ lục số 1'!Q26</f>
        <v>0</v>
      </c>
    </row>
    <row r="27" spans="1:4" s="41" customFormat="1" x14ac:dyDescent="0.25">
      <c r="A27" s="38" t="s">
        <v>4</v>
      </c>
      <c r="B27" s="39" t="s">
        <v>31</v>
      </c>
      <c r="C27" s="4">
        <f>'[1]Phụ lục số 1'!N27</f>
        <v>0</v>
      </c>
      <c r="D27" s="40">
        <f>'[1]Phụ lục số 1'!Q27</f>
        <v>0</v>
      </c>
    </row>
    <row r="28" spans="1:4" s="30" customFormat="1" x14ac:dyDescent="0.25">
      <c r="A28" s="34">
        <v>4</v>
      </c>
      <c r="B28" s="35" t="s">
        <v>9</v>
      </c>
      <c r="C28" s="3">
        <f>'[1]Phụ lục số 1'!N28</f>
        <v>945000</v>
      </c>
      <c r="D28" s="36">
        <f>'[1]Phụ lục số 1'!Q28</f>
        <v>945000</v>
      </c>
    </row>
    <row r="29" spans="1:4" s="42" customFormat="1" x14ac:dyDescent="0.25">
      <c r="A29" s="38" t="s">
        <v>4</v>
      </c>
      <c r="B29" s="39" t="s">
        <v>24</v>
      </c>
      <c r="C29" s="4">
        <f>'[1]Phụ lục số 1'!N29</f>
        <v>507290</v>
      </c>
      <c r="D29" s="40">
        <f>'[1]Phụ lục số 1'!Q29</f>
        <v>507290</v>
      </c>
    </row>
    <row r="30" spans="1:4" s="42" customFormat="1" x14ac:dyDescent="0.25">
      <c r="A30" s="38" t="s">
        <v>4</v>
      </c>
      <c r="B30" s="39" t="s">
        <v>25</v>
      </c>
      <c r="C30" s="4">
        <f>'[1]Phụ lục số 1'!N30</f>
        <v>337490</v>
      </c>
      <c r="D30" s="40">
        <f>'[1]Phụ lục số 1'!Q30</f>
        <v>337490</v>
      </c>
    </row>
    <row r="31" spans="1:4" s="42" customFormat="1" x14ac:dyDescent="0.25">
      <c r="A31" s="38" t="s">
        <v>4</v>
      </c>
      <c r="B31" s="39" t="s">
        <v>26</v>
      </c>
      <c r="C31" s="4">
        <f>'[1]Phụ lục số 1'!N31</f>
        <v>87315</v>
      </c>
      <c r="D31" s="40">
        <f>'[1]Phụ lục số 1'!Q31</f>
        <v>87315</v>
      </c>
    </row>
    <row r="32" spans="1:4" s="42" customFormat="1" x14ac:dyDescent="0.25">
      <c r="A32" s="38" t="s">
        <v>4</v>
      </c>
      <c r="B32" s="39" t="s">
        <v>27</v>
      </c>
      <c r="C32" s="4">
        <f>'[1]Phụ lục số 1'!N32</f>
        <v>12905</v>
      </c>
      <c r="D32" s="40">
        <f>'[1]Phụ lục số 1'!Q32</f>
        <v>12905</v>
      </c>
    </row>
    <row r="33" spans="1:4" s="42" customFormat="1" x14ac:dyDescent="0.25">
      <c r="A33" s="38" t="s">
        <v>4</v>
      </c>
      <c r="B33" s="39" t="s">
        <v>32</v>
      </c>
      <c r="C33" s="4">
        <f>'[1]Phụ lục số 1'!N33</f>
        <v>0</v>
      </c>
      <c r="D33" s="40">
        <f>'[1]Phụ lục số 1'!Q33</f>
        <v>0</v>
      </c>
    </row>
    <row r="34" spans="1:4" s="37" customFormat="1" x14ac:dyDescent="0.25">
      <c r="A34" s="34">
        <v>5</v>
      </c>
      <c r="B34" s="35" t="s">
        <v>33</v>
      </c>
      <c r="C34" s="3">
        <f>'[1]Phụ lục số 1'!N34</f>
        <v>220000</v>
      </c>
      <c r="D34" s="36">
        <f>'[1]Phụ lục số 1'!Q34</f>
        <v>220000</v>
      </c>
    </row>
    <row r="35" spans="1:4" s="37" customFormat="1" x14ac:dyDescent="0.25">
      <c r="A35" s="34">
        <v>6</v>
      </c>
      <c r="B35" s="35" t="s">
        <v>12</v>
      </c>
      <c r="C35" s="3">
        <f>'[1]Phụ lục số 1'!N36</f>
        <v>8000</v>
      </c>
      <c r="D35" s="36">
        <f>'[1]Phụ lục số 1'!Q36</f>
        <v>8000</v>
      </c>
    </row>
    <row r="36" spans="1:4" s="37" customFormat="1" x14ac:dyDescent="0.25">
      <c r="A36" s="34">
        <v>7</v>
      </c>
      <c r="B36" s="35" t="s">
        <v>10</v>
      </c>
      <c r="C36" s="3">
        <f>'[1]Phụ lục số 1'!N37</f>
        <v>500000</v>
      </c>
      <c r="D36" s="36">
        <f>'[1]Phụ lục số 1'!Q37</f>
        <v>500000</v>
      </c>
    </row>
    <row r="37" spans="1:4" s="37" customFormat="1" x14ac:dyDescent="0.25">
      <c r="A37" s="34">
        <v>8</v>
      </c>
      <c r="B37" s="35" t="s">
        <v>11</v>
      </c>
      <c r="C37" s="3">
        <f>'[1]Phụ lục số 1'!N38</f>
        <v>1527000</v>
      </c>
      <c r="D37" s="36">
        <f>'[1]Phụ lục số 1'!Q38</f>
        <v>733000</v>
      </c>
    </row>
    <row r="38" spans="1:4" s="41" customFormat="1" x14ac:dyDescent="0.25">
      <c r="A38" s="38" t="s">
        <v>4</v>
      </c>
      <c r="B38" s="43" t="s">
        <v>34</v>
      </c>
      <c r="C38" s="4">
        <f>'[1]Phụ lục số 1'!Q38</f>
        <v>733000</v>
      </c>
      <c r="D38" s="40">
        <f>C38</f>
        <v>733000</v>
      </c>
    </row>
    <row r="39" spans="1:4" s="41" customFormat="1" x14ac:dyDescent="0.25">
      <c r="A39" s="38" t="s">
        <v>4</v>
      </c>
      <c r="B39" s="43" t="s">
        <v>35</v>
      </c>
      <c r="C39" s="4">
        <f>C37-C38</f>
        <v>794000</v>
      </c>
      <c r="D39" s="40">
        <v>0</v>
      </c>
    </row>
    <row r="40" spans="1:4" s="37" customFormat="1" x14ac:dyDescent="0.25">
      <c r="A40" s="34">
        <v>9</v>
      </c>
      <c r="B40" s="35" t="s">
        <v>36</v>
      </c>
      <c r="C40" s="5">
        <f>'[1]Phụ lục số 1'!N39</f>
        <v>160000</v>
      </c>
      <c r="D40" s="44">
        <f>'[1]Phụ lục số 1'!Q39</f>
        <v>110000</v>
      </c>
    </row>
    <row r="41" spans="1:4" s="41" customFormat="1" x14ac:dyDescent="0.25">
      <c r="A41" s="38" t="s">
        <v>4</v>
      </c>
      <c r="B41" s="43" t="s">
        <v>37</v>
      </c>
      <c r="C41" s="6">
        <f>'[1]Phụ lục số 1'!P39</f>
        <v>50000</v>
      </c>
      <c r="D41" s="45">
        <v>0</v>
      </c>
    </row>
    <row r="42" spans="1:4" s="41" customFormat="1" x14ac:dyDescent="0.25">
      <c r="A42" s="38" t="s">
        <v>4</v>
      </c>
      <c r="B42" s="43" t="s">
        <v>38</v>
      </c>
      <c r="C42" s="6">
        <f>C40-C41</f>
        <v>110000</v>
      </c>
      <c r="D42" s="45">
        <f>C42</f>
        <v>110000</v>
      </c>
    </row>
    <row r="43" spans="1:4" s="37" customFormat="1" x14ac:dyDescent="0.25">
      <c r="A43" s="34">
        <v>10</v>
      </c>
      <c r="B43" s="35" t="s">
        <v>39</v>
      </c>
      <c r="C43" s="3">
        <f>'[1]Phụ lục số 1'!N40</f>
        <v>800000</v>
      </c>
      <c r="D43" s="36">
        <f>'[1]Phụ lục số 1'!Q40</f>
        <v>800000</v>
      </c>
    </row>
    <row r="44" spans="1:4" s="37" customFormat="1" x14ac:dyDescent="0.25">
      <c r="A44" s="34">
        <v>11</v>
      </c>
      <c r="B44" s="35" t="s">
        <v>40</v>
      </c>
      <c r="C44" s="3">
        <f>'[1]Phụ lục số 1'!N41</f>
        <v>120000</v>
      </c>
      <c r="D44" s="36">
        <f>'[1]Phụ lục số 1'!Q41</f>
        <v>120000</v>
      </c>
    </row>
    <row r="45" spans="1:4" s="37" customFormat="1" x14ac:dyDescent="0.25">
      <c r="A45" s="34">
        <v>12</v>
      </c>
      <c r="B45" s="35" t="s">
        <v>41</v>
      </c>
      <c r="C45" s="3">
        <f>'[1]Phụ lục số 1'!N43</f>
        <v>250000</v>
      </c>
      <c r="D45" s="36">
        <f>'[1]Phụ lục số 1'!Q43</f>
        <v>195000</v>
      </c>
    </row>
    <row r="46" spans="1:4" s="37" customFormat="1" x14ac:dyDescent="0.25">
      <c r="A46" s="34">
        <v>13</v>
      </c>
      <c r="B46" s="35" t="s">
        <v>42</v>
      </c>
      <c r="C46" s="3">
        <f>'[1]Phụ lục số 1'!N47</f>
        <v>3000</v>
      </c>
      <c r="D46" s="36">
        <f>'[1]Phụ lục số 1'!Q47</f>
        <v>3000</v>
      </c>
    </row>
    <row r="47" spans="1:4" s="37" customFormat="1" x14ac:dyDescent="0.25">
      <c r="A47" s="34">
        <v>14</v>
      </c>
      <c r="B47" s="46" t="s">
        <v>43</v>
      </c>
      <c r="C47" s="3">
        <f>'[1]Phụ lục số 1'!N48</f>
        <v>1500000</v>
      </c>
      <c r="D47" s="36">
        <f>'[1]Phụ lục số 1'!Q48</f>
        <v>1500000</v>
      </c>
    </row>
    <row r="48" spans="1:4" s="37" customFormat="1" x14ac:dyDescent="0.25">
      <c r="A48" s="34">
        <v>15</v>
      </c>
      <c r="B48" s="46" t="s">
        <v>13</v>
      </c>
      <c r="C48" s="3">
        <f>'[1]Phụ lục số 1'!N44</f>
        <v>18000</v>
      </c>
      <c r="D48" s="36">
        <f>'[1]Phụ lục số 1'!Q44</f>
        <v>18000</v>
      </c>
    </row>
    <row r="49" spans="1:4" s="37" customFormat="1" x14ac:dyDescent="0.25">
      <c r="A49" s="34">
        <v>16</v>
      </c>
      <c r="B49" s="46" t="s">
        <v>44</v>
      </c>
      <c r="C49" s="3">
        <f>'[1]Phụ lục số 1'!N45</f>
        <v>98777</v>
      </c>
      <c r="D49" s="36">
        <f>'[1]Phụ lục số 1'!Q45</f>
        <v>98777</v>
      </c>
    </row>
    <row r="50" spans="1:4" s="30" customFormat="1" x14ac:dyDescent="0.25">
      <c r="A50" s="31" t="s">
        <v>1</v>
      </c>
      <c r="B50" s="32" t="s">
        <v>45</v>
      </c>
      <c r="C50" s="7">
        <f>'[1]Phụ lục số 1'!N49</f>
        <v>110000</v>
      </c>
      <c r="D50" s="47">
        <f>'[1]Phụ lục số 1'!Q49</f>
        <v>0</v>
      </c>
    </row>
    <row r="51" spans="1:4" s="37" customFormat="1" x14ac:dyDescent="0.25">
      <c r="A51" s="34">
        <v>1</v>
      </c>
      <c r="B51" s="46" t="s">
        <v>14</v>
      </c>
      <c r="C51" s="5">
        <f>'[1]Phụ lục số 1'!N50</f>
        <v>40000</v>
      </c>
      <c r="D51" s="44">
        <f>'[1]Phụ lục số 1'!Q50</f>
        <v>0</v>
      </c>
    </row>
    <row r="52" spans="1:4" s="37" customFormat="1" x14ac:dyDescent="0.25">
      <c r="A52" s="34">
        <v>2</v>
      </c>
      <c r="B52" s="46" t="s">
        <v>46</v>
      </c>
      <c r="C52" s="5">
        <f>'[1]Phụ lục số 1'!N51</f>
        <v>70000</v>
      </c>
      <c r="D52" s="44">
        <f>'[1]Phụ lục số 1'!Q51</f>
        <v>0</v>
      </c>
    </row>
    <row r="53" spans="1:4" s="37" customFormat="1" ht="15.75" customHeight="1" x14ac:dyDescent="0.25">
      <c r="A53" s="31" t="s">
        <v>2</v>
      </c>
      <c r="B53" s="48" t="s">
        <v>47</v>
      </c>
      <c r="C53" s="7">
        <v>0</v>
      </c>
      <c r="D53" s="47">
        <v>0</v>
      </c>
    </row>
    <row r="54" spans="1:4" s="37" customFormat="1" x14ac:dyDescent="0.25">
      <c r="A54" s="31" t="s">
        <v>3</v>
      </c>
      <c r="B54" s="32" t="s">
        <v>15</v>
      </c>
      <c r="C54" s="7">
        <v>0</v>
      </c>
      <c r="D54" s="47">
        <v>0</v>
      </c>
    </row>
    <row r="55" spans="1:4" s="30" customFormat="1" ht="16.5" thickBot="1" x14ac:dyDescent="0.3">
      <c r="A55" s="49"/>
      <c r="B55" s="50"/>
      <c r="C55" s="51"/>
      <c r="D55" s="52"/>
    </row>
    <row r="56" spans="1:4" ht="16.5" thickTop="1" x14ac:dyDescent="0.25"/>
  </sheetData>
  <mergeCells count="5">
    <mergeCell ref="A4:D4"/>
    <mergeCell ref="A5:D5"/>
    <mergeCell ref="A7:A8"/>
    <mergeCell ref="B7:B8"/>
    <mergeCell ref="C7:D7"/>
  </mergeCells>
  <pageMargins left="0.7" right="0.7" top="0.75" bottom="0.75" header="0.3" footer="0.3"/>
  <pageSetup scale="72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94F43-CE5B-45E6-BE59-1CFE82A64B2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33D1D9-C2CE-46CF-AA93-757F84F26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CBF6C4-1D68-4CDB-8CC5-57363EDC0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2021-03-05T01:42:34Z</cp:lastPrinted>
  <dcterms:created xsi:type="dcterms:W3CDTF">2018-08-22T07:49:45Z</dcterms:created>
  <dcterms:modified xsi:type="dcterms:W3CDTF">2022-01-14T07:56:41Z</dcterms:modified>
</cp:coreProperties>
</file>