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4.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ểu số 53-CK-NSNN" sheetId="137" r:id="rId61"/>
    <sheet name="Biếu bổ sung" sheetId="142" state="hidden" r:id="rId62"/>
    <sheet name="Bố trí" sheetId="86" state="hidden" r:id="rId63"/>
  </sheets>
  <externalReferences>
    <externalReference r:id="rId64"/>
    <externalReference r:id="rId65"/>
    <externalReference r:id="rId66"/>
    <externalReference r:id="rId67"/>
    <externalReference r:id="rId68"/>
  </externalReferences>
  <definedNames>
    <definedName name="_xlnm.Print_Area" localSheetId="15">'10%TK tăng thêm so với năm 2020'!$A$1:$J$20</definedName>
    <definedName name="_xlnm.Print_Area" localSheetId="59">'Biểu số 46-CK-NSNN'!$A$4:$C$49</definedName>
    <definedName name="_xlnm.Print_Area" localSheetId="60">'Biểu số 53-CK-NSNN'!$A$1:$S$114</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60">'Biểu số 53-CK-NSNN'!$A:$B,'Biểu số 53-CK-NSNN'!$2:$8</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60" hidden="1">'Biểu số 53-CK-NSNN'!#REF!</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'Biểu số 53-CK-NSNN'!$A$1:$S$102</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60" hidden="1">'Biểu số 53-CK-NSNN'!$A:$B,'Biểu số 53-CK-NSNN'!$2:$8</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C119" i="137" l="1"/>
  <c r="C118" i="137"/>
  <c r="C117" i="137"/>
  <c r="C116" i="137"/>
  <c r="C115" i="137"/>
  <c r="C114" i="137"/>
  <c r="C113" i="137"/>
  <c r="C112" i="137"/>
  <c r="C111" i="137"/>
  <c r="C110" i="137"/>
  <c r="C109" i="137"/>
  <c r="P108" i="137"/>
  <c r="N108" i="137"/>
  <c r="N101" i="137" s="1"/>
  <c r="L108" i="137"/>
  <c r="L101" i="137" s="1"/>
  <c r="K108" i="137"/>
  <c r="I108" i="137"/>
  <c r="H108" i="137"/>
  <c r="F108" i="137"/>
  <c r="F101" i="137" s="1"/>
  <c r="E108" i="137"/>
  <c r="E101" i="137" s="1"/>
  <c r="D107" i="137"/>
  <c r="C107" i="137"/>
  <c r="Q106" i="137"/>
  <c r="D106" i="137"/>
  <c r="C106" i="137"/>
  <c r="Q105" i="137"/>
  <c r="D105" i="137"/>
  <c r="C105" i="137"/>
  <c r="M104" i="137"/>
  <c r="M101" i="137" s="1"/>
  <c r="D104" i="137"/>
  <c r="C104" i="137" s="1"/>
  <c r="H103" i="137"/>
  <c r="D103" i="137"/>
  <c r="C103" i="137"/>
  <c r="D102" i="137"/>
  <c r="C102" i="137"/>
  <c r="Q101" i="137"/>
  <c r="P101" i="137"/>
  <c r="O101" i="137"/>
  <c r="J101" i="137"/>
  <c r="I101" i="137"/>
  <c r="H101" i="137"/>
  <c r="G101" i="137"/>
  <c r="D100" i="137"/>
  <c r="C100" i="137"/>
  <c r="H99" i="137"/>
  <c r="I98" i="137"/>
  <c r="I91" i="137" s="1"/>
  <c r="D98" i="137"/>
  <c r="C98" i="137"/>
  <c r="D97" i="137"/>
  <c r="C97" i="137"/>
  <c r="D96" i="137"/>
  <c r="C96" i="137" s="1"/>
  <c r="D95" i="137"/>
  <c r="C95" i="137"/>
  <c r="D94" i="137"/>
  <c r="C94" i="137"/>
  <c r="D93" i="137"/>
  <c r="C93" i="137"/>
  <c r="D92" i="137"/>
  <c r="Q91" i="137"/>
  <c r="P91" i="137"/>
  <c r="O91" i="137"/>
  <c r="N91" i="137"/>
  <c r="M91" i="137"/>
  <c r="L91" i="137"/>
  <c r="K91" i="137"/>
  <c r="J91" i="137"/>
  <c r="G91" i="137"/>
  <c r="F91" i="137"/>
  <c r="E91" i="137"/>
  <c r="D90" i="137"/>
  <c r="C90" i="137"/>
  <c r="D89" i="137"/>
  <c r="C89" i="137"/>
  <c r="D88" i="137"/>
  <c r="C88" i="137"/>
  <c r="D87" i="137"/>
  <c r="C87" i="137"/>
  <c r="D86" i="137"/>
  <c r="C86" i="137"/>
  <c r="D85" i="137"/>
  <c r="C85" i="137"/>
  <c r="D84" i="137"/>
  <c r="C84" i="137"/>
  <c r="D83" i="137"/>
  <c r="C83" i="137"/>
  <c r="D82" i="137"/>
  <c r="C82" i="137"/>
  <c r="D81" i="137"/>
  <c r="C81" i="137"/>
  <c r="D80" i="137"/>
  <c r="C80" i="137"/>
  <c r="D79" i="137"/>
  <c r="C79" i="137"/>
  <c r="D78" i="137"/>
  <c r="C78" i="137"/>
  <c r="D77" i="137"/>
  <c r="C77" i="137"/>
  <c r="D76" i="137"/>
  <c r="C76" i="137"/>
  <c r="D75" i="137"/>
  <c r="C75" i="137"/>
  <c r="D74" i="137"/>
  <c r="C74" i="137"/>
  <c r="D73" i="137"/>
  <c r="C73" i="137"/>
  <c r="D72" i="137"/>
  <c r="C72" i="137"/>
  <c r="D71" i="137"/>
  <c r="D70" i="137" s="1"/>
  <c r="C71" i="137"/>
  <c r="Q70" i="137"/>
  <c r="P70" i="137"/>
  <c r="O70" i="137"/>
  <c r="N70" i="137"/>
  <c r="M70" i="137"/>
  <c r="L70" i="137"/>
  <c r="K70" i="137"/>
  <c r="J70" i="137"/>
  <c r="I70" i="137"/>
  <c r="H70" i="137"/>
  <c r="G70" i="137"/>
  <c r="F70" i="137"/>
  <c r="E70" i="137"/>
  <c r="D69" i="137"/>
  <c r="C69" i="137" s="1"/>
  <c r="D68" i="137"/>
  <c r="C68" i="137"/>
  <c r="D67" i="137"/>
  <c r="C67" i="137"/>
  <c r="D66" i="137"/>
  <c r="C66" i="137"/>
  <c r="D65" i="137"/>
  <c r="C65" i="137" s="1"/>
  <c r="D64" i="137"/>
  <c r="C64" i="137"/>
  <c r="D63" i="137"/>
  <c r="C63" i="137"/>
  <c r="Q62" i="137"/>
  <c r="Q61" i="137" s="1"/>
  <c r="P62" i="137"/>
  <c r="P61" i="137" s="1"/>
  <c r="O62" i="137"/>
  <c r="O61" i="137" s="1"/>
  <c r="N62" i="137"/>
  <c r="M62" i="137"/>
  <c r="M61" i="137" s="1"/>
  <c r="L62" i="137"/>
  <c r="L61" i="137" s="1"/>
  <c r="K62" i="137"/>
  <c r="K61" i="137" s="1"/>
  <c r="J62" i="137"/>
  <c r="I62" i="137"/>
  <c r="H62" i="137"/>
  <c r="G62" i="137"/>
  <c r="G61" i="137" s="1"/>
  <c r="F62" i="137"/>
  <c r="E62" i="137"/>
  <c r="E61" i="137" s="1"/>
  <c r="N61" i="137"/>
  <c r="F61" i="137"/>
  <c r="D60" i="137"/>
  <c r="C60" i="137"/>
  <c r="D59" i="137"/>
  <c r="C59" i="137"/>
  <c r="Q58" i="137"/>
  <c r="O58" i="137"/>
  <c r="D58" i="137"/>
  <c r="D57" i="137" s="1"/>
  <c r="P57" i="137"/>
  <c r="O57" i="137"/>
  <c r="N57" i="137"/>
  <c r="M57" i="137"/>
  <c r="L57" i="137"/>
  <c r="K57" i="137"/>
  <c r="J57" i="137"/>
  <c r="I57" i="137"/>
  <c r="H57" i="137"/>
  <c r="G57" i="137"/>
  <c r="F57" i="137"/>
  <c r="E57" i="137"/>
  <c r="D56" i="137"/>
  <c r="C56" i="137"/>
  <c r="D55" i="137"/>
  <c r="C55" i="137"/>
  <c r="D54" i="137"/>
  <c r="C54" i="137" s="1"/>
  <c r="D53" i="137"/>
  <c r="C53" i="137"/>
  <c r="D52" i="137"/>
  <c r="C52" i="137"/>
  <c r="D51" i="137"/>
  <c r="C51" i="137"/>
  <c r="D50" i="137"/>
  <c r="D49" i="137" s="1"/>
  <c r="Q49" i="137"/>
  <c r="P49" i="137"/>
  <c r="O49" i="137"/>
  <c r="N49" i="137"/>
  <c r="M49" i="137"/>
  <c r="L49" i="137"/>
  <c r="K49" i="137"/>
  <c r="K42" i="137" s="1"/>
  <c r="J49" i="137"/>
  <c r="I49" i="137"/>
  <c r="H49" i="137"/>
  <c r="G49" i="137"/>
  <c r="F49" i="137"/>
  <c r="E49" i="137"/>
  <c r="D48" i="137"/>
  <c r="C48" i="137" s="1"/>
  <c r="D47" i="137"/>
  <c r="C47" i="137"/>
  <c r="D46" i="137"/>
  <c r="C46" i="137"/>
  <c r="D45" i="137"/>
  <c r="C45" i="137"/>
  <c r="D44" i="137"/>
  <c r="C44" i="137" s="1"/>
  <c r="C43" i="137" s="1"/>
  <c r="Q43" i="137"/>
  <c r="Q42" i="137" s="1"/>
  <c r="P43" i="137"/>
  <c r="P42" i="137" s="1"/>
  <c r="O43" i="137"/>
  <c r="O42" i="137" s="1"/>
  <c r="N43" i="137"/>
  <c r="N42" i="137" s="1"/>
  <c r="M43" i="137"/>
  <c r="M42" i="137" s="1"/>
  <c r="L43" i="137"/>
  <c r="L42" i="137" s="1"/>
  <c r="K43" i="137"/>
  <c r="J43" i="137"/>
  <c r="I43" i="137"/>
  <c r="I42" i="137" s="1"/>
  <c r="H43" i="137"/>
  <c r="H42" i="137" s="1"/>
  <c r="G43" i="137"/>
  <c r="G42" i="137" s="1"/>
  <c r="F43" i="137"/>
  <c r="F42" i="137" s="1"/>
  <c r="E43" i="137"/>
  <c r="E42" i="137" s="1"/>
  <c r="J42" i="137"/>
  <c r="D41" i="137"/>
  <c r="C41" i="137" s="1"/>
  <c r="D40" i="137"/>
  <c r="C40" i="137"/>
  <c r="D39" i="137"/>
  <c r="C39" i="137"/>
  <c r="D38" i="137"/>
  <c r="C38" i="137"/>
  <c r="D37" i="137"/>
  <c r="C37" i="137" s="1"/>
  <c r="D36" i="137"/>
  <c r="C36" i="137"/>
  <c r="D35" i="137"/>
  <c r="C35" i="137"/>
  <c r="D34" i="137"/>
  <c r="C34" i="137"/>
  <c r="D33" i="137"/>
  <c r="C33" i="137" s="1"/>
  <c r="D32" i="137"/>
  <c r="C32" i="137"/>
  <c r="D31" i="137"/>
  <c r="C31" i="137"/>
  <c r="D30" i="137"/>
  <c r="C30" i="137"/>
  <c r="D29" i="137"/>
  <c r="C29" i="137" s="1"/>
  <c r="D28" i="137"/>
  <c r="C28" i="137"/>
  <c r="D27" i="137"/>
  <c r="C27" i="137"/>
  <c r="D26" i="137"/>
  <c r="C26" i="137"/>
  <c r="M25" i="137"/>
  <c r="D25" i="137" s="1"/>
  <c r="C25" i="137" s="1"/>
  <c r="D24" i="137"/>
  <c r="C24" i="137"/>
  <c r="D23" i="137"/>
  <c r="C23" i="137"/>
  <c r="D22" i="137"/>
  <c r="C22" i="137"/>
  <c r="D21" i="137"/>
  <c r="C21" i="137"/>
  <c r="D20" i="137"/>
  <c r="C20" i="137"/>
  <c r="D19" i="137"/>
  <c r="C19" i="137"/>
  <c r="D18" i="137"/>
  <c r="C18" i="137"/>
  <c r="D17" i="137"/>
  <c r="C17" i="137"/>
  <c r="D16" i="137"/>
  <c r="C16" i="137"/>
  <c r="D15" i="137"/>
  <c r="C15" i="137"/>
  <c r="D14" i="137"/>
  <c r="C14" i="137"/>
  <c r="D13" i="137"/>
  <c r="C13" i="137"/>
  <c r="Q12" i="137"/>
  <c r="P12" i="137"/>
  <c r="P11" i="137" s="1"/>
  <c r="P10" i="137" s="1"/>
  <c r="O12" i="137"/>
  <c r="N12" i="137"/>
  <c r="M12" i="137"/>
  <c r="L12" i="137"/>
  <c r="L11" i="137" s="1"/>
  <c r="L10" i="137" s="1"/>
  <c r="K12" i="137"/>
  <c r="J12" i="137"/>
  <c r="I12" i="137"/>
  <c r="H12" i="137"/>
  <c r="G12" i="137"/>
  <c r="F12" i="137"/>
  <c r="E12" i="137"/>
  <c r="D12" i="137"/>
  <c r="A2" i="137"/>
  <c r="C42" i="137" l="1"/>
  <c r="M11" i="137"/>
  <c r="M10" i="137" s="1"/>
  <c r="C92" i="137"/>
  <c r="F11" i="137"/>
  <c r="F10" i="137" s="1"/>
  <c r="N11" i="137"/>
  <c r="N10" i="137" s="1"/>
  <c r="E11" i="137"/>
  <c r="G11" i="137"/>
  <c r="G10" i="137" s="1"/>
  <c r="O11" i="137"/>
  <c r="O10" i="137" s="1"/>
  <c r="C50" i="137"/>
  <c r="C49" i="137" s="1"/>
  <c r="I61" i="137"/>
  <c r="I11" i="137" s="1"/>
  <c r="I10" i="137" s="1"/>
  <c r="D108" i="137"/>
  <c r="C108" i="137" s="1"/>
  <c r="K101" i="137"/>
  <c r="D101" i="137" s="1"/>
  <c r="C101" i="137" s="1"/>
  <c r="J61" i="137"/>
  <c r="C62" i="137"/>
  <c r="D62" i="137"/>
  <c r="C70" i="137"/>
  <c r="J11" i="137"/>
  <c r="J10" i="137" s="1"/>
  <c r="C12" i="137"/>
  <c r="D99" i="137"/>
  <c r="C99" i="137" s="1"/>
  <c r="H91" i="137"/>
  <c r="H61" i="137" s="1"/>
  <c r="H11" i="137" s="1"/>
  <c r="H10" i="137" s="1"/>
  <c r="D43" i="137"/>
  <c r="D42" i="137" s="1"/>
  <c r="C58" i="137"/>
  <c r="C57" i="137" s="1"/>
  <c r="Q57" i="137"/>
  <c r="Q11" i="137" s="1"/>
  <c r="Q10" i="137" s="1"/>
  <c r="C46" i="133"/>
  <c r="C44" i="133"/>
  <c r="K11" i="137" l="1"/>
  <c r="K10" i="137" s="1"/>
  <c r="E10" i="137"/>
  <c r="D91" i="137"/>
  <c r="D61" i="137" s="1"/>
  <c r="C91" i="137"/>
  <c r="C61" i="137" s="1"/>
  <c r="C11" i="137" s="1"/>
  <c r="C10" i="137" s="1"/>
  <c r="D29" i="142"/>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1" i="137" l="1"/>
  <c r="D10" i="137" s="1"/>
  <c r="D14" i="142"/>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author>
    <author>quangbxdth</author>
  </authors>
  <commentList>
    <comment ref="Q14" authorId="0" shapeId="0">
      <text>
        <r>
          <rPr>
            <b/>
            <sz val="9"/>
            <color indexed="81"/>
            <rFont val="Segoe UI"/>
            <family val="2"/>
          </rPr>
          <t>quangbx:</t>
        </r>
        <r>
          <rPr>
            <sz val="9"/>
            <color indexed="81"/>
            <rFont val="Segoe UI"/>
            <family val="2"/>
          </rPr>
          <t xml:space="preserve">
Kinh phí phân giới cắm mốc tuyến Việt Nam- Campuchia</t>
        </r>
      </text>
    </comment>
    <comment ref="Q22" authorId="0" shapeId="0">
      <text>
        <r>
          <rPr>
            <b/>
            <sz val="9"/>
            <color indexed="81"/>
            <rFont val="Segoe UI"/>
            <family val="2"/>
          </rPr>
          <t>quangbx:</t>
        </r>
        <r>
          <rPr>
            <sz val="9"/>
            <color indexed="81"/>
            <rFont val="Segoe UI"/>
            <family val="2"/>
          </rPr>
          <t xml:space="preserve">
Kinh phí quản lý, bảo trì đường bộ cho các quỹ bảo trì đường bộ địa phương</t>
        </r>
      </text>
    </comment>
    <comment ref="E41" authorId="0" shapeId="0">
      <text>
        <r>
          <rPr>
            <b/>
            <sz val="9"/>
            <color indexed="81"/>
            <rFont val="Segoe UI"/>
            <family val="2"/>
          </rPr>
          <t>quangbx:</t>
        </r>
        <r>
          <rPr>
            <sz val="9"/>
            <color indexed="81"/>
            <rFont val="Segoe UI"/>
            <family val="2"/>
          </rPr>
          <t xml:space="preserve">
Kinh phí miễn thu thủy lợi phí (20%): 66.462 trđ
Kinh phí hỗ trợ địa phương sản xuất lúa (20%): 26.181 trđ</t>
        </r>
      </text>
    </comment>
    <comment ref="I98"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30.543 triệu đồng;
2- Người thuộc hộ cận nghèo: 44.804 triệu đồng;
3- Trẻ em dưới 6 tuổi: 125.780 triệu đồng;
4- Bảo trợ xã hội, người cao tuổi: 47.265 triệu đồng;
5- Người tham gia kháng chiến: 13.574 triệu đồng;
6- Đối tượng từ đủ 80 tuổi trở lên đang hưởng trợ cấp tuất hằng tháng: 344 triệu đồng;
7- Đối tượng người hiến bộ phận cơ thể, hộ nông lâm ngư nghiệp có mức sống trung bình: 2.046 triệu đồng;
8- Học sinh, sinh viên: 64.330 triệu đồng;
</t>
        </r>
      </text>
    </comment>
  </commentList>
</comments>
</file>

<file path=xl/comments35.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<sst xmlns="http://schemas.openxmlformats.org/spreadsheetml/2006/main" count="6573" uniqueCount="1707">
  <si>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</si>
  <si>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</si>
  <si>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</si>
  <si>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</si>
  <si>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</si>
  <si>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</si>
  <si>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</si>
  <si>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</si>
  <si>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</si>
  <si>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</si>
  <si>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</si>
  <si>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</si>
  <si>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</si>
  <si>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</si>
  <si>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</si>
  <si>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</si>
  <si>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</si>
  <si>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</si>
  <si>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</si>
  <si>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</si>
  <si>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</si>
  <si>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</si>
  <si>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</si>
  <si>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</si>
  <si>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</si>
  <si>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</si>
  <si>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</si>
  <si>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</si>
  <si>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</si>
  <si>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</si>
  <si>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</si>
  <si>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</si>
  <si>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</si>
  <si>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</si>
  <si>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</si>
  <si>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</si>
  <si>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</si>
  <si>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</si>
  <si>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</si>
  <si>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</si>
  <si>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</si>
  <si>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</si>
  <si>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</si>
  <si>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</si>
  <si>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</si>
  <si>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</si>
  <si>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</si>
  <si>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</si>
  <si>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</si>
  <si>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</si>
  <si>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</si>
  <si>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</si>
  <si>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</si>
  <si>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</si>
  <si>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</si>
  <si>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</si>
  <si>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</si>
  <si>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</si>
  <si>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</si>
  <si>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</si>
  <si>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</si>
  <si>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</si>
  <si>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</si>
  <si>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</si>
  <si>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</si>
  <si>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</si>
  <si>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</si>
  <si>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</si>
  <si>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</si>
  <si>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</si>
  <si>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</si>
  <si>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</si>
  <si>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</si>
  <si>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</si>
  <si>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</si>
  <si>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</si>
  <si>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</si>
  <si>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</si>
  <si>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</si>
  <si>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</si>
  <si>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</si>
  <si>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</si>
  <si>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</si>
  <si>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</si>
  <si>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</si>
  <si>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</si>
  <si>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</si>
  <si>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</si>
  <si>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</si>
  <si>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</si>
  <si>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</si>
  <si>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</si>
  <si>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</si>
  <si>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</si>
  <si>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</si>
  <si>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</si>
  <si>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</si>
  <si>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</si>
  <si>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</si>
  <si>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</si>
  <si>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</si>
  <si>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</si>
  <si>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</si>
  <si>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</si>
  <si>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</si>
  <si>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</si>
  <si>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</si>
  <si>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</si>
  <si>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</si>
  <si>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</si>
  <si>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</si>
  <si>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</si>
  <si>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</si>
  <si>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</si>
  <si>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</si>
  <si>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</si>
  <si>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</si>
  <si>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</si>
  <si>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</si>
  <si>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</si>
  <si>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</si>
  <si>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</si>
  <si>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</si>
  <si>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</si>
  <si>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</si>
  <si>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</si>
  <si>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</si>
  <si>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</si>
  <si>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</si>
  <si>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</si>
  <si>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</si>
  <si>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</si>
  <si>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</si>
  <si>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</si>
  <si>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</si>
  <si>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</si>
  <si>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</si>
  <si>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</si>
  <si>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</si>
  <si>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</si>
  <si>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</si>
  <si>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</si>
  <si>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</si>
  <si>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</si>
  <si>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</si>
  <si>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</si>
  <si>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</si>
  <si>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</si>
  <si>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</si>
  <si>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</si>
  <si>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</si>
  <si>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</si>
  <si>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</si>
  <si>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</si>
  <si>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</si>
  <si>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</si>
  <si>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</si>
  <si>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</si>
  <si>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</si>
  <si>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</si>
  <si>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</si>
  <si>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</si>
  <si>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</si>
  <si>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</si>
  <si>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</si>
  <si>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</si>
  <si>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</si>
  <si>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</si>
  <si>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</si>
  <si>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</si>
  <si>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</si>
  <si>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</si>
  <si>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</si>
  <si>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</si>
  <si>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</si>
  <si>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</si>
  <si>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</si>
  <si>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</si>
  <si>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</si>
  <si>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</si>
  <si>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</si>
  <si>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</si>
  <si>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</si>
  <si>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</si>
  <si>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</si>
  <si>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</si>
  <si>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</si>
  <si>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</si>
  <si>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</si>
  <si>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</si>
  <si>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</si>
  <si>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</si>
  <si>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</si>
  <si>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</si>
  <si>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</si>
  <si>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</si>
  <si>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</si>
  <si>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</si>
  <si>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</si>
  <si>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</si>
  <si>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</si>
  <si>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</si>
  <si>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</si>
  <si>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</si>
  <si>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</si>
  <si>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</si>
  <si>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</si>
  <si>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</si>
  <si>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</si>
  <si>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</si>
  <si>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</si>
  <si>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</si>
  <si>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</si>
  <si>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</si>
  <si>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</si>
  <si>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</si>
  <si>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</si>
  <si>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</si>
  <si>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</si>
  <si>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</si>
  <si>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</si>
  <si>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</si>
  <si>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</si>
  <si>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</si>
  <si>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</si>
  <si>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</si>
  <si>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</si>
  <si>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</si>
  <si>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</si>
  <si>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</si>
  <si>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</si>
  <si>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</si>
  <si>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</si>
  <si>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</si>
  <si>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</si>
  <si>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</si>
  <si>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</si>
  <si>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</si>
  <si>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</si>
  <si>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</si>
  <si>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</si>
  <si>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</si>
  <si>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</si>
  <si>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</si>
  <si>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</si>
  <si>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</si>
  <si>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</si>
  <si>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</si>
  <si>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</si>
  <si>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</si>
  <si>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</si>
  <si>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</si>
  <si>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</si>
  <si>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</si>
  <si>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</si>
  <si>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</si>
  <si>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</si>
  <si>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</si>
  <si>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</si>
  <si>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</si>
  <si>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</si>
  <si>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</si>
  <si>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</si>
  <si>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</si>
  <si>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</si>
  <si>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</si>
  <si>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</si>
  <si>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</si>
  <si>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</si>
  <si>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</si>
  <si>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</si>
  <si>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</si>
  <si>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</si>
  <si>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</si>
  <si>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</si>
  <si>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</si>
  <si>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</si>
  <si>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</si>
  <si>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</si>
  <si>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</si>
  <si>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</si>
  <si>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</si>
  <si>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</si>
  <si>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</si>
  <si>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</si>
  <si>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</si>
  <si>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</si>
  <si>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</si>
  <si>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</si>
  <si>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</si>
  <si>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</si>
  <si>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</si>
  <si>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</si>
  <si>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</si>
  <si>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</si>
  <si>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</si>
  <si>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</si>
  <si>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</si>
  <si>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</si>
  <si>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</si>
  <si>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</si>
  <si>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</si>
  <si>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</si>
  <si>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</si>
  <si>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</si>
  <si>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</si>
  <si>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</si>
  <si>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</si>
  <si>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</si>
  <si>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</si>
  <si>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</si>
  <si>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</si>
  <si>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</si>
  <si>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</si>
  <si>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</si>
  <si>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</si>
  <si>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</si>
  <si>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</si>
  <si>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</si>
  <si>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</si>
  <si>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</si>
  <si>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</si>
  <si>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</si>
  <si>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</si>
  <si>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</si>
  <si>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</si>
  <si>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</si>
  <si>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</si>
  <si>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</si>
  <si>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</si>
  <si>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</si>
  <si>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</si>
  <si>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</si>
  <si>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</si>
  <si>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</si>
  <si>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</si>
  <si>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</si>
  <si>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</si>
  <si>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</si>
  <si>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</si>
  <si>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</si>
  <si>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</si>
  <si>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</si>
  <si>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</si>
  <si>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</si>
  <si>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</si>
  <si>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</si>
  <si>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</si>
  <si>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</si>
  <si>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</si>
  <si>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</si>
  <si>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</si>
  <si>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</si>
  <si>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</si>
  <si>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</si>
  <si>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</si>
  <si>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</si>
  <si>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</si>
  <si>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</si>
  <si>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</si>
  <si>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</si>
  <si>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</si>
  <si>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</si>
  <si>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</si>
  <si>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</si>
  <si>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</si>
  <si>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</si>
  <si>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</si>
  <si>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</si>
  <si>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</si>
  <si>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</si>
  <si>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</si>
  <si>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</si>
  <si>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</si>
  <si>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</si>
  <si>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</si>
  <si>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</si>
  <si>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</si>
  <si>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</si>
  <si>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</si>
  <si>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</si>
  <si>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</si>
  <si>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</si>
  <si>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</si>
  <si>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</si>
  <si>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</si>
  <si>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</si>
  <si>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</si>
  <si>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</si>
  <si>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</si>
  <si>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</si>
  <si>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</si>
  <si>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</si>
  <si>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</si>
  <si>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</si>
  <si>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</si>
  <si>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</si>
  <si>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</si>
  <si>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</si>
  <si>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</si>
  <si>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</si>
  <si>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</si>
  <si>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</si>
  <si>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</si>
  <si>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</si>
  <si>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</si>
  <si>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</si>
  <si>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</si>
  <si>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</si>
  <si>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</si>
  <si>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</si>
  <si>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</si>
  <si>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</si>
  <si>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</si>
  <si>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</si>
  <si>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</si>
  <si>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</si>
  <si>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</si>
  <si>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</si>
  <si>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</si>
  <si>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</si>
  <si>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</si>
  <si>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</si>
  <si>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</si>
  <si>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</si>
  <si>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</si>
  <si>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</si>
  <si>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</si>
  <si>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</si>
  <si>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</si>
  <si>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</si>
  <si>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</si>
  <si>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</si>
  <si>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</si>
  <si>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</si>
  <si>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</si>
  <si>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</si>
  <si>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</si>
  <si>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</si>
  <si>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</si>
  <si>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</si>
  <si>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</si>
  <si>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</si>
  <si>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</si>
  <si>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</si>
  <si>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</si>
  <si>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</si>
  <si>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</si>
  <si>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</si>
  <si>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</si>
  <si>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</si>
  <si>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</si>
  <si>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</si>
  <si>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</si>
  <si>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</si>
  <si>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</si>
  <si>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</si>
  <si>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</si>
  <si>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</si>
  <si>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</si>
  <si>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</si>
  <si>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</si>
  <si>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</si>
  <si>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</si>
  <si>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</si>
  <si>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</si>
  <si>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</si>
  <si>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</si>
  <si>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</si>
  <si>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</si>
  <si>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</si>
  <si>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</si>
  <si>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</si>
  <si>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</si>
  <si>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</si>
  <si>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</si>
  <si>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</si>
  <si>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</si>
  <si>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</si>
  <si>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</si>
  <si>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</si>
  <si>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</si>
  <si>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</si>
  <si>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</si>
  <si>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</si>
  <si>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</si>
  <si>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</si>
  <si>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</si>
  <si>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</si>
  <si>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</si>
  <si>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</si>
  <si>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</si>
  <si>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</si>
  <si>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</si>
  <si>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</si>
  <si>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</si>
  <si>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</si>
  <si>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</si>
  <si>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</si>
  <si>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</si>
  <si>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</si>
  <si>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</si>
  <si>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</si>
  <si>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</si>
  <si>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</si>
  <si>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</si>
  <si>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</si>
  <si>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</si>
  <si>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</si>
  <si>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</si>
  <si>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</si>
  <si>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</si>
  <si>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</si>
  <si>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</si>
  <si>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</si>
  <si>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</si>
  <si>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</si>
  <si>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</si>
  <si>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</si>
  <si>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</si>
  <si>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</si>
  <si>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</si>
  <si>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</si>
  <si>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</si>
  <si>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</si>
  <si>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</si>
  <si>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</si>
  <si>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</si>
  <si>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</si>
  <si>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</si>
  <si>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</si>
  <si>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</si>
  <si>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</si>
  <si>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</si>
  <si>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</si>
  <si>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</si>
  <si>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</si>
  <si>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</si>
  <si>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</si>
  <si>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</si>
  <si>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</si>
  <si>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</si>
  <si>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</si>
  <si>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</si>
  <si>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</si>
  <si>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</si>
  <si>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</si>
  <si>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</si>
  <si>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</si>
  <si>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</si>
  <si>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</si>
  <si>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</si>
  <si>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</si>
  <si>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</si>
  <si>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</si>
  <si>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</si>
  <si>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</si>
  <si>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</si>
  <si>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</si>
  <si>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</si>
  <si>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</si>
  <si>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</si>
  <si>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</si>
  <si>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</si>
  <si>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</si>
  <si>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</si>
  <si>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</si>
  <si>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</si>
  <si>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</si>
  <si>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</si>
  <si>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</si>
  <si>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</si>
  <si>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</si>
  <si>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</si>
  <si>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</si>
  <si>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</si>
  <si>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</si>
  <si>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</si>
  <si>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</si>
  <si>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</si>
  <si>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</si>
  <si>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</si>
  <si>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</si>
  <si>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</si>
  <si>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</si>
  <si>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</si>
  <si>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</si>
  <si>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</si>
  <si>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</si>
  <si>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</si>
  <si>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</si>
  <si>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</si>
  <si>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</si>
  <si>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</si>
  <si>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</si>
  <si>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</si>
  <si>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</si>
  <si>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</si>
  <si>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</si>
  <si>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</si>
  <si>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</si>
  <si>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</si>
  <si>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</si>
  <si>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</si>
  <si>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</si>
  <si>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</si>
  <si>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</si>
  <si>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</si>
  <si>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</si>
  <si>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</si>
  <si>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</si>
  <si>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</si>
  <si>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</si>
  <si>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</si>
  <si>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</si>
  <si>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</si>
  <si>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</si>
  <si>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</si>
  <si>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</si>
  <si>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</si>
  <si>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</si>
  <si>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</si>
  <si>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</si>
  <si>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</si>
  <si>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</si>
  <si>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</si>
  <si>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</si>
  <si>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</si>
  <si>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</si>
  <si>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</si>
  <si>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</si>
  <si>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</si>
  <si>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</si>
  <si>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</si>
  <si>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</si>
  <si>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</si>
  <si>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</si>
  <si>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</si>
  <si>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</si>
  <si>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</si>
  <si>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</si>
  <si>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</si>
  <si>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</si>
  <si>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</si>
  <si>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</si>
  <si>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</si>
  <si>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</si>
  <si>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</si>
  <si>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</si>
  <si>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</si>
  <si>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</si>
  <si>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</si>
  <si>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</si>
  <si>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</si>
  <si>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</si>
  <si>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</si>
  <si>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</si>
  <si>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</si>
  <si>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</si>
  <si>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</si>
  <si>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</si>
  <si>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</si>
  <si>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</si>
  <si>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</si>
  <si>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</si>
  <si>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</si>
  <si>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</si>
  <si>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</si>
  <si>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</si>
  <si>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</si>
  <si>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</si>
  <si>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</si>
  <si>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</si>
  <si>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</si>
  <si>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</si>
  <si>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</si>
  <si>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</si>
  <si>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</si>
  <si>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</si>
  <si>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</si>
  <si>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</si>
  <si>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</si>
  <si>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</si>
  <si>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</si>
  <si>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</si>
  <si>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</si>
  <si>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</si>
  <si>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</si>
  <si>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</si>
  <si>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</si>
  <si>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</si>
  <si>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</si>
  <si>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</si>
  <si>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</si>
  <si>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</si>
  <si>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</si>
  <si>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</si>
  <si>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</si>
  <si>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</si>
  <si>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</si>
  <si>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</si>
  <si>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</si>
  <si>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</si>
  <si>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</si>
  <si>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</si>
  <si>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</si>
  <si>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</si>
  <si>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</si>
  <si>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</si>
  <si>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</si>
  <si>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</si>
  <si>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</si>
  <si>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</si>
  <si>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</si>
  <si>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</si>
  <si>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</si>
  <si>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</si>
  <si>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</si>
  <si>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</si>
  <si>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</si>
  <si>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</si>
  <si>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</si>
  <si>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</si>
  <si>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</si>
  <si>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</si>
  <si>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</si>
  <si>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</si>
  <si>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</si>
  <si>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</si>
  <si>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</si>
  <si>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</si>
  <si>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</si>
  <si>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</si>
  <si>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</si>
  <si>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</si>
  <si>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</si>
  <si>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</si>
  <si>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</si>
  <si>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</si>
  <si>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</si>
  <si>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</si>
  <si>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</si>
  <si>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</si>
  <si>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</si>
  <si>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</si>
  <si>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</si>
  <si>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</si>
  <si>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</si>
  <si>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</si>
  <si>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</si>
  <si>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</si>
  <si>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</si>
  <si>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</si>
  <si>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</si>
  <si>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</si>
  <si>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</si>
  <si>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</si>
  <si>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</si>
  <si>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</si>
  <si>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</si>
  <si>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</si>
  <si>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</si>
  <si>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</si>
  <si>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</si>
  <si>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</si>
  <si>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</si>
  <si>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</si>
  <si>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</si>
  <si>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</si>
  <si>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</si>
  <si>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</si>
  <si>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</si>
  <si>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</si>
  <si>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</si>
  <si>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</si>
  <si>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</si>
  <si>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</si>
  <si>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</si>
  <si>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</si>
  <si>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</si>
  <si>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</si>
  <si>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</si>
  <si>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</si>
  <si>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</si>
  <si>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</si>
  <si>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</si>
  <si>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</si>
  <si>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</si>
  <si>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</si>
  <si>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</si>
  <si>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</si>
  <si>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</si>
  <si>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</si>
  <si>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</si>
  <si>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</si>
  <si>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</si>
  <si>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</si>
  <si>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</si>
  <si>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</si>
  <si>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</si>
  <si>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</si>
  <si>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</si>
  <si>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</si>
  <si>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</si>
  <si>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</si>
  <si>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</si>
  <si>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</si>
  <si>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</si>
  <si>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</si>
  <si>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</si>
  <si>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</si>
  <si>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</si>
  <si>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</si>
  <si>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</si>
  <si>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</si>
  <si>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</si>
  <si>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</si>
  <si>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</si>
  <si>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</si>
  <si>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</si>
  <si>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</si>
  <si>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</si>
  <si>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</si>
  <si>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</si>
  <si>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</si>
  <si>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</si>
  <si>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</si>
  <si>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</si>
  <si>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</si>
  <si>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</si>
  <si>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</si>
  <si>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</si>
  <si>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</si>
  <si>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</si>
  <si>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</si>
  <si>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</si>
  <si>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</si>
  <si>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</si>
  <si>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</si>
  <si>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</si>
  <si>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</si>
  <si>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</si>
  <si>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</si>
  <si>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</si>
  <si>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</si>
  <si>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</si>
  <si>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</si>
  <si>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</si>
  <si>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</si>
  <si>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</si>
  <si>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</si>
  <si>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</si>
  <si>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</si>
  <si>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</si>
  <si>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</si>
  <si>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</si>
  <si>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</si>
  <si>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</si>
  <si>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</si>
  <si>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</si>
  <si>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</si>
  <si>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</si>
  <si>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</si>
  <si>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</si>
  <si>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</si>
  <si>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</si>
  <si>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</si>
  <si>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</si>
  <si>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</si>
  <si>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</si>
  <si>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</si>
  <si>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</si>
  <si>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</si>
  <si>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</si>
  <si>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</si>
  <si>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</si>
  <si>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</si>
  <si>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</si>
  <si>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</si>
  <si>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</si>
  <si>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</si>
  <si>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</si>
  <si>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</si>
  <si>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</si>
  <si>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</si>
  <si>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</si>
  <si>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</si>
  <si>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</si>
  <si>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</si>
  <si>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</si>
  <si>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</si>
  <si>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</si>
  <si>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</si>
  <si>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</si>
  <si>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</si>
  <si>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</si>
  <si>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</si>
  <si>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</si>
  <si>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</si>
  <si>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</si>
  <si>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</si>
  <si>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</si>
  <si>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</si>
  <si>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</si>
  <si>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</si>
  <si>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</si>
  <si>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</si>
  <si>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</si>
  <si>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</si>
  <si>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</si>
  <si>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</si>
  <si>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</si>
  <si>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</si>
  <si>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</si>
  <si>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</si>
  <si>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</si>
  <si>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</si>
  <si>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</si>
  <si>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</si>
  <si>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</si>
  <si>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</si>
  <si>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</si>
  <si>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</si>
  <si>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</si>
  <si>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</si>
  <si>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</si>
  <si>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</si>
  <si>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</si>
  <si>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</si>
  <si>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</si>
  <si>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</si>
  <si>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</si>
  <si>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</si>
  <si>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</si>
  <si>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</si>
  <si>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</si>
  <si>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</si>
  <si>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</si>
  <si>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</si>
  <si>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</si>
  <si>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</si>
  <si>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</si>
  <si>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</si>
  <si>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</si>
  <si>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</si>
  <si>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</si>
  <si>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</si>
  <si>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</si>
  <si>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</si>
  <si>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</si>
  <si>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</si>
  <si>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</si>
  <si>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</si>
  <si>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</si>
  <si>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</si>
  <si>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</si>
  <si>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</si>
  <si>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</si>
  <si>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</si>
  <si>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</si>
  <si>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</si>
  <si>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</si>
  <si>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</si>
  <si>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</si>
  <si>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</si>
  <si>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</si>
  <si>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</si>
  <si>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</si>
  <si>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</si>
  <si>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</si>
  <si>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</si>
  <si>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</si>
  <si>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</si>
  <si>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</si>
  <si>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</si>
  <si>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</si>
  <si>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</si>
  <si>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</si>
  <si>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</si>
  <si>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</si>
  <si>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</si>
  <si>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</si>
  <si>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</si>
  <si>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</si>
  <si>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</si>
  <si>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</si>
  <si>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</si>
  <si>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</si>
  <si>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</si>
  <si>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</si>
  <si>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</si>
  <si>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</si>
  <si>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</si>
  <si>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</si>
  <si>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</si>
  <si>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</si>
  <si>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</si>
  <si>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</si>
  <si>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</si>
  <si>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</si>
  <si>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</si>
  <si>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</si>
  <si>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</si>
  <si>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</si>
  <si>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</si>
  <si>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</si>
  <si>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</si>
  <si>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</si>
  <si>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</si>
  <si>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</si>
  <si>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</si>
  <si>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</si>
  <si>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</si>
  <si>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</si>
  <si>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</si>
  <si>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</si>
  <si>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</si>
  <si>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</si>
  <si>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</si>
  <si>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</si>
  <si>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</si>
  <si>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</si>
  <si>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</si>
  <si>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</si>
  <si>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</si>
  <si>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</si>
  <si>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</si>
  <si>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</si>
  <si>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</si>
  <si>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</si>
  <si>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</si>
  <si>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</si>
  <si>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</si>
  <si>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</si>
  <si>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</si>
  <si>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</si>
  <si>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</si>
  <si>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</si>
  <si>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</si>
  <si>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</si>
  <si>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</si>
  <si>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</si>
  <si>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</si>
  <si>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</si>
  <si>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</si>
  <si>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</si>
  <si>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</si>
  <si>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</si>
  <si>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</si>
  <si>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</si>
  <si>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</si>
  <si>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</si>
  <si>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</si>
  <si>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</si>
  <si>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</si>
  <si>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</si>
  <si>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</si>
  <si>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</si>
  <si>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</si>
  <si>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</si>
  <si>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</si>
  <si>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</si>
  <si>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</si>
  <si>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</si>
  <si>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</si>
  <si>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</si>
  <si>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</si>
  <si>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</si>
  <si>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</si>
  <si>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</si>
  <si>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</si>
  <si>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</si>
  <si>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</si>
  <si>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</si>
  <si>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</si>
  <si>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</si>
  <si>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</si>
  <si>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</si>
  <si>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</si>
  <si>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</si>
  <si>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</si>
  <si>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</si>
  <si>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</si>
  <si>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</si>
  <si>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</si>
  <si>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</si>
  <si>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</si>
  <si>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</si>
  <si>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</si>
  <si>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</si>
  <si>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</si>
  <si>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</si>
  <si>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</si>
  <si>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</si>
  <si>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</si>
  <si>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</si>
  <si>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</si>
  <si>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</si>
  <si>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</si>
  <si>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</si>
  <si>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</si>
  <si>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</si>
  <si>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</si>
  <si>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</si>
  <si>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</si>
  <si>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</si>
  <si>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</si>
  <si>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</si>
  <si>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</si>
  <si>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</si>
  <si>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</si>
  <si>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</si>
  <si>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</si>
  <si>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</si>
  <si>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</si>
  <si>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</si>
  <si>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</si>
  <si>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</si>
  <si>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</si>
  <si>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</si>
  <si>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</si>
  <si>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</si>
  <si>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</si>
  <si>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</si>
  <si>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</si>
  <si>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</si>
  <si>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</si>
  <si>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</si>
  <si>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</si>
  <si>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</si>
  <si>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</si>
  <si>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</si>
  <si>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</si>
  <si>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</si>
  <si>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</si>
  <si>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</si>
  <si>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</si>
  <si>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</si>
  <si>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</si>
  <si>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</si>
  <si>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</si>
  <si>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</si>
  <si>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</si>
  <si>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</si>
  <si>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</si>
  <si>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</si>
  <si>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</si>
  <si>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</si>
  <si>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</si>
  <si>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</si>
  <si>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</si>
  <si>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</si>
  <si>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</si>
  <si>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</si>
  <si>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</si>
  <si>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</si>
  <si>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</si>
  <si>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</si>
  <si>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</si>
  <si>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</si>
  <si>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</si>
  <si>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</si>
  <si>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</si>
  <si>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</si>
  <si>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</si>
  <si>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</si>
  <si>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</si>
  <si>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</si>
  <si>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</si>
  <si>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</si>
  <si>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</si>
  <si>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</si>
  <si>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</si>
  <si>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</si>
  <si>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</si>
  <si>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</si>
  <si>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</si>
  <si>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</si>
  <si>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</si>
  <si>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</si>
  <si>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</si>
  <si>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</si>
  <si>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</si>
  <si>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</si>
  <si>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</si>
  <si>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</si>
  <si>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</si>
  <si>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</si>
  <si>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</si>
  <si>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</si>
  <si>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</si>
  <si>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</si>
  <si>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</si>
  <si>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</si>
  <si>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</si>
  <si>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</si>
  <si>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</si>
  <si>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</si>
  <si>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</si>
  <si>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</si>
  <si>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</si>
  <si>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</si>
  <si>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</si>
  <si>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</si>
  <si>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</si>
  <si>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</si>
  <si>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</si>
  <si>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</si>
  <si>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</si>
  <si>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</si>
  <si>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</si>
  <si>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</si>
  <si>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</si>
  <si>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</si>
  <si>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</si>
  <si>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</si>
  <si>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</si>
  <si>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</si>
  <si>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</si>
  <si>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</si>
  <si>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</si>
  <si>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</si>
  <si>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</si>
  <si>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</si>
  <si>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</si>
  <si>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</si>
  <si>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</si>
  <si>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</si>
  <si>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</si>
  <si>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</si>
  <si>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</si>
  <si>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</si>
  <si>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</si>
  <si>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</si>
  <si>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</si>
  <si>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</si>
  <si>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</si>
  <si>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</si>
  <si>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</si>
  <si>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</si>
  <si>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</si>
  <si>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</si>
  <si>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</si>
  <si>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</si>
  <si>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</si>
  <si>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</si>
  <si>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</si>
  <si>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</si>
  <si>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</si>
  <si>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</si>
  <si>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</si>
  <si>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</si>
  <si>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</si>
  <si>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</si>
  <si>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</si>
  <si>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</si>
  <si>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</si>
  <si>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</si>
  <si>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</si>
  <si>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</si>
  <si>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</si>
  <si>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</si>
  <si>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</si>
  <si>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</si>
  <si>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</si>
  <si>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</si>
  <si>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</si>
  <si>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</si>
  <si>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</si>
  <si>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</si>
  <si>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</si>
  <si>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</si>
  <si>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</si>
  <si>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</si>
  <si>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</si>
  <si>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</si>
  <si>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</si>
  <si>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</si>
  <si>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</si>
  <si>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</si>
  <si>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</si>
  <si>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</si>
  <si>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</si>
  <si>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</si>
  <si>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</si>
  <si>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</si>
  <si>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</si>
  <si>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</si>
  <si>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</si>
  <si>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</si>
  <si>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</si>
  <si>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</si>
  <si>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</si>
  <si>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</si>
  <si>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</si>
  <si>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</si>
  <si>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</si>
  <si>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</si>
  <si>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</si>
  <si>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</si>
  <si>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</si>
  <si>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</si>
  <si>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</si>
  <si>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</si>
  <si>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</si>
  <si>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</si>
  <si>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</si>
  <si>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</si>
  <si>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</si>
  <si>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</si>
  <si>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</si>
  <si>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</si>
  <si>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</si>
  <si>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</si>
  <si>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</si>
  <si>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</si>
  <si>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</si>
  <si>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</si>
  <si>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</si>
  <si>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</si>
  <si>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</si>
  <si>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</si>
  <si>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</si>
  <si>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</si>
  <si>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</si>
  <si>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</si>
  <si>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</si>
  <si>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</si>
  <si>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</si>
  <si>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</si>
  <si>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</si>
  <si>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</si>
  <si>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</si>
  <si>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</si>
  <si>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</si>
  <si>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</si>
  <si>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</si>
  <si>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</si>
  <si>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</si>
  <si>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</si>
  <si>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</si>
  <si>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</si>
  <si>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</si>
  <si>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</si>
  <si>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</si>
  <si>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</si>
  <si>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</si>
  <si>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</si>
  <si>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</si>
  <si>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</si>
  <si>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</si>
  <si>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</si>
  <si>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</si>
  <si>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</si>
  <si>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</si>
  <si>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</si>
  <si>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</si>
  <si>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</si>
  <si>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</si>
  <si>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</si>
  <si>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</si>
  <si>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</si>
  <si>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</si>
  <si>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</si>
  <si>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</si>
  <si>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</si>
  <si>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</si>
  <si>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</si>
  <si>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</si>
  <si>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</si>
  <si>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</si>
  <si>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</si>
  <si>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</si>
  <si>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</si>
  <si>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</si>
  <si>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</si>
  <si>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</si>
  <si>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</si>
  <si>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</si>
  <si>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</si>
  <si>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</si>
  <si>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</si>
  <si>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</si>
  <si>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</si>
  <si>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</si>
  <si>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</si>
  <si>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</si>
  <si>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</si>
  <si>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</si>
  <si>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</si>
  <si>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</si>
  <si>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</si>
  <si>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</si>
  <si>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</si>
  <si>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</si>
  <si>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</si>
  <si>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</si>
  <si>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</si>
  <si>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</si>
  <si>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</si>
  <si>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</si>
  <si>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</si>
  <si>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</si>
  <si>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</si>
  <si>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</si>
  <si>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</si>
  <si>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</si>
  <si>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</si>
  <si>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</si>
  <si>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</si>
  <si>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</si>
  <si>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</si>
  <si>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</si>
  <si>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</si>
  <si>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</si>
  <si>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</si>
  <si>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</si>
  <si>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</si>
  <si>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</si>
  <si>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</si>
  <si>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</si>
  <si>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</si>
  <si>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</si>
  <si>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</si>
  <si>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</si>
  <si>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</si>
  <si>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</si>
  <si>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</si>
  <si>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</si>
  <si>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</si>
  <si>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</si>
  <si>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</si>
  <si>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</si>
  <si>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</si>
  <si>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</si>
  <si>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</si>
  <si>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</si>
  <si>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</si>
  <si>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</si>
  <si>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</si>
  <si>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</si>
  <si>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</si>
  <si>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</si>
  <si>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</si>
  <si>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</si>
  <si>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</si>
  <si>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</si>
  <si>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</si>
  <si>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</si>
  <si>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</si>
  <si>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</si>
  <si>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</si>
  <si>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</si>
  <si>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</si>
  <si>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</si>
  <si>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</si>
  <si>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</si>
  <si>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</si>
  <si>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</si>
  <si>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</si>
  <si>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</si>
  <si>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</si>
  <si>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</si>
  <si>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</si>
  <si>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</si>
  <si>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</si>
  <si>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</si>
  <si>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</si>
  <si>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</si>
  <si>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</si>
  <si>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</si>
  <si>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</si>
  <si>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</si>
  <si>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</si>
  <si>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</si>
  <si>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</si>
  <si>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</si>
  <si>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</si>
  <si>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</si>
  <si>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</si>
  <si>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</si>
  <si>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</si>
  <si>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</si>
  <si>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</si>
  <si>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</si>
  <si>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</si>
  <si>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</si>
  <si>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</si>
  <si>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</si>
  <si>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</si>
  <si>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</si>
  <si>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</si>
  <si>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</si>
  <si>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</si>
  <si>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</si>
  <si>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</si>
  <si>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</si>
  <si>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</si>
  <si>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</si>
  <si>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</si>
  <si>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</si>
  <si>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</si>
  <si>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</si>
  <si>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</si>
  <si>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</si>
  <si>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</si>
  <si>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</si>
  <si>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</si>
  <si>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</si>
  <si>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</si>
  <si>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</si>
  <si>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</si>
  <si>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</si>
  <si>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</si>
  <si>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</si>
  <si>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</si>
  <si>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</si>
  <si>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</si>
  <si>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</si>
  <si>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</si>
  <si>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</si>
  <si>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</si>
  <si>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</si>
  <si>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</si>
  <si>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</si>
  <si>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</si>
  <si>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</si>
  <si>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</si>
  <si>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</si>
  <si>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</si>
  <si>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</si>
  <si>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</si>
  <si>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</si>
  <si>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</si>
  <si>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</si>
  <si>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</si>
  <si>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</si>
  <si>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</si>
  <si>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</si>
  <si>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</si>
  <si>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</si>
  <si>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</si>
  <si>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</si>
  <si>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</si>
  <si>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</si>
  <si>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</si>
  <si>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</si>
  <si>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</si>
  <si>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</si>
  <si>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</si>
  <si>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</si>
  <si>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</si>
  <si>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</si>
  <si>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</si>
  <si>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</si>
  <si>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</si>
  <si>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</si>
  <si>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</si>
  <si>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</si>
  <si>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</si>
  <si>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</si>
  <si>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</si>
  <si>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</si>
  <si>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</si>
  <si>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</si>
  <si>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</si>
  <si>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</si>
  <si>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</si>
  <si>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</si>
  <si>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</si>
  <si>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</si>
  <si>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</si>
  <si>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</si>
  <si>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</si>
  <si>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</si>
  <si>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</si>
  <si>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</si>
  <si>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</si>
  <si>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</si>
  <si>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</si>
  <si>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</si>
  <si>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</si>
  <si>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</si>
  <si>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</si>
  <si>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</si>
  <si>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</si>
  <si>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</si>
  <si>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</si>
  <si>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</si>
  <si>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</si>
  <si>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</si>
  <si>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</si>
  <si>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</si>
  <si>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</si>
  <si>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</si>
  <si>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</si>
  <si>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</si>
  <si>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</si>
  <si>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</si>
  <si>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</si>
  <si>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</si>
  <si>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</si>
  <si>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</si>
  <si>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</si>
  <si>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</si>
  <si>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</si>
  <si>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</si>
  <si>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</si>
  <si>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</si>
  <si>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</si>
  <si>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</si>
  <si>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</si>
  <si>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</si>
  <si>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</si>
  <si>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</si>
  <si>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</si>
  <si>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</si>
  <si>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</si>
  <si>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</si>
  <si>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</si>
  <si>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</si>
  <si>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</si>
  <si>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</si>
  <si>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</si>
  <si>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</si>
  <si>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</si>
  <si>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</si>
  <si>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</si>
  <si>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</si>
  <si>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</si>
  <si>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</si>
  <si>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</si>
  <si>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</si>
  <si>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</si>
  <si>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</si>
  <si>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</si>
  <si>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</si>
  <si>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</si>
  <si>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</si>
  <si>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</si>
  <si>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</si>
  <si>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</si>
  <si>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</si>
  <si>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</si>
  <si>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</si>
  <si>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</si>
  <si>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</si>
  <si>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</si>
  <si>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</si>
  <si>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</si>
  <si>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</si>
  <si>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</si>
  <si>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</si>
  <si>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</si>
  <si>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</si>
  <si>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</si>
  <si>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</si>
  <si>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</si>
  <si>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</si>
  <si>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</si>
  <si>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</si>
  <si>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</si>
  <si>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</si>
  <si>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</si>
  <si>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</si>
  <si>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</si>
  <si>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</si>
  <si>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</si>
  <si>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</si>
  <si>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</si>
  <si>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</si>
  <si>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</si>
  <si>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</si>
  <si>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</si>
  <si>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</si>
  <si>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</si>
  <si>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</si>
  <si>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</si>
  <si>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</si>
  <si>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</si>
  <si>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</si>
  <si>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</si>
  <si>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</si>
  <si>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</si>
  <si>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</si>
  <si>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</si>
  <si>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</si>
  <si>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</si>
  <si>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</si>
  <si>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</si>
  <si>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</si>
  <si>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</si>
  <si>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t>DỰ TOÁN CHI THƯỜNG XUYÊN CỦA NGÂN SÁCH CẤP TỈNH CHO TỪNG  CƠ QUAN, TỔ CHỨC THEO LĨNH VỰC NĂM 2022</t>
  </si>
  <si>
    <t xml:space="preserve"> Đơn vị tính: triệu đồng</t>
  </si>
  <si>
    <t>TỔNG SỐ (A+B+C+D+E+G+H+I+K+L+M+N)</t>
  </si>
  <si>
    <t>CÁC CƠ QUAN, TỔ CHỨC (I+II+III+IV+V)</t>
  </si>
  <si>
    <t>Văn phòng Ban An toàn giao thông</t>
  </si>
  <si>
    <t>Bộ Chỉ huy Quân sự tỉnh</t>
  </si>
  <si>
    <t>CÁC KHOẢN CHI ĐÃ GIAO THEO LĨNH VỰC CHI</t>
  </si>
  <si>
    <t>Các chế độ, chính sách cho giáo dục (tiền ăn trưa trẻ em 3-5 tuổi; chi phí học tập cho học sinh khuyết tật;kinh phí miễn giảm học phí và hỗ trợ chi phí học tập Nghị định số 86/2015/NĐ-CP.</t>
  </si>
  <si>
    <t>Kinh phí thực hiện các chế độ bảo trợ xã hội theo Nghị định 20/2021/NĐ-CP ngày 15/03/2021 của Chính phủ được bổ sung theo chế độ quy định.</t>
  </si>
  <si>
    <t>Hỗ trợ vốn dự bị động viên</t>
  </si>
  <si>
    <t>Hỗ trợ doanh nghiệp nhỏ và vừa</t>
  </si>
  <si>
    <t>Sự nghiệp khác cho toàn ngành, bao gồm 10% tiết kiệm chi thường xuyên</t>
  </si>
  <si>
    <t>CHI TẠO NGUỒN, ĐIỀU CHỈNH TIỀN LƯƠNG</t>
  </si>
  <si>
    <t>Chi đầu tư từ nguồn thu CPH, thoái vốn DNNNĐP</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</si>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</sst>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4"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
      <b/>
      <sz val="9"/>
      <color indexed="81"/>
      <name val="Segoe UI"/>
      <family val="2"/>
    </font>
    <font>
      <sz val="9"/>
      <color indexed="81"/>
      <name val="Segoe UI"/>
      <family val="2"/>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6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style="thin">
        <color indexed="0"/>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614">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20" fillId="0" borderId="0" xfId="0" applyFont="1" applyFill="1" applyAlignment="1">
      <alignment horizontal="center" vertical="center" wrapText="1"/>
    </xf>
    <xf numFmtId="0" fontId="23" fillId="0" borderId="0" xfId="0" applyFont="1" applyFill="1"/>
    <xf numFmtId="0" fontId="32" fillId="0" borderId="0" xfId="0" applyFont="1" applyFill="1" applyAlignment="1">
      <alignment horizontal="center" vertical="center" wrapText="1"/>
    </xf>
    <xf numFmtId="167" fontId="23" fillId="0" borderId="0" xfId="0" applyNumberFormat="1" applyFont="1" applyFill="1" applyAlignment="1">
      <alignment horizontal="center"/>
    </xf>
    <xf numFmtId="0" fontId="20" fillId="0" borderId="0" xfId="0" applyFont="1" applyFill="1"/>
    <xf numFmtId="0" fontId="32" fillId="0" borderId="0" xfId="0" applyFont="1" applyFill="1"/>
    <xf numFmtId="167" fontId="20" fillId="0" borderId="53" xfId="0" applyNumberFormat="1" applyFont="1" applyFill="1" applyBorder="1" applyAlignment="1">
      <alignment horizontal="center" vertical="center" wrapText="1"/>
    </xf>
    <xf numFmtId="0" fontId="20" fillId="0" borderId="54" xfId="0" applyFont="1" applyFill="1" applyBorder="1" applyAlignment="1">
      <alignment horizontal="center" vertical="center" wrapText="1"/>
    </xf>
    <xf numFmtId="0" fontId="20" fillId="0" borderId="55" xfId="0" applyFont="1" applyFill="1" applyBorder="1" applyAlignment="1">
      <alignment horizontal="center" vertical="center" wrapText="1"/>
    </xf>
    <xf numFmtId="167" fontId="20" fillId="0" borderId="56" xfId="0" applyNumberFormat="1" applyFont="1" applyFill="1" applyBorder="1" applyAlignment="1">
      <alignment horizontal="center" vertical="center" wrapText="1"/>
    </xf>
    <xf numFmtId="0" fontId="20" fillId="0" borderId="5" xfId="0" applyFont="1" applyFill="1" applyBorder="1" applyAlignment="1">
      <alignment horizontal="center"/>
    </xf>
    <xf numFmtId="0" fontId="20" fillId="0" borderId="57"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0" fillId="0" borderId="59" xfId="0" applyFont="1" applyFill="1" applyBorder="1" applyAlignment="1">
      <alignment horizontal="center" vertical="center" wrapText="1"/>
    </xf>
    <xf numFmtId="167" fontId="20" fillId="0" borderId="56" xfId="0" applyNumberFormat="1"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60" xfId="0" applyFont="1" applyFill="1" applyBorder="1" applyAlignment="1">
      <alignment horizontal="center" vertical="center" shrinkToFit="1"/>
    </xf>
    <xf numFmtId="0" fontId="20" fillId="0" borderId="0" xfId="0" applyFont="1" applyFill="1" applyAlignment="1">
      <alignment horizontal="center"/>
    </xf>
    <xf numFmtId="167" fontId="23" fillId="0" borderId="61" xfId="0" applyNumberFormat="1" applyFont="1" applyFill="1" applyBorder="1" applyAlignment="1">
      <alignment horizontal="center" vertical="center"/>
    </xf>
    <xf numFmtId="0" fontId="28" fillId="0" borderId="6" xfId="0" applyFont="1" applyFill="1" applyBorder="1" applyAlignment="1">
      <alignment horizontal="center" shrinkToFit="1"/>
    </xf>
    <xf numFmtId="169" fontId="28" fillId="0" borderId="6" xfId="0" applyNumberFormat="1" applyFont="1" applyFill="1" applyBorder="1" applyAlignment="1">
      <alignment vertical="center" shrinkToFit="1"/>
    </xf>
    <xf numFmtId="169" fontId="28" fillId="0" borderId="62" xfId="0" applyNumberFormat="1" applyFont="1" applyFill="1" applyBorder="1" applyAlignment="1">
      <alignment vertical="center" shrinkToFit="1"/>
    </xf>
    <xf numFmtId="167" fontId="23" fillId="0" borderId="63" xfId="0" applyNumberFormat="1" applyFont="1" applyFill="1" applyBorder="1" applyAlignment="1">
      <alignment horizontal="center" vertical="center"/>
    </xf>
    <xf numFmtId="0" fontId="28" fillId="0" borderId="8" xfId="0" applyFont="1" applyFill="1" applyBorder="1" applyAlignment="1">
      <alignment horizontal="left" vertical="center" wrapText="1" shrinkToFit="1"/>
    </xf>
    <xf numFmtId="169" fontId="28" fillId="0" borderId="8" xfId="0" applyNumberFormat="1" applyFont="1" applyFill="1" applyBorder="1" applyAlignment="1">
      <alignment vertical="center" shrinkToFit="1"/>
    </xf>
    <xf numFmtId="169" fontId="28" fillId="0" borderId="64" xfId="0" applyNumberFormat="1" applyFont="1" applyFill="1" applyBorder="1" applyAlignment="1">
      <alignment vertical="center" shrinkToFit="1"/>
    </xf>
    <xf numFmtId="167" fontId="20" fillId="0" borderId="63" xfId="0" applyNumberFormat="1" applyFont="1" applyFill="1" applyBorder="1" applyAlignment="1">
      <alignment horizontal="center" vertical="center"/>
    </xf>
    <xf numFmtId="0" fontId="20" fillId="0" borderId="8" xfId="0" applyFont="1" applyFill="1" applyBorder="1" applyAlignment="1">
      <alignment horizontal="left" vertical="center" wrapText="1" shrinkToFit="1"/>
    </xf>
    <xf numFmtId="169" fontId="20" fillId="0" borderId="8" xfId="0" applyNumberFormat="1" applyFont="1" applyFill="1" applyBorder="1" applyAlignment="1">
      <alignment vertical="center" shrinkToFit="1"/>
    </xf>
    <xf numFmtId="169" fontId="23" fillId="0" borderId="8" xfId="0" applyNumberFormat="1" applyFont="1" applyFill="1" applyBorder="1" applyAlignment="1">
      <alignment vertical="center" shrinkToFit="1"/>
    </xf>
    <xf numFmtId="169" fontId="23" fillId="0" borderId="64" xfId="0" applyNumberFormat="1" applyFont="1" applyFill="1" applyBorder="1" applyAlignment="1">
      <alignment vertical="center" shrinkToFit="1"/>
    </xf>
    <xf numFmtId="0" fontId="28" fillId="0" borderId="0" xfId="0" applyFont="1" applyFill="1"/>
    <xf numFmtId="167" fontId="28" fillId="0" borderId="63" xfId="0" applyNumberFormat="1" applyFont="1" applyFill="1" applyBorder="1" applyAlignment="1">
      <alignment horizontal="center" vertical="center"/>
    </xf>
    <xf numFmtId="3" fontId="28" fillId="0" borderId="63" xfId="0" applyNumberFormat="1" applyFont="1" applyFill="1" applyBorder="1" applyAlignment="1">
      <alignment horizontal="center" vertical="center"/>
    </xf>
    <xf numFmtId="0" fontId="42" fillId="0" borderId="0" xfId="0" applyFont="1" applyFill="1"/>
    <xf numFmtId="3" fontId="42" fillId="0" borderId="63" xfId="0" applyNumberFormat="1" applyFont="1" applyFill="1" applyBorder="1" applyAlignment="1">
      <alignment horizontal="center" vertical="center"/>
    </xf>
    <xf numFmtId="0" fontId="42" fillId="0" borderId="8" xfId="0" applyFont="1" applyFill="1" applyBorder="1" applyAlignment="1">
      <alignment horizontal="left" vertical="center" wrapText="1" shrinkToFit="1"/>
    </xf>
    <xf numFmtId="169" fontId="42" fillId="0" borderId="8" xfId="0" applyNumberFormat="1" applyFont="1" applyFill="1" applyBorder="1" applyAlignment="1">
      <alignment vertical="center" shrinkToFit="1"/>
    </xf>
    <xf numFmtId="169" fontId="42" fillId="0" borderId="64" xfId="0" applyNumberFormat="1" applyFont="1" applyFill="1" applyBorder="1" applyAlignment="1">
      <alignment vertical="center" shrinkToFit="1"/>
    </xf>
    <xf numFmtId="169" fontId="23" fillId="0" borderId="8" xfId="0" applyNumberFormat="1" applyFont="1" applyFill="1" applyBorder="1" applyAlignment="1">
      <alignment vertical="center"/>
    </xf>
    <xf numFmtId="169" fontId="23" fillId="0" borderId="64" xfId="0" applyNumberFormat="1" applyFont="1" applyFill="1" applyBorder="1" applyAlignment="1">
      <alignment vertical="center"/>
    </xf>
    <xf numFmtId="169" fontId="42" fillId="0" borderId="8" xfId="0" applyNumberFormat="1" applyFont="1" applyFill="1" applyBorder="1" applyAlignment="1">
      <alignment vertical="center"/>
    </xf>
    <xf numFmtId="169" fontId="42" fillId="0" borderId="64" xfId="0" applyNumberFormat="1" applyFont="1" applyFill="1" applyBorder="1" applyAlignment="1">
      <alignment vertical="center"/>
    </xf>
    <xf numFmtId="167" fontId="23" fillId="0" borderId="65" xfId="0" applyNumberFormat="1" applyFont="1" applyFill="1" applyBorder="1" applyAlignment="1">
      <alignment horizontal="center" vertical="center"/>
    </xf>
    <xf numFmtId="169" fontId="20" fillId="0" borderId="64" xfId="0" applyNumberFormat="1" applyFont="1" applyFill="1" applyBorder="1" applyAlignment="1">
      <alignment vertical="center" shrinkToFit="1"/>
    </xf>
    <xf numFmtId="0" fontId="45" fillId="0" borderId="0" xfId="0" applyFont="1" applyFill="1"/>
    <xf numFmtId="167" fontId="45" fillId="0" borderId="63" xfId="0" applyNumberFormat="1" applyFont="1" applyFill="1" applyBorder="1" applyAlignment="1">
      <alignment horizontal="center" vertical="center"/>
    </xf>
    <xf numFmtId="169" fontId="45" fillId="0" borderId="8" xfId="0" applyNumberFormat="1" applyFont="1" applyFill="1" applyBorder="1" applyAlignment="1">
      <alignment vertical="center" shrinkToFit="1"/>
    </xf>
    <xf numFmtId="169" fontId="45" fillId="0" borderId="64" xfId="0" applyNumberFormat="1" applyFont="1" applyFill="1" applyBorder="1" applyAlignment="1">
      <alignment vertical="center" shrinkToFit="1"/>
    </xf>
    <xf numFmtId="0" fontId="55" fillId="0" borderId="8" xfId="0" applyFont="1" applyFill="1" applyBorder="1" applyAlignment="1">
      <alignment horizontal="left" vertical="center" wrapText="1"/>
    </xf>
    <xf numFmtId="169" fontId="28" fillId="0" borderId="8" xfId="0" applyNumberFormat="1" applyFont="1" applyFill="1" applyBorder="1" applyAlignment="1">
      <alignment vertical="center"/>
    </xf>
    <xf numFmtId="169" fontId="28" fillId="0" borderId="64" xfId="0" applyNumberFormat="1" applyFont="1" applyFill="1" applyBorder="1" applyAlignment="1">
      <alignment vertical="center"/>
    </xf>
    <xf numFmtId="167" fontId="28" fillId="0" borderId="66" xfId="0" applyNumberFormat="1" applyFont="1" applyFill="1" applyBorder="1" applyAlignment="1">
      <alignment horizontal="center" vertical="center"/>
    </xf>
    <xf numFmtId="0" fontId="55" fillId="0" borderId="67" xfId="0" applyFont="1" applyFill="1" applyBorder="1" applyAlignment="1">
      <alignment horizontal="left" vertical="center" wrapText="1"/>
    </xf>
    <xf numFmtId="169" fontId="28" fillId="0" borderId="67" xfId="0" applyNumberFormat="1" applyFont="1" applyFill="1" applyBorder="1" applyAlignment="1">
      <alignment vertical="center"/>
    </xf>
    <xf numFmtId="169" fontId="28" fillId="0" borderId="68" xfId="0" applyNumberFormat="1" applyFont="1" applyFill="1" applyBorder="1" applyAlignment="1">
      <alignment vertical="center"/>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2" name="Text Box 1"/>
        <xdr:cNvSpPr txBox="1">
          <a:spLocks noChangeArrowheads="1"/>
        </xdr:cNvSpPr>
      </xdr:nvSpPr>
      <xdr:spPr bwMode="auto">
        <a:xfrm>
          <a:off x="51911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3" name="Text Box 19"/>
        <xdr:cNvSpPr txBox="1">
          <a:spLocks noChangeArrowheads="1"/>
        </xdr:cNvSpPr>
      </xdr:nvSpPr>
      <xdr:spPr bwMode="auto">
        <a:xfrm>
          <a:off x="51911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4" name="Text Box 27"/>
        <xdr:cNvSpPr txBox="1">
          <a:spLocks noChangeArrowheads="1"/>
        </xdr:cNvSpPr>
      </xdr:nvSpPr>
      <xdr:spPr bwMode="auto">
        <a:xfrm>
          <a:off x="51911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5" name="Text Box 5"/>
        <xdr:cNvSpPr txBox="1">
          <a:spLocks noChangeArrowheads="1"/>
        </xdr:cNvSpPr>
      </xdr:nvSpPr>
      <xdr:spPr bwMode="auto">
        <a:xfrm>
          <a:off x="51911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6" name="Text Box 5"/>
        <xdr:cNvSpPr txBox="1">
          <a:spLocks noChangeArrowheads="1"/>
        </xdr:cNvSpPr>
      </xdr:nvSpPr>
      <xdr:spPr bwMode="auto">
        <a:xfrm>
          <a:off x="51911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7" name="Text Box 5"/>
        <xdr:cNvSpPr txBox="1">
          <a:spLocks noChangeArrowheads="1"/>
        </xdr:cNvSpPr>
      </xdr:nvSpPr>
      <xdr:spPr bwMode="auto">
        <a:xfrm>
          <a:off x="51911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8" name="Text Box 5"/>
        <xdr:cNvSpPr txBox="1">
          <a:spLocks noChangeArrowheads="1"/>
        </xdr:cNvSpPr>
      </xdr:nvSpPr>
      <xdr:spPr bwMode="auto">
        <a:xfrm>
          <a:off x="51911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95249</xdr:rowOff>
    </xdr:to>
    <xdr:sp macro="" textlink="">
      <xdr:nvSpPr>
        <xdr:cNvPr id="9" name="Text Box 5"/>
        <xdr:cNvSpPr txBox="1">
          <a:spLocks noChangeArrowheads="1"/>
        </xdr:cNvSpPr>
      </xdr:nvSpPr>
      <xdr:spPr bwMode="auto">
        <a:xfrm>
          <a:off x="5191125" y="4171950"/>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0"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1"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2"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3"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4"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15" name="Text Box 5"/>
        <xdr:cNvSpPr txBox="1">
          <a:spLocks noChangeArrowheads="1"/>
        </xdr:cNvSpPr>
      </xdr:nvSpPr>
      <xdr:spPr bwMode="auto">
        <a:xfrm>
          <a:off x="51911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16"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17"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18"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19"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0"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1"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2"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3"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4"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5"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6"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7"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8"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29"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30"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31"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32" name="Text Box 5"/>
        <xdr:cNvSpPr txBox="1">
          <a:spLocks noChangeArrowheads="1"/>
        </xdr:cNvSpPr>
      </xdr:nvSpPr>
      <xdr:spPr bwMode="auto">
        <a:xfrm>
          <a:off x="51911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3"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4"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5"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6"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7"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38" name="Text Box 5"/>
        <xdr:cNvSpPr txBox="1">
          <a:spLocks noChangeArrowheads="1"/>
        </xdr:cNvSpPr>
      </xdr:nvSpPr>
      <xdr:spPr bwMode="auto">
        <a:xfrm>
          <a:off x="51911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39" name="Text Box 1"/>
        <xdr:cNvSpPr txBox="1">
          <a:spLocks noChangeArrowheads="1"/>
        </xdr:cNvSpPr>
      </xdr:nvSpPr>
      <xdr:spPr bwMode="auto">
        <a:xfrm>
          <a:off x="51530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40" name="Text Box 19"/>
        <xdr:cNvSpPr txBox="1">
          <a:spLocks noChangeArrowheads="1"/>
        </xdr:cNvSpPr>
      </xdr:nvSpPr>
      <xdr:spPr bwMode="auto">
        <a:xfrm>
          <a:off x="51530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41" name="Text Box 27"/>
        <xdr:cNvSpPr txBox="1">
          <a:spLocks noChangeArrowheads="1"/>
        </xdr:cNvSpPr>
      </xdr:nvSpPr>
      <xdr:spPr bwMode="auto">
        <a:xfrm>
          <a:off x="51530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42" name="Text Box 5"/>
        <xdr:cNvSpPr txBox="1">
          <a:spLocks noChangeArrowheads="1"/>
        </xdr:cNvSpPr>
      </xdr:nvSpPr>
      <xdr:spPr bwMode="auto">
        <a:xfrm>
          <a:off x="51530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43" name="Text Box 5"/>
        <xdr:cNvSpPr txBox="1">
          <a:spLocks noChangeArrowheads="1"/>
        </xdr:cNvSpPr>
      </xdr:nvSpPr>
      <xdr:spPr bwMode="auto">
        <a:xfrm>
          <a:off x="5153025" y="45434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44" name="Text Box 5"/>
        <xdr:cNvSpPr txBox="1">
          <a:spLocks noChangeArrowheads="1"/>
        </xdr:cNvSpPr>
      </xdr:nvSpPr>
      <xdr:spPr bwMode="auto">
        <a:xfrm>
          <a:off x="5153025" y="45434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95250</xdr:rowOff>
    </xdr:to>
    <xdr:sp macro="" textlink="">
      <xdr:nvSpPr>
        <xdr:cNvPr id="45" name="Text Box 5"/>
        <xdr:cNvSpPr txBox="1">
          <a:spLocks noChangeArrowheads="1"/>
        </xdr:cNvSpPr>
      </xdr:nvSpPr>
      <xdr:spPr bwMode="auto">
        <a:xfrm>
          <a:off x="5153025" y="45434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18</xdr:row>
      <xdr:rowOff>95249</xdr:rowOff>
    </xdr:to>
    <xdr:sp macro="" textlink="">
      <xdr:nvSpPr>
        <xdr:cNvPr id="46" name="Text Box 5"/>
        <xdr:cNvSpPr txBox="1">
          <a:spLocks noChangeArrowheads="1"/>
        </xdr:cNvSpPr>
      </xdr:nvSpPr>
      <xdr:spPr bwMode="auto">
        <a:xfrm>
          <a:off x="5153025" y="4543425"/>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47"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48"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49"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50"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51"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95250</xdr:rowOff>
    </xdr:to>
    <xdr:sp macro="" textlink="">
      <xdr:nvSpPr>
        <xdr:cNvPr id="52" name="Text Box 5"/>
        <xdr:cNvSpPr txBox="1">
          <a:spLocks noChangeArrowheads="1"/>
        </xdr:cNvSpPr>
      </xdr:nvSpPr>
      <xdr:spPr bwMode="auto">
        <a:xfrm>
          <a:off x="5153025" y="4705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3"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4"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5"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6"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7"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8"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59"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0"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1"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2"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3"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4"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5"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6"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7"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8"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123825</xdr:rowOff>
    </xdr:to>
    <xdr:sp macro="" textlink="">
      <xdr:nvSpPr>
        <xdr:cNvPr id="69" name="Text Box 5"/>
        <xdr:cNvSpPr txBox="1">
          <a:spLocks noChangeArrowheads="1"/>
        </xdr:cNvSpPr>
      </xdr:nvSpPr>
      <xdr:spPr bwMode="auto">
        <a:xfrm>
          <a:off x="5153025" y="47053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0"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1"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2"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3"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4"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16809</xdr:rowOff>
    </xdr:to>
    <xdr:sp macro="" textlink="">
      <xdr:nvSpPr>
        <xdr:cNvPr id="75" name="Text Box 5"/>
        <xdr:cNvSpPr txBox="1">
          <a:spLocks noChangeArrowheads="1"/>
        </xdr:cNvSpPr>
      </xdr:nvSpPr>
      <xdr:spPr bwMode="auto">
        <a:xfrm>
          <a:off x="5153025" y="4705350"/>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4</xdr:row>
      <xdr:rowOff>0</xdr:rowOff>
    </xdr:to>
    <xdr:sp macro="" textlink="">
      <xdr:nvSpPr>
        <xdr:cNvPr id="76"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629602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4</xdr:row>
      <xdr:rowOff>0</xdr:rowOff>
    </xdr:to>
    <xdr:sp macro="" textlink="">
      <xdr:nvSpPr>
        <xdr:cNvPr id="77" name="Text Box 19">
          <a:extLst>
            <a:ext uri="{FF2B5EF4-FFF2-40B4-BE49-F238E27FC236}">
              <a16:creationId xmlns:a16="http://schemas.microsoft.com/office/drawing/2014/main" id="{00000000-0008-0000-4300-000003000000}"/>
            </a:ext>
          </a:extLst>
        </xdr:cNvPr>
        <xdr:cNvSpPr txBox="1">
          <a:spLocks noChangeArrowheads="1"/>
        </xdr:cNvSpPr>
      </xdr:nvSpPr>
      <xdr:spPr bwMode="auto">
        <a:xfrm>
          <a:off x="629602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4</xdr:row>
      <xdr:rowOff>0</xdr:rowOff>
    </xdr:to>
    <xdr:sp macro="" textlink="">
      <xdr:nvSpPr>
        <xdr:cNvPr id="78" name="Text Box 27">
          <a:extLst>
            <a:ext uri="{FF2B5EF4-FFF2-40B4-BE49-F238E27FC236}">
              <a16:creationId xmlns:a16="http://schemas.microsoft.com/office/drawing/2014/main" id="{00000000-0008-0000-4300-000004000000}"/>
            </a:ext>
          </a:extLst>
        </xdr:cNvPr>
        <xdr:cNvSpPr txBox="1">
          <a:spLocks noChangeArrowheads="1"/>
        </xdr:cNvSpPr>
      </xdr:nvSpPr>
      <xdr:spPr bwMode="auto">
        <a:xfrm>
          <a:off x="629602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5</xdr:col>
      <xdr:colOff>76200</xdr:colOff>
      <xdr:row>4</xdr:row>
      <xdr:rowOff>0</xdr:rowOff>
    </xdr:to>
    <xdr:sp macro="" textlink="">
      <xdr:nvSpPr>
        <xdr:cNvPr id="79" name="Text Box 5">
          <a:extLst>
            <a:ext uri="{FF2B5EF4-FFF2-40B4-BE49-F238E27FC236}">
              <a16:creationId xmlns:a16="http://schemas.microsoft.com/office/drawing/2014/main" id="{00000000-0008-0000-4300-000005000000}"/>
            </a:ext>
          </a:extLst>
        </xdr:cNvPr>
        <xdr:cNvSpPr txBox="1">
          <a:spLocks noChangeArrowheads="1"/>
        </xdr:cNvSpPr>
      </xdr:nvSpPr>
      <xdr:spPr bwMode="auto">
        <a:xfrm>
          <a:off x="629602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80"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81" name="Text Box 5">
          <a:extLst>
            <a:ext uri="{FF2B5EF4-FFF2-40B4-BE49-F238E27FC236}">
              <a16:creationId xmlns:a16="http://schemas.microsoft.com/office/drawing/2014/main" id="{00000000-0008-0000-4300-000007000000}"/>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82" name="Text Box 5">
          <a:extLst>
            <a:ext uri="{FF2B5EF4-FFF2-40B4-BE49-F238E27FC236}">
              <a16:creationId xmlns:a16="http://schemas.microsoft.com/office/drawing/2014/main" id="{00000000-0008-0000-4300-000008000000}"/>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83" name="Text Box 5">
          <a:extLst>
            <a:ext uri="{FF2B5EF4-FFF2-40B4-BE49-F238E27FC236}">
              <a16:creationId xmlns:a16="http://schemas.microsoft.com/office/drawing/2014/main" id="{00000000-0008-0000-4300-000009000000}"/>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4" name="Text Box 5">
          <a:extLst>
            <a:ext uri="{FF2B5EF4-FFF2-40B4-BE49-F238E27FC236}">
              <a16:creationId xmlns:a16="http://schemas.microsoft.com/office/drawing/2014/main" id="{00000000-0008-0000-4300-00000A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5" name="Text Box 5">
          <a:extLst>
            <a:ext uri="{FF2B5EF4-FFF2-40B4-BE49-F238E27FC236}">
              <a16:creationId xmlns:a16="http://schemas.microsoft.com/office/drawing/2014/main" id="{00000000-0008-0000-4300-00000B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6" name="Text Box 5">
          <a:extLst>
            <a:ext uri="{FF2B5EF4-FFF2-40B4-BE49-F238E27FC236}">
              <a16:creationId xmlns:a16="http://schemas.microsoft.com/office/drawing/2014/main" id="{00000000-0008-0000-4300-00000C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7" name="Text Box 5">
          <a:extLst>
            <a:ext uri="{FF2B5EF4-FFF2-40B4-BE49-F238E27FC236}">
              <a16:creationId xmlns:a16="http://schemas.microsoft.com/office/drawing/2014/main" id="{00000000-0008-0000-4300-00000D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8" name="Text Box 5">
          <a:extLst>
            <a:ext uri="{FF2B5EF4-FFF2-40B4-BE49-F238E27FC236}">
              <a16:creationId xmlns:a16="http://schemas.microsoft.com/office/drawing/2014/main" id="{00000000-0008-0000-4300-00000E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89" name="Text Box 5">
          <a:extLst>
            <a:ext uri="{FF2B5EF4-FFF2-40B4-BE49-F238E27FC236}">
              <a16:creationId xmlns:a16="http://schemas.microsoft.com/office/drawing/2014/main" id="{00000000-0008-0000-4300-00000F00000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0" name="Text Box 5">
          <a:extLst>
            <a:ext uri="{FF2B5EF4-FFF2-40B4-BE49-F238E27FC236}">
              <a16:creationId xmlns:a16="http://schemas.microsoft.com/office/drawing/2014/main" id="{00000000-0008-0000-4300-000010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1" name="Text Box 5">
          <a:extLst>
            <a:ext uri="{FF2B5EF4-FFF2-40B4-BE49-F238E27FC236}">
              <a16:creationId xmlns:a16="http://schemas.microsoft.com/office/drawing/2014/main" id="{00000000-0008-0000-4300-000011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2" name="Text Box 5">
          <a:extLst>
            <a:ext uri="{FF2B5EF4-FFF2-40B4-BE49-F238E27FC236}">
              <a16:creationId xmlns:a16="http://schemas.microsoft.com/office/drawing/2014/main" id="{00000000-0008-0000-4300-000012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3" name="Text Box 5">
          <a:extLst>
            <a:ext uri="{FF2B5EF4-FFF2-40B4-BE49-F238E27FC236}">
              <a16:creationId xmlns:a16="http://schemas.microsoft.com/office/drawing/2014/main" id="{00000000-0008-0000-4300-000013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4" name="Text Box 5">
          <a:extLst>
            <a:ext uri="{FF2B5EF4-FFF2-40B4-BE49-F238E27FC236}">
              <a16:creationId xmlns:a16="http://schemas.microsoft.com/office/drawing/2014/main" id="{00000000-0008-0000-4300-000014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5" name="Text Box 5">
          <a:extLst>
            <a:ext uri="{FF2B5EF4-FFF2-40B4-BE49-F238E27FC236}">
              <a16:creationId xmlns:a16="http://schemas.microsoft.com/office/drawing/2014/main" id="{00000000-0008-0000-4300-000015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6" name="Text Box 5">
          <a:extLst>
            <a:ext uri="{FF2B5EF4-FFF2-40B4-BE49-F238E27FC236}">
              <a16:creationId xmlns:a16="http://schemas.microsoft.com/office/drawing/2014/main" id="{00000000-0008-0000-4300-000016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7" name="Text Box 5">
          <a:extLst>
            <a:ext uri="{FF2B5EF4-FFF2-40B4-BE49-F238E27FC236}">
              <a16:creationId xmlns:a16="http://schemas.microsoft.com/office/drawing/2014/main" id="{00000000-0008-0000-4300-000017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8" name="Text Box 5">
          <a:extLst>
            <a:ext uri="{FF2B5EF4-FFF2-40B4-BE49-F238E27FC236}">
              <a16:creationId xmlns:a16="http://schemas.microsoft.com/office/drawing/2014/main" id="{00000000-0008-0000-4300-000018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99" name="Text Box 5">
          <a:extLst>
            <a:ext uri="{FF2B5EF4-FFF2-40B4-BE49-F238E27FC236}">
              <a16:creationId xmlns:a16="http://schemas.microsoft.com/office/drawing/2014/main" id="{00000000-0008-0000-4300-000019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0" name="Text Box 5">
          <a:extLst>
            <a:ext uri="{FF2B5EF4-FFF2-40B4-BE49-F238E27FC236}">
              <a16:creationId xmlns:a16="http://schemas.microsoft.com/office/drawing/2014/main" id="{00000000-0008-0000-4300-00001A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1" name="Text Box 5">
          <a:extLst>
            <a:ext uri="{FF2B5EF4-FFF2-40B4-BE49-F238E27FC236}">
              <a16:creationId xmlns:a16="http://schemas.microsoft.com/office/drawing/2014/main" id="{00000000-0008-0000-4300-00001B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2" name="Text Box 5">
          <a:extLst>
            <a:ext uri="{FF2B5EF4-FFF2-40B4-BE49-F238E27FC236}">
              <a16:creationId xmlns:a16="http://schemas.microsoft.com/office/drawing/2014/main" id="{00000000-0008-0000-4300-00001C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3" name="Text Box 5">
          <a:extLst>
            <a:ext uri="{FF2B5EF4-FFF2-40B4-BE49-F238E27FC236}">
              <a16:creationId xmlns:a16="http://schemas.microsoft.com/office/drawing/2014/main" id="{00000000-0008-0000-4300-00001D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4" name="Text Box 5">
          <a:extLst>
            <a:ext uri="{FF2B5EF4-FFF2-40B4-BE49-F238E27FC236}">
              <a16:creationId xmlns:a16="http://schemas.microsoft.com/office/drawing/2014/main" id="{00000000-0008-0000-4300-00001E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5" name="Text Box 5">
          <a:extLst>
            <a:ext uri="{FF2B5EF4-FFF2-40B4-BE49-F238E27FC236}">
              <a16:creationId xmlns:a16="http://schemas.microsoft.com/office/drawing/2014/main" id="{00000000-0008-0000-4300-00001F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06" name="Text Box 5">
          <a:extLst>
            <a:ext uri="{FF2B5EF4-FFF2-40B4-BE49-F238E27FC236}">
              <a16:creationId xmlns:a16="http://schemas.microsoft.com/office/drawing/2014/main" id="{00000000-0008-0000-4300-00002000000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07" name="Text Box 5">
          <a:extLst>
            <a:ext uri="{FF2B5EF4-FFF2-40B4-BE49-F238E27FC236}">
              <a16:creationId xmlns:a16="http://schemas.microsoft.com/office/drawing/2014/main" id="{00000000-0008-0000-4300-000021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08" name="Text Box 5">
          <a:extLst>
            <a:ext uri="{FF2B5EF4-FFF2-40B4-BE49-F238E27FC236}">
              <a16:creationId xmlns:a16="http://schemas.microsoft.com/office/drawing/2014/main" id="{00000000-0008-0000-4300-000022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09" name="Text Box 5">
          <a:extLst>
            <a:ext uri="{FF2B5EF4-FFF2-40B4-BE49-F238E27FC236}">
              <a16:creationId xmlns:a16="http://schemas.microsoft.com/office/drawing/2014/main" id="{00000000-0008-0000-4300-000023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10" name="Text Box 5">
          <a:extLst>
            <a:ext uri="{FF2B5EF4-FFF2-40B4-BE49-F238E27FC236}">
              <a16:creationId xmlns:a16="http://schemas.microsoft.com/office/drawing/2014/main" id="{00000000-0008-0000-4300-000024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11" name="Text Box 5">
          <a:extLst>
            <a:ext uri="{FF2B5EF4-FFF2-40B4-BE49-F238E27FC236}">
              <a16:creationId xmlns:a16="http://schemas.microsoft.com/office/drawing/2014/main" id="{00000000-0008-0000-4300-000025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12" name="Text Box 5">
          <a:extLst>
            <a:ext uri="{FF2B5EF4-FFF2-40B4-BE49-F238E27FC236}">
              <a16:creationId xmlns:a16="http://schemas.microsoft.com/office/drawing/2014/main" id="{00000000-0008-0000-4300-00002600000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13" name="Text Box 5">
          <a:extLst>
            <a:ext uri="{FF2B5EF4-FFF2-40B4-BE49-F238E27FC236}">
              <a16:creationId xmlns:a16="http://schemas.microsoft.com/office/drawing/2014/main" id="{43687ED5-6EB0-4299-99C2-E986297C11A9}"/>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4" name="Text Box 5">
          <a:extLst>
            <a:ext uri="{FF2B5EF4-FFF2-40B4-BE49-F238E27FC236}">
              <a16:creationId xmlns:a16="http://schemas.microsoft.com/office/drawing/2014/main" id="{344161EC-12C9-4176-8945-72AF5C16C0CA}"/>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5" name="Text Box 5">
          <a:extLst>
            <a:ext uri="{FF2B5EF4-FFF2-40B4-BE49-F238E27FC236}">
              <a16:creationId xmlns:a16="http://schemas.microsoft.com/office/drawing/2014/main" id="{2E54B018-F599-41E8-BE99-0B20FA58857C}"/>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6" name="Text Box 5">
          <a:extLst>
            <a:ext uri="{FF2B5EF4-FFF2-40B4-BE49-F238E27FC236}">
              <a16:creationId xmlns:a16="http://schemas.microsoft.com/office/drawing/2014/main" id="{5ADA4411-DAE7-4C8A-8E00-643F077EB759}"/>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117" name="Text Box 5">
          <a:extLst>
            <a:ext uri="{FF2B5EF4-FFF2-40B4-BE49-F238E27FC236}">
              <a16:creationId xmlns:a16="http://schemas.microsoft.com/office/drawing/2014/main" id="{61327A3B-7348-4CEB-A86A-C49B01D1C1BA}"/>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18" name="Text Box 5">
          <a:extLst>
            <a:ext uri="{FF2B5EF4-FFF2-40B4-BE49-F238E27FC236}">
              <a16:creationId xmlns:a16="http://schemas.microsoft.com/office/drawing/2014/main" id="{EF0962F7-944E-4EA4-B637-839D35985824}"/>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19" name="Text Box 5">
          <a:extLst>
            <a:ext uri="{FF2B5EF4-FFF2-40B4-BE49-F238E27FC236}">
              <a16:creationId xmlns:a16="http://schemas.microsoft.com/office/drawing/2014/main" id="{B24D09FA-1C82-4EA8-A8EB-806A9815B51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20" name="Text Box 5">
          <a:extLst>
            <a:ext uri="{FF2B5EF4-FFF2-40B4-BE49-F238E27FC236}">
              <a16:creationId xmlns:a16="http://schemas.microsoft.com/office/drawing/2014/main" id="{40801648-3684-4470-85BA-77F9654A8AE3}"/>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21" name="Text Box 5">
          <a:extLst>
            <a:ext uri="{FF2B5EF4-FFF2-40B4-BE49-F238E27FC236}">
              <a16:creationId xmlns:a16="http://schemas.microsoft.com/office/drawing/2014/main" id="{898B999F-6B28-4292-86C8-1A68E258F119}"/>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22" name="Text Box 5">
          <a:extLst>
            <a:ext uri="{FF2B5EF4-FFF2-40B4-BE49-F238E27FC236}">
              <a16:creationId xmlns:a16="http://schemas.microsoft.com/office/drawing/2014/main" id="{7C5CD1E4-01A8-4FE6-855E-6BC880A22C67}"/>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23" name="Text Box 5">
          <a:extLst>
            <a:ext uri="{FF2B5EF4-FFF2-40B4-BE49-F238E27FC236}">
              <a16:creationId xmlns:a16="http://schemas.microsoft.com/office/drawing/2014/main" id="{74BAA618-3888-4A42-AF91-EF2F3594EE24}"/>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4" name="Text Box 5">
          <a:extLst>
            <a:ext uri="{FF2B5EF4-FFF2-40B4-BE49-F238E27FC236}">
              <a16:creationId xmlns:a16="http://schemas.microsoft.com/office/drawing/2014/main" id="{8FBA9EF1-8A98-4180-BA1E-56CC720C4BB9}"/>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5" name="Text Box 5">
          <a:extLst>
            <a:ext uri="{FF2B5EF4-FFF2-40B4-BE49-F238E27FC236}">
              <a16:creationId xmlns:a16="http://schemas.microsoft.com/office/drawing/2014/main" id="{0F36CFE1-27A2-478A-8CC4-3D13D3770DB2}"/>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6" name="Text Box 5">
          <a:extLst>
            <a:ext uri="{FF2B5EF4-FFF2-40B4-BE49-F238E27FC236}">
              <a16:creationId xmlns:a16="http://schemas.microsoft.com/office/drawing/2014/main" id="{86A070C8-E38B-400E-A11D-F02E80D255C7}"/>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7" name="Text Box 5">
          <a:extLst>
            <a:ext uri="{FF2B5EF4-FFF2-40B4-BE49-F238E27FC236}">
              <a16:creationId xmlns:a16="http://schemas.microsoft.com/office/drawing/2014/main" id="{6769670B-3DCA-4815-9E17-B649E421FD19}"/>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8" name="Text Box 5">
          <a:extLst>
            <a:ext uri="{FF2B5EF4-FFF2-40B4-BE49-F238E27FC236}">
              <a16:creationId xmlns:a16="http://schemas.microsoft.com/office/drawing/2014/main" id="{A9D7BDF8-BB9B-4A49-96A5-FDCE86FEFEEE}"/>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29" name="Text Box 5">
          <a:extLst>
            <a:ext uri="{FF2B5EF4-FFF2-40B4-BE49-F238E27FC236}">
              <a16:creationId xmlns:a16="http://schemas.microsoft.com/office/drawing/2014/main" id="{02AE2AF9-0155-42D5-9DA0-AFFBF5BFDFD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0" name="Text Box 5">
          <a:extLst>
            <a:ext uri="{FF2B5EF4-FFF2-40B4-BE49-F238E27FC236}">
              <a16:creationId xmlns:a16="http://schemas.microsoft.com/office/drawing/2014/main" id="{3BB8A674-99EF-4840-A29D-03EAC3DC3BF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1" name="Text Box 5">
          <a:extLst>
            <a:ext uri="{FF2B5EF4-FFF2-40B4-BE49-F238E27FC236}">
              <a16:creationId xmlns:a16="http://schemas.microsoft.com/office/drawing/2014/main" id="{CE1DE122-C9B6-4B8B-82CD-5384724FFCC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2" name="Text Box 5">
          <a:extLst>
            <a:ext uri="{FF2B5EF4-FFF2-40B4-BE49-F238E27FC236}">
              <a16:creationId xmlns:a16="http://schemas.microsoft.com/office/drawing/2014/main" id="{82D63A6D-3507-45BC-9C31-240D657504D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3" name="Text Box 5">
          <a:extLst>
            <a:ext uri="{FF2B5EF4-FFF2-40B4-BE49-F238E27FC236}">
              <a16:creationId xmlns:a16="http://schemas.microsoft.com/office/drawing/2014/main" id="{8F9B7F55-D8A1-4289-851E-504EA2C1B18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4" name="Text Box 5">
          <a:extLst>
            <a:ext uri="{FF2B5EF4-FFF2-40B4-BE49-F238E27FC236}">
              <a16:creationId xmlns:a16="http://schemas.microsoft.com/office/drawing/2014/main" id="{A976EEA1-2958-4B05-A9E0-ABF25495144E}"/>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5" name="Text Box 5">
          <a:extLst>
            <a:ext uri="{FF2B5EF4-FFF2-40B4-BE49-F238E27FC236}">
              <a16:creationId xmlns:a16="http://schemas.microsoft.com/office/drawing/2014/main" id="{D84722F0-F788-470E-90F0-43C5E2A00028}"/>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6" name="Text Box 5">
          <a:extLst>
            <a:ext uri="{FF2B5EF4-FFF2-40B4-BE49-F238E27FC236}">
              <a16:creationId xmlns:a16="http://schemas.microsoft.com/office/drawing/2014/main" id="{1BFEEDFA-7631-424F-A705-69987EFAD8B9}"/>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7" name="Text Box 5">
          <a:extLst>
            <a:ext uri="{FF2B5EF4-FFF2-40B4-BE49-F238E27FC236}">
              <a16:creationId xmlns:a16="http://schemas.microsoft.com/office/drawing/2014/main" id="{831745C0-00AB-43A7-9AAE-B4FE8081035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8" name="Text Box 5">
          <a:extLst>
            <a:ext uri="{FF2B5EF4-FFF2-40B4-BE49-F238E27FC236}">
              <a16:creationId xmlns:a16="http://schemas.microsoft.com/office/drawing/2014/main" id="{9B0BF153-A8C5-48F8-94C7-1BC063D1A86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39" name="Text Box 5">
          <a:extLst>
            <a:ext uri="{FF2B5EF4-FFF2-40B4-BE49-F238E27FC236}">
              <a16:creationId xmlns:a16="http://schemas.microsoft.com/office/drawing/2014/main" id="{0EB4B5A7-8A14-4376-AB11-2F0970F8987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40" name="Text Box 5">
          <a:extLst>
            <a:ext uri="{FF2B5EF4-FFF2-40B4-BE49-F238E27FC236}">
              <a16:creationId xmlns:a16="http://schemas.microsoft.com/office/drawing/2014/main" id="{E225CD70-2014-42A5-A9D3-8D026D6E5D7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1" name="Text Box 5">
          <a:extLst>
            <a:ext uri="{FF2B5EF4-FFF2-40B4-BE49-F238E27FC236}">
              <a16:creationId xmlns:a16="http://schemas.microsoft.com/office/drawing/2014/main" id="{4A6243C5-90C3-4CC0-B4CF-20C31D9F0392}"/>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2" name="Text Box 5">
          <a:extLst>
            <a:ext uri="{FF2B5EF4-FFF2-40B4-BE49-F238E27FC236}">
              <a16:creationId xmlns:a16="http://schemas.microsoft.com/office/drawing/2014/main" id="{0948E102-6307-465E-AB5D-19C5187F9811}"/>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3" name="Text Box 5">
          <a:extLst>
            <a:ext uri="{FF2B5EF4-FFF2-40B4-BE49-F238E27FC236}">
              <a16:creationId xmlns:a16="http://schemas.microsoft.com/office/drawing/2014/main" id="{DDD13D4C-062F-4801-8354-319E0E2A9D42}"/>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4" name="Text Box 5">
          <a:extLst>
            <a:ext uri="{FF2B5EF4-FFF2-40B4-BE49-F238E27FC236}">
              <a16:creationId xmlns:a16="http://schemas.microsoft.com/office/drawing/2014/main" id="{EEBFDE2C-9659-4B33-A0AA-A8C4FE9422E1}"/>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5" name="Text Box 5">
          <a:extLst>
            <a:ext uri="{FF2B5EF4-FFF2-40B4-BE49-F238E27FC236}">
              <a16:creationId xmlns:a16="http://schemas.microsoft.com/office/drawing/2014/main" id="{39A540DC-975B-442D-8C4C-FAFF2F235BB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6" name="Text Box 5">
          <a:extLst>
            <a:ext uri="{FF2B5EF4-FFF2-40B4-BE49-F238E27FC236}">
              <a16:creationId xmlns:a16="http://schemas.microsoft.com/office/drawing/2014/main" id="{AF0616E8-ED54-4850-8B31-F266C877C9CF}"/>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7" name="Text Box 5">
          <a:extLst>
            <a:ext uri="{FF2B5EF4-FFF2-40B4-BE49-F238E27FC236}">
              <a16:creationId xmlns:a16="http://schemas.microsoft.com/office/drawing/2014/main" id="{82581287-305A-49DB-BA11-5AE891C19E47}"/>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8" name="Text Box 5">
          <a:extLst>
            <a:ext uri="{FF2B5EF4-FFF2-40B4-BE49-F238E27FC236}">
              <a16:creationId xmlns:a16="http://schemas.microsoft.com/office/drawing/2014/main" id="{4D64F8DC-F629-436E-882B-E3E6A29D8402}"/>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49" name="Text Box 5">
          <a:extLst>
            <a:ext uri="{FF2B5EF4-FFF2-40B4-BE49-F238E27FC236}">
              <a16:creationId xmlns:a16="http://schemas.microsoft.com/office/drawing/2014/main" id="{F0E1C041-2158-4D69-A45E-D2993B58F7DC}"/>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124759</xdr:rowOff>
    </xdr:to>
    <xdr:sp macro="" textlink="">
      <xdr:nvSpPr>
        <xdr:cNvPr id="150" name="Text Box 5">
          <a:extLst>
            <a:ext uri="{FF2B5EF4-FFF2-40B4-BE49-F238E27FC236}">
              <a16:creationId xmlns:a16="http://schemas.microsoft.com/office/drawing/2014/main" id="{D3B85B81-928E-45E4-8009-EAFD82EE818D}"/>
            </a:ext>
          </a:extLst>
        </xdr:cNvPr>
        <xdr:cNvSpPr txBox="1">
          <a:spLocks noChangeArrowheads="1"/>
        </xdr:cNvSpPr>
      </xdr:nvSpPr>
      <xdr:spPr bwMode="auto">
        <a:xfrm>
          <a:off x="629602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51" name="Text Box 5">
          <a:extLst>
            <a:ext uri="{FF2B5EF4-FFF2-40B4-BE49-F238E27FC236}">
              <a16:creationId xmlns:a16="http://schemas.microsoft.com/office/drawing/2014/main" id="{6F0746AD-0031-45DA-A323-A01676ECFEE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2" name="Text Box 5">
          <a:extLst>
            <a:ext uri="{FF2B5EF4-FFF2-40B4-BE49-F238E27FC236}">
              <a16:creationId xmlns:a16="http://schemas.microsoft.com/office/drawing/2014/main" id="{9721BE3B-8C4B-4E29-958F-F7EE759DD7E6}"/>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3" name="Text Box 5">
          <a:extLst>
            <a:ext uri="{FF2B5EF4-FFF2-40B4-BE49-F238E27FC236}">
              <a16:creationId xmlns:a16="http://schemas.microsoft.com/office/drawing/2014/main" id="{CE0C738D-2D11-4C13-9657-ECF65D695148}"/>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4" name="Text Box 5">
          <a:extLst>
            <a:ext uri="{FF2B5EF4-FFF2-40B4-BE49-F238E27FC236}">
              <a16:creationId xmlns:a16="http://schemas.microsoft.com/office/drawing/2014/main" id="{AE1A43D8-EA26-4C6C-AC15-87AFD10AB78E}"/>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155" name="Text Box 5">
          <a:extLst>
            <a:ext uri="{FF2B5EF4-FFF2-40B4-BE49-F238E27FC236}">
              <a16:creationId xmlns:a16="http://schemas.microsoft.com/office/drawing/2014/main" id="{65003669-71C6-444D-9281-6935709909F3}"/>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56" name="Text Box 5">
          <a:extLst>
            <a:ext uri="{FF2B5EF4-FFF2-40B4-BE49-F238E27FC236}">
              <a16:creationId xmlns:a16="http://schemas.microsoft.com/office/drawing/2014/main" id="{0704AA3A-2F9F-4654-B716-F7C0787EA355}"/>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57" name="Text Box 5">
          <a:extLst>
            <a:ext uri="{FF2B5EF4-FFF2-40B4-BE49-F238E27FC236}">
              <a16:creationId xmlns:a16="http://schemas.microsoft.com/office/drawing/2014/main" id="{40F9F43B-E078-4923-A696-521E301B0722}"/>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58" name="Text Box 5">
          <a:extLst>
            <a:ext uri="{FF2B5EF4-FFF2-40B4-BE49-F238E27FC236}">
              <a16:creationId xmlns:a16="http://schemas.microsoft.com/office/drawing/2014/main" id="{3AF13700-0DB3-4F8B-99B3-2BD5DC529995}"/>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59" name="Text Box 5">
          <a:extLst>
            <a:ext uri="{FF2B5EF4-FFF2-40B4-BE49-F238E27FC236}">
              <a16:creationId xmlns:a16="http://schemas.microsoft.com/office/drawing/2014/main" id="{6DD4464E-C062-4CE2-A270-FA31080AC702}"/>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60" name="Text Box 5">
          <a:extLst>
            <a:ext uri="{FF2B5EF4-FFF2-40B4-BE49-F238E27FC236}">
              <a16:creationId xmlns:a16="http://schemas.microsoft.com/office/drawing/2014/main" id="{06FC0A38-639C-4700-87BF-7D72E71F1F54}"/>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61" name="Text Box 5">
          <a:extLst>
            <a:ext uri="{FF2B5EF4-FFF2-40B4-BE49-F238E27FC236}">
              <a16:creationId xmlns:a16="http://schemas.microsoft.com/office/drawing/2014/main" id="{322FC599-2417-4E0C-AA4D-9782662CE168}"/>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2" name="Text Box 5">
          <a:extLst>
            <a:ext uri="{FF2B5EF4-FFF2-40B4-BE49-F238E27FC236}">
              <a16:creationId xmlns:a16="http://schemas.microsoft.com/office/drawing/2014/main" id="{742AEB07-FA7D-4478-9ECF-5FE4A881B4A8}"/>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3" name="Text Box 5">
          <a:extLst>
            <a:ext uri="{FF2B5EF4-FFF2-40B4-BE49-F238E27FC236}">
              <a16:creationId xmlns:a16="http://schemas.microsoft.com/office/drawing/2014/main" id="{E0EE1344-F469-45BF-BB91-482978BEC52C}"/>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4" name="Text Box 5">
          <a:extLst>
            <a:ext uri="{FF2B5EF4-FFF2-40B4-BE49-F238E27FC236}">
              <a16:creationId xmlns:a16="http://schemas.microsoft.com/office/drawing/2014/main" id="{9B4DB263-3FA1-4316-979D-C20C8F6F21AA}"/>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5" name="Text Box 5">
          <a:extLst>
            <a:ext uri="{FF2B5EF4-FFF2-40B4-BE49-F238E27FC236}">
              <a16:creationId xmlns:a16="http://schemas.microsoft.com/office/drawing/2014/main" id="{34F39FE6-4BEB-4B19-95A1-567DE51031C7}"/>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6" name="Text Box 5">
          <a:extLst>
            <a:ext uri="{FF2B5EF4-FFF2-40B4-BE49-F238E27FC236}">
              <a16:creationId xmlns:a16="http://schemas.microsoft.com/office/drawing/2014/main" id="{9D59A483-1863-4EBF-88F8-CE33F0C64996}"/>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7" name="Text Box 5">
          <a:extLst>
            <a:ext uri="{FF2B5EF4-FFF2-40B4-BE49-F238E27FC236}">
              <a16:creationId xmlns:a16="http://schemas.microsoft.com/office/drawing/2014/main" id="{29D313B9-485B-4971-8492-8D988B70C48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8" name="Text Box 5">
          <a:extLst>
            <a:ext uri="{FF2B5EF4-FFF2-40B4-BE49-F238E27FC236}">
              <a16:creationId xmlns:a16="http://schemas.microsoft.com/office/drawing/2014/main" id="{293111CD-45E8-42FF-90BA-3C4347C6968A}"/>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69" name="Text Box 5">
          <a:extLst>
            <a:ext uri="{FF2B5EF4-FFF2-40B4-BE49-F238E27FC236}">
              <a16:creationId xmlns:a16="http://schemas.microsoft.com/office/drawing/2014/main" id="{D2DEA97B-64A4-43AB-85DB-ED13EE8D336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0" name="Text Box 5">
          <a:extLst>
            <a:ext uri="{FF2B5EF4-FFF2-40B4-BE49-F238E27FC236}">
              <a16:creationId xmlns:a16="http://schemas.microsoft.com/office/drawing/2014/main" id="{A64FA07E-6314-4A2F-9861-793C7051056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1" name="Text Box 5">
          <a:extLst>
            <a:ext uri="{FF2B5EF4-FFF2-40B4-BE49-F238E27FC236}">
              <a16:creationId xmlns:a16="http://schemas.microsoft.com/office/drawing/2014/main" id="{A66A438E-D4C3-4FD5-A278-D69B2326A49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2" name="Text Box 5">
          <a:extLst>
            <a:ext uri="{FF2B5EF4-FFF2-40B4-BE49-F238E27FC236}">
              <a16:creationId xmlns:a16="http://schemas.microsoft.com/office/drawing/2014/main" id="{D9F390FF-7564-4D04-B526-05DB4D8F6B9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3" name="Text Box 5">
          <a:extLst>
            <a:ext uri="{FF2B5EF4-FFF2-40B4-BE49-F238E27FC236}">
              <a16:creationId xmlns:a16="http://schemas.microsoft.com/office/drawing/2014/main" id="{BFC02214-1BAD-4299-9E42-910D8447241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4" name="Text Box 5">
          <a:extLst>
            <a:ext uri="{FF2B5EF4-FFF2-40B4-BE49-F238E27FC236}">
              <a16:creationId xmlns:a16="http://schemas.microsoft.com/office/drawing/2014/main" id="{56F2831B-F3E8-4623-9E25-BD6A06C7CE2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5" name="Text Box 5">
          <a:extLst>
            <a:ext uri="{FF2B5EF4-FFF2-40B4-BE49-F238E27FC236}">
              <a16:creationId xmlns:a16="http://schemas.microsoft.com/office/drawing/2014/main" id="{71A0F53A-05A2-4FF2-BECB-C71B22026C2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6" name="Text Box 5">
          <a:extLst>
            <a:ext uri="{FF2B5EF4-FFF2-40B4-BE49-F238E27FC236}">
              <a16:creationId xmlns:a16="http://schemas.microsoft.com/office/drawing/2014/main" id="{F38DAD41-56A1-49BD-ADCF-A909E5FDBFF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7" name="Text Box 5">
          <a:extLst>
            <a:ext uri="{FF2B5EF4-FFF2-40B4-BE49-F238E27FC236}">
              <a16:creationId xmlns:a16="http://schemas.microsoft.com/office/drawing/2014/main" id="{C5A5320C-DE6C-4A30-8F12-0D59682F386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78" name="Text Box 5">
          <a:extLst>
            <a:ext uri="{FF2B5EF4-FFF2-40B4-BE49-F238E27FC236}">
              <a16:creationId xmlns:a16="http://schemas.microsoft.com/office/drawing/2014/main" id="{5559C355-C048-4213-A6EB-DF0E519C868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79" name="Text Box 5">
          <a:extLst>
            <a:ext uri="{FF2B5EF4-FFF2-40B4-BE49-F238E27FC236}">
              <a16:creationId xmlns:a16="http://schemas.microsoft.com/office/drawing/2014/main" id="{6AB4F6B0-E665-4C4B-ABC3-833F4B53A5B8}"/>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80" name="Text Box 5">
          <a:extLst>
            <a:ext uri="{FF2B5EF4-FFF2-40B4-BE49-F238E27FC236}">
              <a16:creationId xmlns:a16="http://schemas.microsoft.com/office/drawing/2014/main" id="{6DBD64F5-6811-47E1-BFD9-1BD9E3A8DF66}"/>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81" name="Text Box 5">
          <a:extLst>
            <a:ext uri="{FF2B5EF4-FFF2-40B4-BE49-F238E27FC236}">
              <a16:creationId xmlns:a16="http://schemas.microsoft.com/office/drawing/2014/main" id="{2F98A852-92AB-4B47-98C3-BE0ED942A302}"/>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82" name="Text Box 5">
          <a:extLst>
            <a:ext uri="{FF2B5EF4-FFF2-40B4-BE49-F238E27FC236}">
              <a16:creationId xmlns:a16="http://schemas.microsoft.com/office/drawing/2014/main" id="{0DA66358-5F12-4CDD-9DA3-C03F2F3B3968}"/>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83" name="Text Box 5">
          <a:extLst>
            <a:ext uri="{FF2B5EF4-FFF2-40B4-BE49-F238E27FC236}">
              <a16:creationId xmlns:a16="http://schemas.microsoft.com/office/drawing/2014/main" id="{8EB8C052-6866-4810-9F9A-DBE3CEBFC239}"/>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184" name="Text Box 5">
          <a:extLst>
            <a:ext uri="{FF2B5EF4-FFF2-40B4-BE49-F238E27FC236}">
              <a16:creationId xmlns:a16="http://schemas.microsoft.com/office/drawing/2014/main" id="{90C12DCA-3F64-473D-A8D3-73F3726AFA9B}"/>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85" name="Text Box 5">
          <a:extLst>
            <a:ext uri="{FF2B5EF4-FFF2-40B4-BE49-F238E27FC236}">
              <a16:creationId xmlns:a16="http://schemas.microsoft.com/office/drawing/2014/main" id="{AB804716-0F8E-4916-81B8-F07833814FDF}"/>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86" name="Text Box 5">
          <a:extLst>
            <a:ext uri="{FF2B5EF4-FFF2-40B4-BE49-F238E27FC236}">
              <a16:creationId xmlns:a16="http://schemas.microsoft.com/office/drawing/2014/main" id="{FA997BBA-FC09-48DB-9EB5-C5202C905DAA}"/>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87" name="Text Box 5">
          <a:extLst>
            <a:ext uri="{FF2B5EF4-FFF2-40B4-BE49-F238E27FC236}">
              <a16:creationId xmlns:a16="http://schemas.microsoft.com/office/drawing/2014/main" id="{17A43A46-1C66-4F7E-AD99-552B3D9D3DF7}"/>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188" name="Text Box 5">
          <a:extLst>
            <a:ext uri="{FF2B5EF4-FFF2-40B4-BE49-F238E27FC236}">
              <a16:creationId xmlns:a16="http://schemas.microsoft.com/office/drawing/2014/main" id="{0AD4CBF7-3FF0-4BF3-AD59-4AF3FEBAA1CB}"/>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89" name="Text Box 5">
          <a:extLst>
            <a:ext uri="{FF2B5EF4-FFF2-40B4-BE49-F238E27FC236}">
              <a16:creationId xmlns:a16="http://schemas.microsoft.com/office/drawing/2014/main" id="{34CB0D64-329A-4683-9F62-01974F508CEF}"/>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90" name="Text Box 5">
          <a:extLst>
            <a:ext uri="{FF2B5EF4-FFF2-40B4-BE49-F238E27FC236}">
              <a16:creationId xmlns:a16="http://schemas.microsoft.com/office/drawing/2014/main" id="{1742948C-3DC1-444D-BFAD-7EF23EBA3BB5}"/>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91" name="Text Box 5">
          <a:extLst>
            <a:ext uri="{FF2B5EF4-FFF2-40B4-BE49-F238E27FC236}">
              <a16:creationId xmlns:a16="http://schemas.microsoft.com/office/drawing/2014/main" id="{94E60F81-B7EB-4F3A-8154-0C0FA062B68F}"/>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92" name="Text Box 5">
          <a:extLst>
            <a:ext uri="{FF2B5EF4-FFF2-40B4-BE49-F238E27FC236}">
              <a16:creationId xmlns:a16="http://schemas.microsoft.com/office/drawing/2014/main" id="{03171B43-14E6-4897-B8F1-DB17BD21F396}"/>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93" name="Text Box 5">
          <a:extLst>
            <a:ext uri="{FF2B5EF4-FFF2-40B4-BE49-F238E27FC236}">
              <a16:creationId xmlns:a16="http://schemas.microsoft.com/office/drawing/2014/main" id="{B13C1143-A323-450F-8B2D-BF524CF2CAF7}"/>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194" name="Text Box 5">
          <a:extLst>
            <a:ext uri="{FF2B5EF4-FFF2-40B4-BE49-F238E27FC236}">
              <a16:creationId xmlns:a16="http://schemas.microsoft.com/office/drawing/2014/main" id="{B5BFC447-7D1C-423B-9B42-83E430F26828}"/>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95" name="Text Box 5">
          <a:extLst>
            <a:ext uri="{FF2B5EF4-FFF2-40B4-BE49-F238E27FC236}">
              <a16:creationId xmlns:a16="http://schemas.microsoft.com/office/drawing/2014/main" id="{4C8F961B-78CB-4D86-94B6-AAC8950976C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96" name="Text Box 5">
          <a:extLst>
            <a:ext uri="{FF2B5EF4-FFF2-40B4-BE49-F238E27FC236}">
              <a16:creationId xmlns:a16="http://schemas.microsoft.com/office/drawing/2014/main" id="{086E8987-404A-4EF4-8364-9A599D3684AE}"/>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97" name="Text Box 5">
          <a:extLst>
            <a:ext uri="{FF2B5EF4-FFF2-40B4-BE49-F238E27FC236}">
              <a16:creationId xmlns:a16="http://schemas.microsoft.com/office/drawing/2014/main" id="{7BCEB873-4C1D-484D-B8AC-11D9275C9DC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98" name="Text Box 5">
          <a:extLst>
            <a:ext uri="{FF2B5EF4-FFF2-40B4-BE49-F238E27FC236}">
              <a16:creationId xmlns:a16="http://schemas.microsoft.com/office/drawing/2014/main" id="{BB60CF4D-6FA3-48CB-9F4A-0AFE3A102C6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199" name="Text Box 5">
          <a:extLst>
            <a:ext uri="{FF2B5EF4-FFF2-40B4-BE49-F238E27FC236}">
              <a16:creationId xmlns:a16="http://schemas.microsoft.com/office/drawing/2014/main" id="{4E3F9AE1-6DCE-43CE-B126-7F079D3CE0E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0" name="Text Box 5">
          <a:extLst>
            <a:ext uri="{FF2B5EF4-FFF2-40B4-BE49-F238E27FC236}">
              <a16:creationId xmlns:a16="http://schemas.microsoft.com/office/drawing/2014/main" id="{17E0E36D-B2B2-4D31-82D2-EAE89423E43E}"/>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1" name="Text Box 5">
          <a:extLst>
            <a:ext uri="{FF2B5EF4-FFF2-40B4-BE49-F238E27FC236}">
              <a16:creationId xmlns:a16="http://schemas.microsoft.com/office/drawing/2014/main" id="{A058A3A0-96E3-4089-987C-043110E912F9}"/>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2" name="Text Box 5">
          <a:extLst>
            <a:ext uri="{FF2B5EF4-FFF2-40B4-BE49-F238E27FC236}">
              <a16:creationId xmlns:a16="http://schemas.microsoft.com/office/drawing/2014/main" id="{8FDAD4C8-2490-4B87-B321-7C69EB51DF38}"/>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3" name="Text Box 5">
          <a:extLst>
            <a:ext uri="{FF2B5EF4-FFF2-40B4-BE49-F238E27FC236}">
              <a16:creationId xmlns:a16="http://schemas.microsoft.com/office/drawing/2014/main" id="{FDBED3BD-FA98-483B-AB17-CC76BD650FAC}"/>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4" name="Text Box 5">
          <a:extLst>
            <a:ext uri="{FF2B5EF4-FFF2-40B4-BE49-F238E27FC236}">
              <a16:creationId xmlns:a16="http://schemas.microsoft.com/office/drawing/2014/main" id="{7D1DAFD6-147E-47BD-BA1B-4E844BB762B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5" name="Text Box 5">
          <a:extLst>
            <a:ext uri="{FF2B5EF4-FFF2-40B4-BE49-F238E27FC236}">
              <a16:creationId xmlns:a16="http://schemas.microsoft.com/office/drawing/2014/main" id="{04D6E77C-833B-4A9C-BB68-971E7CF58422}"/>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6" name="Text Box 5">
          <a:extLst>
            <a:ext uri="{FF2B5EF4-FFF2-40B4-BE49-F238E27FC236}">
              <a16:creationId xmlns:a16="http://schemas.microsoft.com/office/drawing/2014/main" id="{B62907C1-8C95-4AE2-83A2-B73E3FA8788A}"/>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7" name="Text Box 5">
          <a:extLst>
            <a:ext uri="{FF2B5EF4-FFF2-40B4-BE49-F238E27FC236}">
              <a16:creationId xmlns:a16="http://schemas.microsoft.com/office/drawing/2014/main" id="{178DB84F-09B3-4504-B82F-860DD2BBEA0C}"/>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8" name="Text Box 5">
          <a:extLst>
            <a:ext uri="{FF2B5EF4-FFF2-40B4-BE49-F238E27FC236}">
              <a16:creationId xmlns:a16="http://schemas.microsoft.com/office/drawing/2014/main" id="{D9DAFEF9-5C85-424D-BFCF-9EC792EE8A15}"/>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09" name="Text Box 5">
          <a:extLst>
            <a:ext uri="{FF2B5EF4-FFF2-40B4-BE49-F238E27FC236}">
              <a16:creationId xmlns:a16="http://schemas.microsoft.com/office/drawing/2014/main" id="{614F4AF5-C801-4C81-AAD3-AEDA8B49701C}"/>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10" name="Text Box 5">
          <a:extLst>
            <a:ext uri="{FF2B5EF4-FFF2-40B4-BE49-F238E27FC236}">
              <a16:creationId xmlns:a16="http://schemas.microsoft.com/office/drawing/2014/main" id="{AC6AC4B1-B111-477C-80CD-241E7923C6E9}"/>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11" name="Text Box 5">
          <a:extLst>
            <a:ext uri="{FF2B5EF4-FFF2-40B4-BE49-F238E27FC236}">
              <a16:creationId xmlns:a16="http://schemas.microsoft.com/office/drawing/2014/main" id="{46CF2231-22F0-429C-85B0-B093DFEFA6B5}"/>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2" name="Text Box 5">
          <a:extLst>
            <a:ext uri="{FF2B5EF4-FFF2-40B4-BE49-F238E27FC236}">
              <a16:creationId xmlns:a16="http://schemas.microsoft.com/office/drawing/2014/main" id="{97C80D83-8875-45FD-8921-4A3A048F98F6}"/>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3" name="Text Box 5">
          <a:extLst>
            <a:ext uri="{FF2B5EF4-FFF2-40B4-BE49-F238E27FC236}">
              <a16:creationId xmlns:a16="http://schemas.microsoft.com/office/drawing/2014/main" id="{F7096E89-05A5-4F96-A52F-E1CBB0D2053B}"/>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4" name="Text Box 5">
          <a:extLst>
            <a:ext uri="{FF2B5EF4-FFF2-40B4-BE49-F238E27FC236}">
              <a16:creationId xmlns:a16="http://schemas.microsoft.com/office/drawing/2014/main" id="{23F2BA19-67B5-4499-9934-8FE32B92651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5" name="Text Box 5">
          <a:extLst>
            <a:ext uri="{FF2B5EF4-FFF2-40B4-BE49-F238E27FC236}">
              <a16:creationId xmlns:a16="http://schemas.microsoft.com/office/drawing/2014/main" id="{0725ED92-8F4B-498C-BC3A-D29A45220FBD}"/>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6" name="Text Box 5">
          <a:extLst>
            <a:ext uri="{FF2B5EF4-FFF2-40B4-BE49-F238E27FC236}">
              <a16:creationId xmlns:a16="http://schemas.microsoft.com/office/drawing/2014/main" id="{61B8B5E9-E936-4268-A164-CB792032B54B}"/>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7" name="Text Box 5">
          <a:extLst>
            <a:ext uri="{FF2B5EF4-FFF2-40B4-BE49-F238E27FC236}">
              <a16:creationId xmlns:a16="http://schemas.microsoft.com/office/drawing/2014/main" id="{0B01D2B4-D76F-456D-9D5D-DFD5C68F4BCF}"/>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18" name="Text Box 5">
          <a:extLst>
            <a:ext uri="{FF2B5EF4-FFF2-40B4-BE49-F238E27FC236}">
              <a16:creationId xmlns:a16="http://schemas.microsoft.com/office/drawing/2014/main" id="{8C807C47-3E43-4844-85FB-E438731ACC5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19" name="Text Box 5">
          <a:extLst>
            <a:ext uri="{FF2B5EF4-FFF2-40B4-BE49-F238E27FC236}">
              <a16:creationId xmlns:a16="http://schemas.microsoft.com/office/drawing/2014/main" id="{83F54B89-E611-4539-8AC4-155FA58F7315}"/>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20" name="Text Box 5">
          <a:extLst>
            <a:ext uri="{FF2B5EF4-FFF2-40B4-BE49-F238E27FC236}">
              <a16:creationId xmlns:a16="http://schemas.microsoft.com/office/drawing/2014/main" id="{4C8C1B73-131C-471C-A5E0-17453C6825DB}"/>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21" name="Text Box 5">
          <a:extLst>
            <a:ext uri="{FF2B5EF4-FFF2-40B4-BE49-F238E27FC236}">
              <a16:creationId xmlns:a16="http://schemas.microsoft.com/office/drawing/2014/main" id="{9F19B4B2-0480-4C76-9B7D-7A0EB4402EBC}"/>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222" name="Text Box 5">
          <a:extLst>
            <a:ext uri="{FF2B5EF4-FFF2-40B4-BE49-F238E27FC236}">
              <a16:creationId xmlns:a16="http://schemas.microsoft.com/office/drawing/2014/main" id="{65EA8C73-0F63-457B-9196-A957AE5CEC01}"/>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3" name="Text Box 5">
          <a:extLst>
            <a:ext uri="{FF2B5EF4-FFF2-40B4-BE49-F238E27FC236}">
              <a16:creationId xmlns:a16="http://schemas.microsoft.com/office/drawing/2014/main" id="{FC270123-A6C2-4158-83D0-2E1C8A42B8AC}"/>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4" name="Text Box 5">
          <a:extLst>
            <a:ext uri="{FF2B5EF4-FFF2-40B4-BE49-F238E27FC236}">
              <a16:creationId xmlns:a16="http://schemas.microsoft.com/office/drawing/2014/main" id="{51FA0A2E-F2D1-4A34-A2F1-536029EDB9FE}"/>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5" name="Text Box 5">
          <a:extLst>
            <a:ext uri="{FF2B5EF4-FFF2-40B4-BE49-F238E27FC236}">
              <a16:creationId xmlns:a16="http://schemas.microsoft.com/office/drawing/2014/main" id="{28BAC012-358E-436B-BCF1-FADBC96F7380}"/>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6" name="Text Box 5">
          <a:extLst>
            <a:ext uri="{FF2B5EF4-FFF2-40B4-BE49-F238E27FC236}">
              <a16:creationId xmlns:a16="http://schemas.microsoft.com/office/drawing/2014/main" id="{CD2000BF-6DAD-48E8-8B62-3E2D5406B86A}"/>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7" name="Text Box 5">
          <a:extLst>
            <a:ext uri="{FF2B5EF4-FFF2-40B4-BE49-F238E27FC236}">
              <a16:creationId xmlns:a16="http://schemas.microsoft.com/office/drawing/2014/main" id="{BBD75EC7-FB13-40F5-8F67-06B2BF09E26B}"/>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28" name="Text Box 5">
          <a:extLst>
            <a:ext uri="{FF2B5EF4-FFF2-40B4-BE49-F238E27FC236}">
              <a16:creationId xmlns:a16="http://schemas.microsoft.com/office/drawing/2014/main" id="{AFB93774-5B9B-4F90-B105-5A599757F4E8}"/>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29" name="Text Box 5">
          <a:extLst>
            <a:ext uri="{FF2B5EF4-FFF2-40B4-BE49-F238E27FC236}">
              <a16:creationId xmlns:a16="http://schemas.microsoft.com/office/drawing/2014/main" id="{2BE1E5A9-E69C-4775-8809-2E01AF0B4987}"/>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0" name="Text Box 5">
          <a:extLst>
            <a:ext uri="{FF2B5EF4-FFF2-40B4-BE49-F238E27FC236}">
              <a16:creationId xmlns:a16="http://schemas.microsoft.com/office/drawing/2014/main" id="{2768FDFD-BC32-42BA-9C1D-D1BA7893FF5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1" name="Text Box 5">
          <a:extLst>
            <a:ext uri="{FF2B5EF4-FFF2-40B4-BE49-F238E27FC236}">
              <a16:creationId xmlns:a16="http://schemas.microsoft.com/office/drawing/2014/main" id="{F3811972-3381-41DB-8C85-4798CCFC657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2" name="Text Box 5">
          <a:extLst>
            <a:ext uri="{FF2B5EF4-FFF2-40B4-BE49-F238E27FC236}">
              <a16:creationId xmlns:a16="http://schemas.microsoft.com/office/drawing/2014/main" id="{CE80A6D2-F84A-4E25-862C-E33F7273C1B5}"/>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3" name="Text Box 5">
          <a:extLst>
            <a:ext uri="{FF2B5EF4-FFF2-40B4-BE49-F238E27FC236}">
              <a16:creationId xmlns:a16="http://schemas.microsoft.com/office/drawing/2014/main" id="{B446AE4B-C2F5-409D-A773-B626CADFACD7}"/>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4" name="Text Box 5">
          <a:extLst>
            <a:ext uri="{FF2B5EF4-FFF2-40B4-BE49-F238E27FC236}">
              <a16:creationId xmlns:a16="http://schemas.microsoft.com/office/drawing/2014/main" id="{2292273E-E2C2-4419-AE89-5AB25DFC15E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5" name="Text Box 5">
          <a:extLst>
            <a:ext uri="{FF2B5EF4-FFF2-40B4-BE49-F238E27FC236}">
              <a16:creationId xmlns:a16="http://schemas.microsoft.com/office/drawing/2014/main" id="{73F2EAAC-40FB-4C66-A29B-797FD4B929C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6" name="Text Box 5">
          <a:extLst>
            <a:ext uri="{FF2B5EF4-FFF2-40B4-BE49-F238E27FC236}">
              <a16:creationId xmlns:a16="http://schemas.microsoft.com/office/drawing/2014/main" id="{83CE1B2A-E8AA-4EBF-B59E-926F2904D08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7" name="Text Box 5">
          <a:extLst>
            <a:ext uri="{FF2B5EF4-FFF2-40B4-BE49-F238E27FC236}">
              <a16:creationId xmlns:a16="http://schemas.microsoft.com/office/drawing/2014/main" id="{BDB67E2C-EF1E-41BB-B576-1E531C384FB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8" name="Text Box 5">
          <a:extLst>
            <a:ext uri="{FF2B5EF4-FFF2-40B4-BE49-F238E27FC236}">
              <a16:creationId xmlns:a16="http://schemas.microsoft.com/office/drawing/2014/main" id="{D7599B10-7770-4B18-B89D-72A6AF3190B5}"/>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39" name="Text Box 5">
          <a:extLst>
            <a:ext uri="{FF2B5EF4-FFF2-40B4-BE49-F238E27FC236}">
              <a16:creationId xmlns:a16="http://schemas.microsoft.com/office/drawing/2014/main" id="{CB704827-0BF5-4041-8918-B2D7DB36DC0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0" name="Text Box 5">
          <a:extLst>
            <a:ext uri="{FF2B5EF4-FFF2-40B4-BE49-F238E27FC236}">
              <a16:creationId xmlns:a16="http://schemas.microsoft.com/office/drawing/2014/main" id="{E48C2D67-38B3-40D3-A7C7-118FFB60CDA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1" name="Text Box 5">
          <a:extLst>
            <a:ext uri="{FF2B5EF4-FFF2-40B4-BE49-F238E27FC236}">
              <a16:creationId xmlns:a16="http://schemas.microsoft.com/office/drawing/2014/main" id="{62A6D7B8-BED4-4A75-963C-62525654707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2" name="Text Box 5">
          <a:extLst>
            <a:ext uri="{FF2B5EF4-FFF2-40B4-BE49-F238E27FC236}">
              <a16:creationId xmlns:a16="http://schemas.microsoft.com/office/drawing/2014/main" id="{1A106E7B-DE1A-4F87-8172-B7FC56636EE8}"/>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3" name="Text Box 5">
          <a:extLst>
            <a:ext uri="{FF2B5EF4-FFF2-40B4-BE49-F238E27FC236}">
              <a16:creationId xmlns:a16="http://schemas.microsoft.com/office/drawing/2014/main" id="{378E6C0D-A484-4AA3-AA59-AB28080E646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4" name="Text Box 5">
          <a:extLst>
            <a:ext uri="{FF2B5EF4-FFF2-40B4-BE49-F238E27FC236}">
              <a16:creationId xmlns:a16="http://schemas.microsoft.com/office/drawing/2014/main" id="{1644D7DA-D78D-482E-8AFF-EC913084B53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45" name="Text Box 5">
          <a:extLst>
            <a:ext uri="{FF2B5EF4-FFF2-40B4-BE49-F238E27FC236}">
              <a16:creationId xmlns:a16="http://schemas.microsoft.com/office/drawing/2014/main" id="{06CB5843-66B5-45F2-A6B6-3CAFDC2141A2}"/>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46" name="Text Box 5">
          <a:extLst>
            <a:ext uri="{FF2B5EF4-FFF2-40B4-BE49-F238E27FC236}">
              <a16:creationId xmlns:a16="http://schemas.microsoft.com/office/drawing/2014/main" id="{DD12FC49-EB68-4053-A68D-54F1CD27945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47" name="Text Box 5">
          <a:extLst>
            <a:ext uri="{FF2B5EF4-FFF2-40B4-BE49-F238E27FC236}">
              <a16:creationId xmlns:a16="http://schemas.microsoft.com/office/drawing/2014/main" id="{E2FAC2E3-39E0-4782-BA03-117BB5E8F738}"/>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48" name="Text Box 5">
          <a:extLst>
            <a:ext uri="{FF2B5EF4-FFF2-40B4-BE49-F238E27FC236}">
              <a16:creationId xmlns:a16="http://schemas.microsoft.com/office/drawing/2014/main" id="{C4268CE4-205E-41EB-B5FE-99E4A7530F72}"/>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49" name="Text Box 5">
          <a:extLst>
            <a:ext uri="{FF2B5EF4-FFF2-40B4-BE49-F238E27FC236}">
              <a16:creationId xmlns:a16="http://schemas.microsoft.com/office/drawing/2014/main" id="{424D9C27-1591-46E9-9D41-D301B1BE6C35}"/>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50" name="Text Box 5">
          <a:extLst>
            <a:ext uri="{FF2B5EF4-FFF2-40B4-BE49-F238E27FC236}">
              <a16:creationId xmlns:a16="http://schemas.microsoft.com/office/drawing/2014/main" id="{AD62AD4E-547E-4EEB-BA53-2188D2B2F020}"/>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51" name="Text Box 5">
          <a:extLst>
            <a:ext uri="{FF2B5EF4-FFF2-40B4-BE49-F238E27FC236}">
              <a16:creationId xmlns:a16="http://schemas.microsoft.com/office/drawing/2014/main" id="{26766BA0-B57B-4626-902C-C9E2D5F49CA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52" name="Text Box 5">
          <a:extLst>
            <a:ext uri="{FF2B5EF4-FFF2-40B4-BE49-F238E27FC236}">
              <a16:creationId xmlns:a16="http://schemas.microsoft.com/office/drawing/2014/main" id="{E0801073-A5BF-4B27-A6FC-1D236BDC07E7}"/>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53" name="Text Box 5">
          <a:extLst>
            <a:ext uri="{FF2B5EF4-FFF2-40B4-BE49-F238E27FC236}">
              <a16:creationId xmlns:a16="http://schemas.microsoft.com/office/drawing/2014/main" id="{9B61AF25-3FDE-43D2-83CA-C4E23181C629}"/>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54" name="Text Box 5">
          <a:extLst>
            <a:ext uri="{FF2B5EF4-FFF2-40B4-BE49-F238E27FC236}">
              <a16:creationId xmlns:a16="http://schemas.microsoft.com/office/drawing/2014/main" id="{BC32FCDE-DA81-47AE-9EDA-A950B9B652AE}"/>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255" name="Text Box 5">
          <a:extLst>
            <a:ext uri="{FF2B5EF4-FFF2-40B4-BE49-F238E27FC236}">
              <a16:creationId xmlns:a16="http://schemas.microsoft.com/office/drawing/2014/main" id="{3F2FEB68-7706-4659-9D88-B32B1A78FC62}"/>
            </a:ext>
          </a:extLst>
        </xdr:cNvPr>
        <xdr:cNvSpPr txBox="1">
          <a:spLocks noChangeArrowheads="1"/>
        </xdr:cNvSpPr>
      </xdr:nvSpPr>
      <xdr:spPr bwMode="auto">
        <a:xfrm>
          <a:off x="629602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38099</xdr:rowOff>
    </xdr:to>
    <xdr:sp macro="" textlink="">
      <xdr:nvSpPr>
        <xdr:cNvPr id="256" name="Text Box 5">
          <a:extLst>
            <a:ext uri="{FF2B5EF4-FFF2-40B4-BE49-F238E27FC236}">
              <a16:creationId xmlns:a16="http://schemas.microsoft.com/office/drawing/2014/main" id="{FCB85206-5A51-4FC5-BA0C-199419D56974}"/>
            </a:ext>
          </a:extLst>
        </xdr:cNvPr>
        <xdr:cNvSpPr txBox="1">
          <a:spLocks noChangeArrowheads="1"/>
        </xdr:cNvSpPr>
      </xdr:nvSpPr>
      <xdr:spPr bwMode="auto">
        <a:xfrm>
          <a:off x="629602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57" name="Text Box 5">
          <a:extLst>
            <a:ext uri="{FF2B5EF4-FFF2-40B4-BE49-F238E27FC236}">
              <a16:creationId xmlns:a16="http://schemas.microsoft.com/office/drawing/2014/main" id="{4339B9CD-0BDD-4DB1-894C-DF855A113299}"/>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58" name="Text Box 5">
          <a:extLst>
            <a:ext uri="{FF2B5EF4-FFF2-40B4-BE49-F238E27FC236}">
              <a16:creationId xmlns:a16="http://schemas.microsoft.com/office/drawing/2014/main" id="{A631E5E1-14F3-4C63-AA65-8B1B05E15C3D}"/>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59" name="Text Box 5">
          <a:extLst>
            <a:ext uri="{FF2B5EF4-FFF2-40B4-BE49-F238E27FC236}">
              <a16:creationId xmlns:a16="http://schemas.microsoft.com/office/drawing/2014/main" id="{447B8FC1-CDEE-471A-8E27-01B4EBE21BE9}"/>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60" name="Text Box 5">
          <a:extLst>
            <a:ext uri="{FF2B5EF4-FFF2-40B4-BE49-F238E27FC236}">
              <a16:creationId xmlns:a16="http://schemas.microsoft.com/office/drawing/2014/main" id="{A3BDFACD-228D-4020-B778-D84C5EF2A2E7}"/>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61" name="Text Box 5">
          <a:extLst>
            <a:ext uri="{FF2B5EF4-FFF2-40B4-BE49-F238E27FC236}">
              <a16:creationId xmlns:a16="http://schemas.microsoft.com/office/drawing/2014/main" id="{569DCF2B-F442-45C8-85E0-E472A7125518}"/>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38100</xdr:rowOff>
    </xdr:to>
    <xdr:sp macro="" textlink="">
      <xdr:nvSpPr>
        <xdr:cNvPr id="262" name="Text Box 5">
          <a:extLst>
            <a:ext uri="{FF2B5EF4-FFF2-40B4-BE49-F238E27FC236}">
              <a16:creationId xmlns:a16="http://schemas.microsoft.com/office/drawing/2014/main" id="{7EF50244-656F-4166-B8B0-3E49A0F04B28}"/>
            </a:ext>
          </a:extLst>
        </xdr:cNvPr>
        <xdr:cNvSpPr txBox="1">
          <a:spLocks noChangeArrowheads="1"/>
        </xdr:cNvSpPr>
      </xdr:nvSpPr>
      <xdr:spPr bwMode="auto">
        <a:xfrm>
          <a:off x="629602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3" name="Text Box 5">
          <a:extLst>
            <a:ext uri="{FF2B5EF4-FFF2-40B4-BE49-F238E27FC236}">
              <a16:creationId xmlns:a16="http://schemas.microsoft.com/office/drawing/2014/main" id="{21B7758C-18BD-4B17-A803-EF62B68D1FC4}"/>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4" name="Text Box 5">
          <a:extLst>
            <a:ext uri="{FF2B5EF4-FFF2-40B4-BE49-F238E27FC236}">
              <a16:creationId xmlns:a16="http://schemas.microsoft.com/office/drawing/2014/main" id="{1577C132-47C9-4923-A9D9-22583A00A2A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5" name="Text Box 5">
          <a:extLst>
            <a:ext uri="{FF2B5EF4-FFF2-40B4-BE49-F238E27FC236}">
              <a16:creationId xmlns:a16="http://schemas.microsoft.com/office/drawing/2014/main" id="{3C18B623-BAA1-4D24-B928-6D19C3B9DA7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6" name="Text Box 5">
          <a:extLst>
            <a:ext uri="{FF2B5EF4-FFF2-40B4-BE49-F238E27FC236}">
              <a16:creationId xmlns:a16="http://schemas.microsoft.com/office/drawing/2014/main" id="{725DF8DF-02FA-4D08-A077-B1204D291FF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7" name="Text Box 5">
          <a:extLst>
            <a:ext uri="{FF2B5EF4-FFF2-40B4-BE49-F238E27FC236}">
              <a16:creationId xmlns:a16="http://schemas.microsoft.com/office/drawing/2014/main" id="{47A0B7BB-D01B-4870-9CEB-4935A8AB8A4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8" name="Text Box 5">
          <a:extLst>
            <a:ext uri="{FF2B5EF4-FFF2-40B4-BE49-F238E27FC236}">
              <a16:creationId xmlns:a16="http://schemas.microsoft.com/office/drawing/2014/main" id="{B2D087E9-EFD3-4EFD-B117-DD08BB1CC33F}"/>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69" name="Text Box 5">
          <a:extLst>
            <a:ext uri="{FF2B5EF4-FFF2-40B4-BE49-F238E27FC236}">
              <a16:creationId xmlns:a16="http://schemas.microsoft.com/office/drawing/2014/main" id="{66F0C34E-9833-445E-A33F-E3A5247CF97B}"/>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0" name="Text Box 5">
          <a:extLst>
            <a:ext uri="{FF2B5EF4-FFF2-40B4-BE49-F238E27FC236}">
              <a16:creationId xmlns:a16="http://schemas.microsoft.com/office/drawing/2014/main" id="{6ACADCBA-D784-40D4-9D87-94960CAEEFDD}"/>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1" name="Text Box 5">
          <a:extLst>
            <a:ext uri="{FF2B5EF4-FFF2-40B4-BE49-F238E27FC236}">
              <a16:creationId xmlns:a16="http://schemas.microsoft.com/office/drawing/2014/main" id="{503DEB33-CBB3-4899-97BB-A3DEC5F6879C}"/>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2" name="Text Box 5">
          <a:extLst>
            <a:ext uri="{FF2B5EF4-FFF2-40B4-BE49-F238E27FC236}">
              <a16:creationId xmlns:a16="http://schemas.microsoft.com/office/drawing/2014/main" id="{2D506D40-0068-4C5E-8C48-4D9BBBB398A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3" name="Text Box 5">
          <a:extLst>
            <a:ext uri="{FF2B5EF4-FFF2-40B4-BE49-F238E27FC236}">
              <a16:creationId xmlns:a16="http://schemas.microsoft.com/office/drawing/2014/main" id="{98BD8F8C-D6F4-465A-90C7-02FF318F51C3}"/>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4" name="Text Box 5">
          <a:extLst>
            <a:ext uri="{FF2B5EF4-FFF2-40B4-BE49-F238E27FC236}">
              <a16:creationId xmlns:a16="http://schemas.microsoft.com/office/drawing/2014/main" id="{C9BCD613-5415-41FD-ADC2-07747470FCE0}"/>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5" name="Text Box 5">
          <a:extLst>
            <a:ext uri="{FF2B5EF4-FFF2-40B4-BE49-F238E27FC236}">
              <a16:creationId xmlns:a16="http://schemas.microsoft.com/office/drawing/2014/main" id="{078DC9B9-BF5F-4E88-BBB8-4B82C22C1531}"/>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6" name="Text Box 5">
          <a:extLst>
            <a:ext uri="{FF2B5EF4-FFF2-40B4-BE49-F238E27FC236}">
              <a16:creationId xmlns:a16="http://schemas.microsoft.com/office/drawing/2014/main" id="{077AFCE3-7114-4197-AB8D-B5B0036EFFD5}"/>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7" name="Text Box 5">
          <a:extLst>
            <a:ext uri="{FF2B5EF4-FFF2-40B4-BE49-F238E27FC236}">
              <a16:creationId xmlns:a16="http://schemas.microsoft.com/office/drawing/2014/main" id="{95CF7C72-ED53-404A-8A03-A8BEAF42A722}"/>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8" name="Text Box 5">
          <a:extLst>
            <a:ext uri="{FF2B5EF4-FFF2-40B4-BE49-F238E27FC236}">
              <a16:creationId xmlns:a16="http://schemas.microsoft.com/office/drawing/2014/main" id="{88A89D94-2DCA-4D3C-B820-C18715FE1247}"/>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21</xdr:row>
      <xdr:rowOff>66675</xdr:rowOff>
    </xdr:to>
    <xdr:sp macro="" textlink="">
      <xdr:nvSpPr>
        <xdr:cNvPr id="279" name="Text Box 5">
          <a:extLst>
            <a:ext uri="{FF2B5EF4-FFF2-40B4-BE49-F238E27FC236}">
              <a16:creationId xmlns:a16="http://schemas.microsoft.com/office/drawing/2014/main" id="{1EBE1DCA-CD72-4AE6-B93B-D542DB98B362}"/>
            </a:ext>
          </a:extLst>
        </xdr:cNvPr>
        <xdr:cNvSpPr txBox="1">
          <a:spLocks noChangeArrowheads="1"/>
        </xdr:cNvSpPr>
      </xdr:nvSpPr>
      <xdr:spPr bwMode="auto">
        <a:xfrm>
          <a:off x="629602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0" name="Text Box 5">
          <a:extLst>
            <a:ext uri="{FF2B5EF4-FFF2-40B4-BE49-F238E27FC236}">
              <a16:creationId xmlns:a16="http://schemas.microsoft.com/office/drawing/2014/main" id="{956FFA1A-D3A2-47A1-B7FC-535DE7A2AA9D}"/>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1" name="Text Box 5">
          <a:extLst>
            <a:ext uri="{FF2B5EF4-FFF2-40B4-BE49-F238E27FC236}">
              <a16:creationId xmlns:a16="http://schemas.microsoft.com/office/drawing/2014/main" id="{0D0141B9-E59E-4D36-8DC3-D7534ACA0D97}"/>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2" name="Text Box 5">
          <a:extLst>
            <a:ext uri="{FF2B5EF4-FFF2-40B4-BE49-F238E27FC236}">
              <a16:creationId xmlns:a16="http://schemas.microsoft.com/office/drawing/2014/main" id="{8805B972-1638-45C5-BF4B-EC86373964F7}"/>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3" name="Text Box 5">
          <a:extLst>
            <a:ext uri="{FF2B5EF4-FFF2-40B4-BE49-F238E27FC236}">
              <a16:creationId xmlns:a16="http://schemas.microsoft.com/office/drawing/2014/main" id="{B59EC409-8C68-409A-8CD8-A9B1A4848C7D}"/>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4" name="Text Box 5">
          <a:extLst>
            <a:ext uri="{FF2B5EF4-FFF2-40B4-BE49-F238E27FC236}">
              <a16:creationId xmlns:a16="http://schemas.microsoft.com/office/drawing/2014/main" id="{ED6C4C60-CF9B-4368-AE0F-88B5E95D315E}"/>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5" name="Text Box 5">
          <a:extLst>
            <a:ext uri="{FF2B5EF4-FFF2-40B4-BE49-F238E27FC236}">
              <a16:creationId xmlns:a16="http://schemas.microsoft.com/office/drawing/2014/main" id="{F2E20701-F9E8-48A2-B8DB-D0FFCF39F7C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6" name="Text Box 5">
          <a:extLst>
            <a:ext uri="{FF2B5EF4-FFF2-40B4-BE49-F238E27FC236}">
              <a16:creationId xmlns:a16="http://schemas.microsoft.com/office/drawing/2014/main" id="{7174DB4A-7E41-41D8-8455-3900A150660C}"/>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7" name="Text Box 5">
          <a:extLst>
            <a:ext uri="{FF2B5EF4-FFF2-40B4-BE49-F238E27FC236}">
              <a16:creationId xmlns:a16="http://schemas.microsoft.com/office/drawing/2014/main" id="{B2F62265-623D-4A9C-9BCA-24F7F30E01C9}"/>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88" name="Text Box 5">
          <a:extLst>
            <a:ext uri="{FF2B5EF4-FFF2-40B4-BE49-F238E27FC236}">
              <a16:creationId xmlns:a16="http://schemas.microsoft.com/office/drawing/2014/main" id="{7F940E0B-AE0F-4F9F-A3A8-53BB5A0D70DE}"/>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124759</xdr:rowOff>
    </xdr:to>
    <xdr:sp macro="" textlink="">
      <xdr:nvSpPr>
        <xdr:cNvPr id="289" name="Text Box 5">
          <a:extLst>
            <a:ext uri="{FF2B5EF4-FFF2-40B4-BE49-F238E27FC236}">
              <a16:creationId xmlns:a16="http://schemas.microsoft.com/office/drawing/2014/main" id="{0455AB8E-6AC4-4443-A3F5-2901271445CF}"/>
            </a:ext>
          </a:extLst>
        </xdr:cNvPr>
        <xdr:cNvSpPr txBox="1">
          <a:spLocks noChangeArrowheads="1"/>
        </xdr:cNvSpPr>
      </xdr:nvSpPr>
      <xdr:spPr bwMode="auto">
        <a:xfrm>
          <a:off x="629602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90" name="Text Box 5">
          <a:extLst>
            <a:ext uri="{FF2B5EF4-FFF2-40B4-BE49-F238E27FC236}">
              <a16:creationId xmlns:a16="http://schemas.microsoft.com/office/drawing/2014/main" id="{47D01530-5651-49F2-9B25-F3AD9C838B35}"/>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124759</xdr:rowOff>
    </xdr:to>
    <xdr:sp macro="" textlink="">
      <xdr:nvSpPr>
        <xdr:cNvPr id="291" name="Text Box 5">
          <a:extLst>
            <a:ext uri="{FF2B5EF4-FFF2-40B4-BE49-F238E27FC236}">
              <a16:creationId xmlns:a16="http://schemas.microsoft.com/office/drawing/2014/main" id="{5C1803A8-B59E-4FE8-8C0B-A7A7AD275674}"/>
            </a:ext>
          </a:extLst>
        </xdr:cNvPr>
        <xdr:cNvSpPr txBox="1">
          <a:spLocks noChangeArrowheads="1"/>
        </xdr:cNvSpPr>
      </xdr:nvSpPr>
      <xdr:spPr bwMode="auto">
        <a:xfrm>
          <a:off x="629602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92" name="Text Box 5">
          <a:extLst>
            <a:ext uri="{FF2B5EF4-FFF2-40B4-BE49-F238E27FC236}">
              <a16:creationId xmlns:a16="http://schemas.microsoft.com/office/drawing/2014/main" id="{C7DF5C46-4375-4F0C-8B63-774FB8D7352F}"/>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124759</xdr:rowOff>
    </xdr:to>
    <xdr:sp macro="" textlink="">
      <xdr:nvSpPr>
        <xdr:cNvPr id="293" name="Text Box 5">
          <a:extLst>
            <a:ext uri="{FF2B5EF4-FFF2-40B4-BE49-F238E27FC236}">
              <a16:creationId xmlns:a16="http://schemas.microsoft.com/office/drawing/2014/main" id="{696F677B-202D-4EC0-A4B7-C22B0DF2C127}"/>
            </a:ext>
          </a:extLst>
        </xdr:cNvPr>
        <xdr:cNvSpPr txBox="1">
          <a:spLocks noChangeArrowheads="1"/>
        </xdr:cNvSpPr>
      </xdr:nvSpPr>
      <xdr:spPr bwMode="auto">
        <a:xfrm>
          <a:off x="629602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94" name="Text Box 5">
          <a:extLst>
            <a:ext uri="{FF2B5EF4-FFF2-40B4-BE49-F238E27FC236}">
              <a16:creationId xmlns:a16="http://schemas.microsoft.com/office/drawing/2014/main" id="{81DDDE36-DFBB-4A78-9BC3-B2325E9EE1F8}"/>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5</xdr:col>
      <xdr:colOff>76200</xdr:colOff>
      <xdr:row>20</xdr:row>
      <xdr:rowOff>121584</xdr:rowOff>
    </xdr:to>
    <xdr:sp macro="" textlink="">
      <xdr:nvSpPr>
        <xdr:cNvPr id="295" name="Text Box 5">
          <a:extLst>
            <a:ext uri="{FF2B5EF4-FFF2-40B4-BE49-F238E27FC236}">
              <a16:creationId xmlns:a16="http://schemas.microsoft.com/office/drawing/2014/main" id="{84DC175D-CE2B-40D5-BAE5-DA5250C6B61A}"/>
            </a:ext>
          </a:extLst>
        </xdr:cNvPr>
        <xdr:cNvSpPr txBox="1">
          <a:spLocks noChangeArrowheads="1"/>
        </xdr:cNvSpPr>
      </xdr:nvSpPr>
      <xdr:spPr bwMode="auto">
        <a:xfrm>
          <a:off x="629602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
          <cell r="N10">
            <v>530934</v>
          </cell>
        </row>
        <row r="11">
          <cell r="N11">
            <v>100000</v>
          </cell>
        </row>
        <row r="12">
          <cell r="N12">
            <v>1500000</v>
          </cell>
        </row>
        <row r="13">
          <cell r="N13">
            <v>38777</v>
          </cell>
        </row>
        <row r="28">
          <cell r="N28">
            <v>2000</v>
          </cell>
        </row>
        <row r="29">
          <cell r="N29">
            <v>135198</v>
          </cell>
        </row>
        <row r="30">
          <cell r="N30">
            <v>0</v>
          </cell>
        </row>
        <row r="31">
          <cell r="N31">
            <v>2000</v>
          </cell>
        </row>
        <row r="35">
          <cell r="N35">
            <v>48300</v>
          </cell>
        </row>
      </sheetData>
      <sheetData sheetId="25"/>
      <sheetData sheetId="26"/>
      <sheetData sheetId="27">
        <row r="32">
          <cell r="C32">
            <v>5063957</v>
          </cell>
        </row>
      </sheetData>
      <sheetData sheetId="28"/>
      <sheetData sheetId="29"/>
      <sheetData sheetId="30">
        <row r="7">
          <cell r="D7">
            <v>1127000</v>
          </cell>
        </row>
        <row r="17">
          <cell r="E17">
            <v>3000</v>
          </cell>
        </row>
        <row r="18">
          <cell r="E18">
            <v>3000</v>
          </cell>
        </row>
        <row r="20">
          <cell r="E20">
            <v>33500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2">
          <cell r="A2" t="str">
            <v>(Kèm theo Quyết định số    22/QĐ-UBND-HC ngày  10 tháng 01 năm 2022    của UBND tỉnh Đồng Tháp)</v>
          </cell>
        </row>
      </sheetData>
      <sheetData sheetId="78"/>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3.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34.xml"/><Relationship Id="rId4" Type="http://schemas.openxmlformats.org/officeDocument/2006/relationships/vmlDrawing" Target="../drawings/vmlDrawing34.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54" t="s">
        <v>1054</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53" t="s">
        <v>400</v>
      </c>
      <c r="B3" s="1353" t="s">
        <v>401</v>
      </c>
      <c r="C3" s="1350" t="s">
        <v>1193</v>
      </c>
      <c r="D3" s="1350" t="s">
        <v>1194</v>
      </c>
      <c r="E3" s="1350" t="s">
        <v>1195</v>
      </c>
      <c r="F3" s="1350" t="s">
        <v>1196</v>
      </c>
      <c r="G3" s="1350" t="s">
        <v>1177</v>
      </c>
      <c r="H3" s="1350" t="s">
        <v>1041</v>
      </c>
      <c r="I3" s="1350" t="s">
        <v>1042</v>
      </c>
      <c r="J3" s="1350" t="s">
        <v>1043</v>
      </c>
      <c r="K3" s="1350" t="s">
        <v>1044</v>
      </c>
      <c r="L3" s="1350" t="s">
        <v>1031</v>
      </c>
      <c r="M3" s="1353" t="s">
        <v>1049</v>
      </c>
      <c r="N3" s="1350" t="s">
        <v>1055</v>
      </c>
      <c r="O3" s="1350" t="s">
        <v>429</v>
      </c>
      <c r="P3" s="1350" t="s">
        <v>1032</v>
      </c>
      <c r="Q3" s="1350" t="s">
        <v>1033</v>
      </c>
      <c r="R3" s="1350" t="s">
        <v>947</v>
      </c>
      <c r="S3" s="1350" t="s">
        <v>1424</v>
      </c>
      <c r="T3" s="1353" t="s">
        <v>1431</v>
      </c>
      <c r="U3" s="1350" t="s">
        <v>1432</v>
      </c>
      <c r="V3" s="1350" t="s">
        <v>1425</v>
      </c>
      <c r="W3" s="1353" t="s">
        <v>1035</v>
      </c>
      <c r="X3" s="1350" t="s">
        <v>1056</v>
      </c>
      <c r="Y3" s="1350" t="s">
        <v>429</v>
      </c>
      <c r="Z3" s="1350" t="s">
        <v>1079</v>
      </c>
      <c r="AA3" s="1353" t="s">
        <v>1023</v>
      </c>
      <c r="AB3" s="1353" t="s">
        <v>950</v>
      </c>
      <c r="AC3" s="1353" t="s">
        <v>972</v>
      </c>
      <c r="AD3" s="1353" t="s">
        <v>971</v>
      </c>
      <c r="AE3" s="1353" t="s">
        <v>970</v>
      </c>
      <c r="AF3" s="1353" t="s">
        <v>1036</v>
      </c>
      <c r="AG3" s="1350" t="s">
        <v>1057</v>
      </c>
      <c r="AH3" s="1350" t="s">
        <v>429</v>
      </c>
      <c r="AI3" s="1350" t="s">
        <v>1072</v>
      </c>
    </row>
    <row r="4" spans="1:99" s="7" customFormat="1" x14ac:dyDescent="0.25">
      <c r="A4" s="1355"/>
      <c r="B4" s="1355"/>
      <c r="C4" s="1351"/>
      <c r="D4" s="1351"/>
      <c r="E4" s="1351"/>
      <c r="F4" s="1351"/>
      <c r="G4" s="1351"/>
      <c r="H4" s="1351"/>
      <c r="I4" s="1351"/>
      <c r="J4" s="1351"/>
      <c r="K4" s="1351"/>
      <c r="L4" s="1351"/>
      <c r="M4" s="1353"/>
      <c r="N4" s="1351"/>
      <c r="O4" s="1351"/>
      <c r="P4" s="1351"/>
      <c r="Q4" s="1351"/>
      <c r="R4" s="1351"/>
      <c r="S4" s="1351"/>
      <c r="T4" s="1353"/>
      <c r="U4" s="1351"/>
      <c r="V4" s="1351"/>
      <c r="W4" s="1353"/>
      <c r="X4" s="1351"/>
      <c r="Y4" s="1351"/>
      <c r="Z4" s="1351"/>
      <c r="AA4" s="1353"/>
      <c r="AB4" s="1353"/>
      <c r="AC4" s="1353"/>
      <c r="AD4" s="1353"/>
      <c r="AE4" s="1353"/>
      <c r="AF4" s="1353"/>
      <c r="AG4" s="1351"/>
      <c r="AH4" s="1351"/>
      <c r="AI4" s="1351"/>
    </row>
    <row r="5" spans="1:99" s="7" customFormat="1" ht="135" customHeight="1" x14ac:dyDescent="0.25">
      <c r="A5" s="1355"/>
      <c r="B5" s="1355"/>
      <c r="C5" s="1352"/>
      <c r="D5" s="1352"/>
      <c r="E5" s="1352"/>
      <c r="F5" s="1352"/>
      <c r="G5" s="1352"/>
      <c r="H5" s="1352"/>
      <c r="I5" s="1352"/>
      <c r="J5" s="1352"/>
      <c r="K5" s="1352"/>
      <c r="L5" s="1352"/>
      <c r="M5" s="1353"/>
      <c r="N5" s="1352"/>
      <c r="O5" s="1352"/>
      <c r="P5" s="1352"/>
      <c r="Q5" s="1352"/>
      <c r="R5" s="1352"/>
      <c r="S5" s="1352"/>
      <c r="T5" s="1353"/>
      <c r="U5" s="1352"/>
      <c r="V5" s="1352"/>
      <c r="W5" s="1353"/>
      <c r="X5" s="1352"/>
      <c r="Y5" s="1352"/>
      <c r="Z5" s="1352"/>
      <c r="AA5" s="1353"/>
      <c r="AB5" s="1353"/>
      <c r="AC5" s="1353"/>
      <c r="AD5" s="1353"/>
      <c r="AE5" s="1353"/>
      <c r="AF5" s="1353"/>
      <c r="AG5" s="1352"/>
      <c r="AH5" s="1352"/>
      <c r="AI5" s="1352"/>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79" t="s">
        <v>1433</v>
      </c>
      <c r="B2" s="1379"/>
      <c r="C2" s="1379"/>
      <c r="D2" s="1379"/>
      <c r="E2" s="1379"/>
      <c r="F2" s="1379"/>
      <c r="G2" s="1379"/>
      <c r="H2" s="1379"/>
      <c r="I2" s="1379"/>
      <c r="J2" s="1379"/>
      <c r="K2" s="1379"/>
      <c r="L2" s="1379"/>
      <c r="M2" s="1379"/>
      <c r="N2" s="1379"/>
      <c r="O2" s="1379"/>
      <c r="P2" s="1379"/>
      <c r="Q2" s="1379"/>
    </row>
    <row r="3" spans="1:17" x14ac:dyDescent="0.3">
      <c r="A3" s="727"/>
      <c r="B3" s="728"/>
      <c r="C3" s="728"/>
      <c r="D3" s="728"/>
      <c r="E3" s="728"/>
      <c r="F3" s="728"/>
      <c r="G3" s="728"/>
      <c r="H3" s="727"/>
      <c r="I3" s="727"/>
      <c r="J3" s="727"/>
      <c r="K3" s="727"/>
      <c r="Q3" s="757" t="s">
        <v>1122</v>
      </c>
    </row>
    <row r="4" spans="1:17" ht="17.25" customHeight="1" x14ac:dyDescent="0.3">
      <c r="A4" s="1383" t="s">
        <v>519</v>
      </c>
      <c r="B4" s="1386" t="s">
        <v>1575</v>
      </c>
      <c r="C4" s="1383" t="s">
        <v>1161</v>
      </c>
      <c r="D4" s="1380" t="s">
        <v>966</v>
      </c>
      <c r="E4" s="1380"/>
      <c r="F4" s="1380"/>
      <c r="G4" s="1380"/>
      <c r="H4" s="1382" t="s">
        <v>1410</v>
      </c>
      <c r="I4" s="1382"/>
      <c r="J4" s="1383"/>
      <c r="K4" s="1383"/>
      <c r="L4" s="1380" t="s">
        <v>1167</v>
      </c>
      <c r="M4" s="1380" t="s">
        <v>1434</v>
      </c>
      <c r="N4" s="1380"/>
      <c r="O4" s="1380"/>
      <c r="P4" s="1380"/>
      <c r="Q4" s="1380" t="s">
        <v>1435</v>
      </c>
    </row>
    <row r="5" spans="1:17" ht="71.25" customHeight="1" x14ac:dyDescent="0.3">
      <c r="A5" s="1384"/>
      <c r="B5" s="1387"/>
      <c r="C5" s="1384"/>
      <c r="D5" s="1389" t="s">
        <v>1158</v>
      </c>
      <c r="E5" s="1390"/>
      <c r="F5" s="1381" t="s">
        <v>1159</v>
      </c>
      <c r="G5" s="1381" t="s">
        <v>1160</v>
      </c>
      <c r="H5" s="1391" t="s">
        <v>1158</v>
      </c>
      <c r="I5" s="1391"/>
      <c r="J5" s="1381" t="s">
        <v>1159</v>
      </c>
      <c r="K5" s="1381" t="s">
        <v>1160</v>
      </c>
      <c r="L5" s="1380"/>
      <c r="M5" s="1391" t="s">
        <v>1158</v>
      </c>
      <c r="N5" s="1391"/>
      <c r="O5" s="1381" t="s">
        <v>1159</v>
      </c>
      <c r="P5" s="1381" t="s">
        <v>1160</v>
      </c>
      <c r="Q5" s="1380"/>
    </row>
    <row r="6" spans="1:17" ht="74.25" customHeight="1" x14ac:dyDescent="0.3">
      <c r="A6" s="1385"/>
      <c r="B6" s="1388"/>
      <c r="C6" s="1385"/>
      <c r="D6" s="756" t="s">
        <v>404</v>
      </c>
      <c r="E6" s="758" t="s">
        <v>1163</v>
      </c>
      <c r="F6" s="1381"/>
      <c r="G6" s="1381"/>
      <c r="H6" s="759" t="s">
        <v>404</v>
      </c>
      <c r="I6" s="758" t="s">
        <v>1163</v>
      </c>
      <c r="J6" s="1381"/>
      <c r="K6" s="1381"/>
      <c r="L6" s="1380"/>
      <c r="M6" s="759" t="s">
        <v>404</v>
      </c>
      <c r="N6" s="758" t="s">
        <v>1163</v>
      </c>
      <c r="O6" s="1381"/>
      <c r="P6" s="1381"/>
      <c r="Q6" s="1380"/>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93" t="s">
        <v>1461</v>
      </c>
      <c r="B1" s="1393"/>
      <c r="C1" s="1393"/>
      <c r="D1" s="1393"/>
      <c r="E1" s="1393"/>
      <c r="F1" s="1393"/>
      <c r="G1" s="1393"/>
      <c r="H1" s="1393"/>
      <c r="AD1" s="675" t="s">
        <v>1537</v>
      </c>
      <c r="AI1" s="1268"/>
      <c r="AQ1" s="1268"/>
      <c r="AY1" s="1268"/>
      <c r="BG1" s="1268"/>
      <c r="BO1" s="1268"/>
      <c r="BW1" s="1268"/>
      <c r="CE1" s="1268"/>
      <c r="CM1" s="1268"/>
      <c r="CU1" s="1268"/>
    </row>
    <row r="2" spans="1:99" x14ac:dyDescent="0.3">
      <c r="A2" s="1394" t="s">
        <v>846</v>
      </c>
      <c r="B2" s="1394"/>
      <c r="C2" s="1394"/>
      <c r="D2" s="1394"/>
      <c r="E2" s="1394"/>
      <c r="F2" s="1394"/>
      <c r="G2" s="1394"/>
      <c r="H2" s="1394"/>
    </row>
    <row r="3" spans="1:99" x14ac:dyDescent="0.3">
      <c r="A3" s="676"/>
      <c r="B3" s="677"/>
      <c r="C3" s="676"/>
      <c r="D3" s="678"/>
      <c r="E3" s="678"/>
      <c r="F3" s="676"/>
      <c r="G3" s="676"/>
    </row>
    <row r="4" spans="1:99" ht="67.5" customHeight="1" x14ac:dyDescent="0.3">
      <c r="A4" s="1395" t="s">
        <v>1542</v>
      </c>
      <c r="B4" s="1396" t="s">
        <v>1531</v>
      </c>
      <c r="C4" s="1396"/>
      <c r="D4" s="1396" t="s">
        <v>1023</v>
      </c>
      <c r="E4" s="1396"/>
      <c r="F4" s="1396"/>
      <c r="G4" s="1397" t="s">
        <v>1462</v>
      </c>
      <c r="H4" s="1397"/>
    </row>
    <row r="5" spans="1:99" ht="56.25" x14ac:dyDescent="0.3">
      <c r="A5" s="1395"/>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92"/>
      <c r="B38" s="1392"/>
      <c r="C38" s="1392"/>
      <c r="D38" s="1392"/>
      <c r="E38" s="1392"/>
      <c r="F38" s="1392"/>
      <c r="G38" s="1392"/>
      <c r="H38" s="1392"/>
    </row>
    <row r="39" spans="1:8" x14ac:dyDescent="0.3">
      <c r="A39" s="1392"/>
      <c r="B39" s="1392"/>
      <c r="C39" s="1392"/>
      <c r="D39" s="1392"/>
      <c r="E39" s="1392"/>
      <c r="F39" s="1392"/>
      <c r="G39" s="1392"/>
      <c r="H39" s="1392"/>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1" t="s">
        <v>1453</v>
      </c>
      <c r="B1" s="1401"/>
      <c r="C1" s="1401"/>
      <c r="D1" s="1401"/>
      <c r="E1" s="1401"/>
      <c r="F1" s="1401"/>
      <c r="G1" s="1401"/>
    </row>
    <row r="4" spans="1:11" ht="15.75" customHeight="1" x14ac:dyDescent="0.25">
      <c r="A4" s="1398" t="s">
        <v>519</v>
      </c>
      <c r="B4" s="1398" t="s">
        <v>517</v>
      </c>
      <c r="C4" s="1398" t="s">
        <v>718</v>
      </c>
      <c r="D4" s="1398"/>
      <c r="E4" s="1398"/>
      <c r="F4" s="1398"/>
      <c r="G4" s="1398" t="s">
        <v>1415</v>
      </c>
      <c r="H4" s="1398"/>
      <c r="I4" s="1398"/>
      <c r="J4" s="1398" t="s">
        <v>1416</v>
      </c>
      <c r="K4" s="1398" t="s">
        <v>707</v>
      </c>
    </row>
    <row r="5" spans="1:11" ht="68.25" customHeight="1" x14ac:dyDescent="0.25">
      <c r="A5" s="1398"/>
      <c r="B5" s="1398"/>
      <c r="C5" s="798" t="s">
        <v>719</v>
      </c>
      <c r="D5" s="798" t="s">
        <v>720</v>
      </c>
      <c r="E5" s="798" t="s">
        <v>1227</v>
      </c>
      <c r="F5" s="798" t="s">
        <v>1228</v>
      </c>
      <c r="G5" s="798" t="s">
        <v>721</v>
      </c>
      <c r="H5" s="798" t="s">
        <v>1227</v>
      </c>
      <c r="I5" s="798" t="s">
        <v>722</v>
      </c>
      <c r="J5" s="1398"/>
      <c r="K5" s="1398"/>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399" t="s">
        <v>723</v>
      </c>
      <c r="B15" s="1399"/>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0" t="s">
        <v>1231</v>
      </c>
      <c r="C17" s="1400"/>
      <c r="D17" s="1400"/>
      <c r="E17" s="1400"/>
      <c r="F17" s="1400"/>
      <c r="G17" s="1400"/>
      <c r="H17" s="1400"/>
      <c r="I17" s="1400"/>
      <c r="J17" s="1400"/>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79" t="s">
        <v>1121</v>
      </c>
      <c r="B2" s="1379"/>
      <c r="C2" s="1379"/>
      <c r="D2" s="1379"/>
      <c r="E2" s="1379"/>
      <c r="F2" s="1379"/>
      <c r="G2" s="1379"/>
      <c r="H2" s="1379"/>
      <c r="I2" s="1379"/>
      <c r="J2" s="1379"/>
    </row>
    <row r="3" spans="1:10" x14ac:dyDescent="0.3">
      <c r="A3" s="727"/>
      <c r="B3" s="727"/>
      <c r="C3" s="728"/>
      <c r="D3" s="727"/>
      <c r="E3" s="727"/>
      <c r="F3" s="727"/>
      <c r="G3" s="727"/>
      <c r="H3" s="727"/>
      <c r="I3" s="727"/>
      <c r="J3" s="729" t="s">
        <v>1122</v>
      </c>
    </row>
    <row r="4" spans="1:10" x14ac:dyDescent="0.3">
      <c r="A4" s="1403" t="s">
        <v>519</v>
      </c>
      <c r="B4" s="1403" t="s">
        <v>240</v>
      </c>
      <c r="C4" s="1404" t="s">
        <v>1098</v>
      </c>
      <c r="D4" s="1406" t="s">
        <v>1099</v>
      </c>
      <c r="E4" s="1382"/>
      <c r="F4" s="1382"/>
      <c r="G4" s="1382"/>
      <c r="H4" s="1382"/>
      <c r="I4" s="1407"/>
      <c r="J4" s="1403" t="s">
        <v>1102</v>
      </c>
    </row>
    <row r="5" spans="1:10" ht="51" customHeight="1" x14ac:dyDescent="0.3">
      <c r="A5" s="1403"/>
      <c r="B5" s="1403"/>
      <c r="C5" s="1405"/>
      <c r="D5" s="519" t="s">
        <v>1100</v>
      </c>
      <c r="E5" s="519" t="s">
        <v>1101</v>
      </c>
      <c r="F5" s="519" t="s">
        <v>1103</v>
      </c>
      <c r="G5" s="519" t="s">
        <v>1104</v>
      </c>
      <c r="H5" s="716" t="s">
        <v>1105</v>
      </c>
      <c r="I5" s="716" t="s">
        <v>1106</v>
      </c>
      <c r="J5" s="1403"/>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02" t="s">
        <v>1150</v>
      </c>
      <c r="B65" s="1402"/>
      <c r="C65" s="1402"/>
      <c r="D65" s="1402"/>
      <c r="E65" s="1402"/>
      <c r="F65" s="1402"/>
      <c r="G65" s="1402"/>
      <c r="H65" s="1402"/>
      <c r="I65" s="1402"/>
      <c r="J65" s="1402"/>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54" t="s">
        <v>1022</v>
      </c>
      <c r="B1" s="1354"/>
      <c r="C1" s="1354"/>
      <c r="D1" s="1354"/>
      <c r="E1" s="1354"/>
      <c r="F1" s="1354"/>
      <c r="G1" s="1354"/>
      <c r="H1" s="1354"/>
      <c r="I1" s="1354"/>
      <c r="J1" s="1354"/>
      <c r="K1" s="1354"/>
      <c r="L1" s="1354"/>
      <c r="M1" s="1354"/>
      <c r="N1" s="1354"/>
      <c r="O1" s="704"/>
      <c r="P1" s="704"/>
      <c r="Q1" s="704"/>
      <c r="R1" s="704"/>
    </row>
    <row r="2" spans="1:23" x14ac:dyDescent="0.25">
      <c r="B2" s="243"/>
      <c r="C2" s="463"/>
      <c r="D2" s="463"/>
      <c r="E2" s="463"/>
      <c r="F2" s="463"/>
      <c r="J2" s="31"/>
      <c r="K2" s="31"/>
      <c r="L2" s="31"/>
    </row>
    <row r="3" spans="1:23" s="7" customFormat="1" ht="21.75" customHeight="1" x14ac:dyDescent="0.25">
      <c r="A3" s="1353" t="s">
        <v>400</v>
      </c>
      <c r="B3" s="1353" t="s">
        <v>401</v>
      </c>
      <c r="C3" s="1350" t="s">
        <v>1031</v>
      </c>
      <c r="D3" s="1350" t="s">
        <v>1032</v>
      </c>
      <c r="E3" s="1350" t="s">
        <v>1033</v>
      </c>
      <c r="F3" s="1350" t="s">
        <v>947</v>
      </c>
      <c r="G3" s="1350" t="s">
        <v>951</v>
      </c>
      <c r="H3" s="1350" t="s">
        <v>1424</v>
      </c>
      <c r="I3" s="1353" t="s">
        <v>1425</v>
      </c>
      <c r="J3" s="1408" t="s">
        <v>1035</v>
      </c>
      <c r="K3" s="1408" t="s">
        <v>1444</v>
      </c>
      <c r="L3" s="1353" t="s">
        <v>1023</v>
      </c>
      <c r="M3" s="1353" t="s">
        <v>950</v>
      </c>
      <c r="N3" s="1353" t="s">
        <v>972</v>
      </c>
      <c r="O3" s="1353" t="s">
        <v>971</v>
      </c>
      <c r="P3" s="1353" t="s">
        <v>970</v>
      </c>
      <c r="Q3" s="1353" t="s">
        <v>1036</v>
      </c>
      <c r="R3" s="1408" t="s">
        <v>1445</v>
      </c>
    </row>
    <row r="4" spans="1:23" s="7" customFormat="1" ht="15.75" customHeight="1" x14ac:dyDescent="0.25">
      <c r="A4" s="1355"/>
      <c r="B4" s="1355"/>
      <c r="C4" s="1351"/>
      <c r="D4" s="1351"/>
      <c r="E4" s="1351"/>
      <c r="F4" s="1351"/>
      <c r="G4" s="1351"/>
      <c r="H4" s="1351"/>
      <c r="I4" s="1353"/>
      <c r="J4" s="1408"/>
      <c r="K4" s="1408"/>
      <c r="L4" s="1353"/>
      <c r="M4" s="1353"/>
      <c r="N4" s="1353"/>
      <c r="O4" s="1353"/>
      <c r="P4" s="1353"/>
      <c r="Q4" s="1353"/>
      <c r="R4" s="1408"/>
    </row>
    <row r="5" spans="1:23" s="7" customFormat="1" ht="103.5" customHeight="1" x14ac:dyDescent="0.25">
      <c r="A5" s="1355"/>
      <c r="B5" s="1355"/>
      <c r="C5" s="1352"/>
      <c r="D5" s="1352"/>
      <c r="E5" s="1352"/>
      <c r="F5" s="1352"/>
      <c r="G5" s="1352"/>
      <c r="H5" s="1352"/>
      <c r="I5" s="1353"/>
      <c r="J5" s="1408"/>
      <c r="K5" s="1408"/>
      <c r="L5" s="1353"/>
      <c r="M5" s="1353"/>
      <c r="N5" s="1353"/>
      <c r="O5" s="1353"/>
      <c r="P5" s="1353"/>
      <c r="Q5" s="1353"/>
      <c r="R5" s="1408"/>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0" t="s">
        <v>963</v>
      </c>
      <c r="B2" s="1410"/>
      <c r="C2" s="1410"/>
      <c r="D2" s="1410"/>
      <c r="E2" s="1410"/>
      <c r="F2" s="1410"/>
      <c r="G2" s="1410"/>
      <c r="H2" s="1410"/>
      <c r="I2" s="1410"/>
      <c r="J2" s="1410"/>
      <c r="K2" s="1410"/>
      <c r="L2" s="1410"/>
    </row>
    <row r="3" spans="1:14" x14ac:dyDescent="0.25">
      <c r="L3" s="785" t="s">
        <v>547</v>
      </c>
    </row>
    <row r="4" spans="1:14" x14ac:dyDescent="0.25">
      <c r="A4" s="1398" t="s">
        <v>453</v>
      </c>
      <c r="B4" s="1398" t="s">
        <v>1531</v>
      </c>
      <c r="C4" s="1357" t="s">
        <v>398</v>
      </c>
      <c r="D4" s="1355" t="s">
        <v>1511</v>
      </c>
      <c r="E4" s="1355"/>
      <c r="F4" s="1355"/>
      <c r="G4" s="1355" t="s">
        <v>909</v>
      </c>
      <c r="H4" s="1355" t="s">
        <v>910</v>
      </c>
      <c r="I4" s="1412" t="s">
        <v>911</v>
      </c>
      <c r="J4" s="1411" t="s">
        <v>522</v>
      </c>
      <c r="K4" s="1411" t="s">
        <v>1512</v>
      </c>
      <c r="L4" s="1411"/>
      <c r="M4" s="1245"/>
      <c r="N4" s="1409" t="s">
        <v>915</v>
      </c>
    </row>
    <row r="5" spans="1:14" ht="85.5" x14ac:dyDescent="0.25">
      <c r="A5" s="1398"/>
      <c r="B5" s="1398"/>
      <c r="C5" s="1358"/>
      <c r="D5" s="1246" t="s">
        <v>1513</v>
      </c>
      <c r="E5" s="1246" t="s">
        <v>1514</v>
      </c>
      <c r="F5" s="1247" t="s">
        <v>1515</v>
      </c>
      <c r="G5" s="1355"/>
      <c r="H5" s="1355"/>
      <c r="I5" s="1412"/>
      <c r="J5" s="1411"/>
      <c r="K5" s="1241" t="s">
        <v>912</v>
      </c>
      <c r="L5" s="1248" t="s">
        <v>1516</v>
      </c>
      <c r="M5" s="1243" t="s">
        <v>1527</v>
      </c>
      <c r="N5" s="1409"/>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1" t="s">
        <v>1476</v>
      </c>
      <c r="B2" s="1401"/>
      <c r="C2" s="1401"/>
      <c r="D2" s="1401"/>
      <c r="E2" s="1401"/>
      <c r="F2" s="1401"/>
      <c r="G2" s="1401"/>
      <c r="H2" s="1401"/>
      <c r="I2" s="1401"/>
      <c r="J2" s="1401"/>
    </row>
    <row r="4" spans="1:11" x14ac:dyDescent="0.25">
      <c r="J4" s="136" t="s">
        <v>547</v>
      </c>
    </row>
    <row r="5" spans="1:11" s="72" customFormat="1" x14ac:dyDescent="0.25">
      <c r="A5" s="1357" t="s">
        <v>519</v>
      </c>
      <c r="B5" s="1357" t="s">
        <v>498</v>
      </c>
      <c r="C5" s="1357" t="s">
        <v>1477</v>
      </c>
      <c r="D5" s="1415" t="s">
        <v>704</v>
      </c>
      <c r="E5" s="1416"/>
      <c r="F5" s="1416"/>
      <c r="G5" s="1417"/>
      <c r="H5" s="1357" t="s">
        <v>705</v>
      </c>
      <c r="I5" s="1357" t="s">
        <v>1478</v>
      </c>
      <c r="J5" s="1357" t="s">
        <v>707</v>
      </c>
    </row>
    <row r="6" spans="1:11" s="353" customFormat="1" ht="155.25" customHeight="1" x14ac:dyDescent="0.25">
      <c r="A6" s="1358"/>
      <c r="B6" s="1358"/>
      <c r="C6" s="1358"/>
      <c r="D6" s="354" t="s">
        <v>404</v>
      </c>
      <c r="E6" s="354" t="s">
        <v>708</v>
      </c>
      <c r="F6" s="354" t="s">
        <v>706</v>
      </c>
      <c r="G6" s="354" t="s">
        <v>709</v>
      </c>
      <c r="H6" s="1358"/>
      <c r="I6" s="1358"/>
      <c r="J6" s="1358"/>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13" t="s">
        <v>398</v>
      </c>
      <c r="B20" s="1414"/>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1" t="s">
        <v>1412</v>
      </c>
      <c r="B1" s="1401"/>
      <c r="C1" s="1401"/>
      <c r="D1" s="1401"/>
      <c r="E1" s="1401"/>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0" t="s">
        <v>1652</v>
      </c>
      <c r="B6" s="1420"/>
      <c r="C6" s="1420"/>
      <c r="D6" s="1420"/>
      <c r="E6" s="1420"/>
      <c r="F6" s="1420"/>
      <c r="G6" s="1420"/>
    </row>
    <row r="7" spans="1:7" x14ac:dyDescent="0.25">
      <c r="A7" s="1291"/>
      <c r="B7" s="1292"/>
      <c r="C7" s="1293"/>
      <c r="D7" s="1291"/>
      <c r="E7" s="1291"/>
      <c r="F7" s="1291"/>
    </row>
    <row r="8" spans="1:7" x14ac:dyDescent="0.25">
      <c r="A8" s="1421"/>
      <c r="B8" s="1418" t="s">
        <v>1658</v>
      </c>
      <c r="C8" s="1422" t="s">
        <v>1023</v>
      </c>
      <c r="D8" s="1422"/>
      <c r="E8" s="1423" t="s">
        <v>1462</v>
      </c>
      <c r="F8" s="1423"/>
      <c r="G8" s="1423"/>
    </row>
    <row r="9" spans="1:7" ht="148.5" customHeight="1" x14ac:dyDescent="0.25">
      <c r="A9" s="1421"/>
      <c r="B9" s="1419"/>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54" t="s">
        <v>1383</v>
      </c>
      <c r="B1" s="1354"/>
      <c r="C1" s="1354"/>
      <c r="D1" s="1354"/>
      <c r="E1" s="1354"/>
      <c r="F1" s="1354"/>
      <c r="G1" s="1354"/>
      <c r="H1" s="1354"/>
      <c r="I1" s="1354"/>
      <c r="J1" s="1354"/>
      <c r="K1" s="1354"/>
      <c r="L1" s="1354"/>
      <c r="M1" s="1354"/>
      <c r="N1" s="1354"/>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24" t="s">
        <v>400</v>
      </c>
      <c r="B3" s="1424" t="s">
        <v>401</v>
      </c>
      <c r="C3" s="1426" t="s">
        <v>1619</v>
      </c>
      <c r="D3" s="1426" t="s">
        <v>1424</v>
      </c>
      <c r="E3" s="1424" t="s">
        <v>949</v>
      </c>
      <c r="F3" s="1426" t="s">
        <v>1620</v>
      </c>
      <c r="G3" s="1426" t="s">
        <v>1621</v>
      </c>
      <c r="H3" s="1424" t="s">
        <v>1425</v>
      </c>
      <c r="I3" s="1426" t="s">
        <v>1426</v>
      </c>
      <c r="J3" s="1424" t="s">
        <v>1427</v>
      </c>
      <c r="K3" s="1424" t="s">
        <v>1428</v>
      </c>
      <c r="L3" s="1424" t="s">
        <v>1429</v>
      </c>
      <c r="M3" s="1424" t="s">
        <v>1430</v>
      </c>
      <c r="N3" s="1424"/>
    </row>
    <row r="4" spans="1:99" s="7" customFormat="1" ht="27.75" customHeight="1" x14ac:dyDescent="0.25">
      <c r="A4" s="1425"/>
      <c r="B4" s="1425"/>
      <c r="C4" s="1427"/>
      <c r="D4" s="1427"/>
      <c r="E4" s="1424"/>
      <c r="F4" s="1427"/>
      <c r="G4" s="1427"/>
      <c r="H4" s="1424"/>
      <c r="I4" s="1427"/>
      <c r="J4" s="1424"/>
      <c r="K4" s="1424"/>
      <c r="L4" s="1424"/>
      <c r="M4" s="1424"/>
      <c r="N4" s="1424"/>
      <c r="P4" s="465">
        <f>+$H$9*5%</f>
        <v>270700</v>
      </c>
      <c r="Q4" s="465">
        <f>+P4+$K$9</f>
        <v>6056600</v>
      </c>
      <c r="R4" s="465">
        <f>Q4+$K$19+$K$26</f>
        <v>8306600</v>
      </c>
    </row>
    <row r="5" spans="1:99" s="7" customFormat="1" ht="49.5" customHeight="1" x14ac:dyDescent="0.25">
      <c r="A5" s="1425"/>
      <c r="B5" s="1425"/>
      <c r="C5" s="1428"/>
      <c r="D5" s="1428"/>
      <c r="E5" s="1424"/>
      <c r="F5" s="1428"/>
      <c r="G5" s="1428"/>
      <c r="H5" s="1424"/>
      <c r="I5" s="1428"/>
      <c r="J5" s="1424"/>
      <c r="K5" s="1424"/>
      <c r="L5" s="1424"/>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56" t="s">
        <v>1180</v>
      </c>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row>
    <row r="4" spans="1:99" x14ac:dyDescent="0.25">
      <c r="A4" s="1032" t="s">
        <v>1542</v>
      </c>
      <c r="B4" s="879" t="s">
        <v>1531</v>
      </c>
      <c r="AC4" s="11" t="s">
        <v>516</v>
      </c>
    </row>
    <row r="5" spans="1:99" s="708" customFormat="1" x14ac:dyDescent="0.25">
      <c r="A5" s="1357" t="s">
        <v>400</v>
      </c>
      <c r="B5" s="1350" t="s">
        <v>427</v>
      </c>
      <c r="C5" s="1350" t="s">
        <v>1177</v>
      </c>
      <c r="D5" s="1350" t="s">
        <v>1041</v>
      </c>
      <c r="E5" s="1350" t="s">
        <v>1042</v>
      </c>
      <c r="F5" s="1350" t="s">
        <v>1043</v>
      </c>
      <c r="G5" s="1350" t="s">
        <v>1044</v>
      </c>
      <c r="H5" s="1350" t="s">
        <v>1031</v>
      </c>
      <c r="I5" s="1350" t="s">
        <v>1045</v>
      </c>
      <c r="J5" s="1350" t="s">
        <v>1058</v>
      </c>
      <c r="K5" s="1350" t="s">
        <v>1040</v>
      </c>
      <c r="L5" s="1350" t="s">
        <v>1032</v>
      </c>
      <c r="M5" s="1350" t="s">
        <v>1033</v>
      </c>
      <c r="N5" s="1350" t="s">
        <v>947</v>
      </c>
      <c r="O5" s="1350" t="s">
        <v>948</v>
      </c>
      <c r="P5" s="1350" t="s">
        <v>1425</v>
      </c>
      <c r="Q5" s="1350" t="s">
        <v>1038</v>
      </c>
      <c r="R5" s="1350" t="s">
        <v>1059</v>
      </c>
      <c r="S5" s="1350" t="s">
        <v>1040</v>
      </c>
      <c r="T5" s="1350" t="s">
        <v>1078</v>
      </c>
      <c r="U5" s="1350" t="s">
        <v>1023</v>
      </c>
      <c r="V5" s="1350" t="s">
        <v>1024</v>
      </c>
      <c r="W5" s="1350" t="s">
        <v>1025</v>
      </c>
      <c r="X5" s="1350" t="s">
        <v>1026</v>
      </c>
      <c r="Y5" s="1350" t="s">
        <v>1027</v>
      </c>
      <c r="Z5" s="1350" t="s">
        <v>1039</v>
      </c>
      <c r="AA5" s="1350" t="s">
        <v>1057</v>
      </c>
      <c r="AB5" s="1350" t="s">
        <v>1040</v>
      </c>
      <c r="AC5" s="1350" t="s">
        <v>1046</v>
      </c>
    </row>
    <row r="6" spans="1:99" s="708" customFormat="1" ht="151.5" customHeight="1" x14ac:dyDescent="0.25">
      <c r="A6" s="1358"/>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37" t="s">
        <v>503</v>
      </c>
      <c r="B1" s="1437"/>
      <c r="C1" s="1437" t="s">
        <v>1541</v>
      </c>
      <c r="D1" s="1437"/>
      <c r="E1" s="1437"/>
      <c r="F1" s="1437"/>
      <c r="G1" s="1437"/>
      <c r="H1" s="1437"/>
      <c r="I1" s="1437"/>
      <c r="J1" s="1437"/>
      <c r="K1" s="1437"/>
      <c r="L1" s="1437"/>
      <c r="M1" s="1437"/>
      <c r="N1" s="1437"/>
      <c r="O1" s="1437"/>
      <c r="P1" s="1437"/>
      <c r="Q1" s="1437"/>
      <c r="U1" s="796"/>
      <c r="AA1" s="796"/>
      <c r="AD1" s="1" t="s">
        <v>1537</v>
      </c>
      <c r="AG1" s="796"/>
      <c r="AI1" s="1269" t="s">
        <v>1541</v>
      </c>
      <c r="AM1" s="796"/>
      <c r="AQ1" s="1269" t="s">
        <v>1541</v>
      </c>
    </row>
    <row r="2" spans="1:43" s="1" customFormat="1" ht="21" hidden="1" customHeight="1" x14ac:dyDescent="0.25">
      <c r="A2" s="1437" t="s">
        <v>504</v>
      </c>
      <c r="B2" s="1437"/>
      <c r="C2" s="1437" t="s">
        <v>463</v>
      </c>
      <c r="D2" s="1437"/>
      <c r="E2" s="1437"/>
      <c r="F2" s="1437"/>
      <c r="G2" s="1437"/>
      <c r="H2" s="1437"/>
      <c r="I2" s="1437"/>
      <c r="J2" s="1437"/>
      <c r="K2" s="1437"/>
      <c r="L2" s="1437"/>
      <c r="M2" s="1437"/>
      <c r="N2" s="1437"/>
      <c r="O2" s="1437"/>
      <c r="P2" s="1437"/>
      <c r="Q2" s="1437"/>
      <c r="U2" s="796"/>
      <c r="AA2" s="796"/>
      <c r="AG2" s="796"/>
      <c r="AM2" s="796"/>
    </row>
    <row r="3" spans="1:43" ht="17.25" hidden="1" customHeight="1" x14ac:dyDescent="0.25">
      <c r="A3" s="1359" t="s">
        <v>399</v>
      </c>
      <c r="B3" s="1359"/>
      <c r="C3" s="1438" t="s">
        <v>476</v>
      </c>
      <c r="D3" s="1438"/>
      <c r="E3" s="1438"/>
      <c r="F3" s="1438"/>
      <c r="G3" s="1438"/>
      <c r="H3" s="1438"/>
      <c r="I3" s="1438"/>
      <c r="J3" s="1438"/>
      <c r="K3" s="1438"/>
      <c r="L3" s="1438"/>
      <c r="M3" s="1438"/>
      <c r="N3" s="1438"/>
      <c r="O3" s="1438"/>
      <c r="P3" s="1438"/>
      <c r="Q3" s="1438"/>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54" t="s">
        <v>1383</v>
      </c>
      <c r="B5" s="1354"/>
      <c r="C5" s="1354"/>
      <c r="D5" s="1354"/>
      <c r="E5" s="1354"/>
      <c r="F5" s="1354"/>
      <c r="G5" s="1354"/>
      <c r="H5" s="1354"/>
      <c r="I5" s="1354"/>
      <c r="J5" s="1354"/>
      <c r="K5" s="1354"/>
      <c r="L5" s="1354"/>
      <c r="M5" s="1354"/>
      <c r="N5" s="1354"/>
      <c r="O5" s="1354"/>
      <c r="P5" s="1354"/>
      <c r="Q5" s="1354"/>
      <c r="R5" s="1354"/>
      <c r="S5" s="1354"/>
      <c r="U5" s="853"/>
      <c r="AA5" s="853"/>
      <c r="AG5" s="853"/>
      <c r="AM5" s="853"/>
    </row>
    <row r="6" spans="1:43" s="1" customFormat="1" x14ac:dyDescent="0.25">
      <c r="A6" s="182"/>
      <c r="B6" s="182"/>
      <c r="C6" s="182"/>
      <c r="D6" s="182"/>
      <c r="E6" s="1439"/>
      <c r="F6" s="1439"/>
      <c r="G6" s="1439"/>
      <c r="H6" s="183"/>
      <c r="I6" s="807"/>
      <c r="J6" s="184"/>
      <c r="K6" s="1441"/>
      <c r="L6" s="1441"/>
      <c r="M6" s="1441"/>
      <c r="N6" s="183"/>
      <c r="O6" s="806"/>
      <c r="P6" s="185"/>
      <c r="Q6" s="185"/>
      <c r="R6" s="185"/>
      <c r="S6" s="185"/>
      <c r="U6" s="796"/>
      <c r="AA6" s="796"/>
      <c r="AG6" s="796"/>
      <c r="AM6" s="796"/>
    </row>
    <row r="7" spans="1:43" x14ac:dyDescent="0.25">
      <c r="B7" s="243"/>
      <c r="C7" s="244"/>
      <c r="D7" s="244"/>
      <c r="E7" s="1440"/>
      <c r="F7" s="1440"/>
      <c r="G7" s="1440"/>
      <c r="H7" s="245"/>
      <c r="I7" s="808"/>
      <c r="J7" s="246"/>
      <c r="L7" s="229"/>
      <c r="S7" s="673" t="s">
        <v>474</v>
      </c>
    </row>
    <row r="8" spans="1:43" s="7" customFormat="1" ht="21.75" customHeight="1" x14ac:dyDescent="0.25">
      <c r="A8" s="1350" t="s">
        <v>400</v>
      </c>
      <c r="B8" s="1350" t="s">
        <v>401</v>
      </c>
      <c r="C8" s="1434" t="s">
        <v>949</v>
      </c>
      <c r="D8" s="5"/>
      <c r="E8" s="5"/>
      <c r="F8" s="5"/>
      <c r="G8" s="6"/>
      <c r="H8" s="1429" t="s">
        <v>1384</v>
      </c>
      <c r="I8" s="1430"/>
      <c r="J8" s="1430"/>
      <c r="K8" s="1430"/>
      <c r="L8" s="1430"/>
      <c r="M8" s="1431"/>
      <c r="N8" s="1429" t="s">
        <v>1023</v>
      </c>
      <c r="O8" s="1430"/>
      <c r="P8" s="1430"/>
      <c r="Q8" s="1430"/>
      <c r="R8" s="1430"/>
      <c r="S8" s="1431"/>
      <c r="T8" s="1429" t="s">
        <v>950</v>
      </c>
      <c r="U8" s="1430"/>
      <c r="V8" s="1430"/>
      <c r="W8" s="1430"/>
      <c r="X8" s="1430"/>
      <c r="Y8" s="1431"/>
      <c r="Z8" s="1429" t="s">
        <v>972</v>
      </c>
      <c r="AA8" s="1430"/>
      <c r="AB8" s="1430"/>
      <c r="AC8" s="1430"/>
      <c r="AD8" s="1430"/>
      <c r="AE8" s="1431"/>
      <c r="AF8" s="1429" t="s">
        <v>971</v>
      </c>
      <c r="AG8" s="1430"/>
      <c r="AH8" s="1430"/>
      <c r="AI8" s="1430"/>
      <c r="AJ8" s="1430"/>
      <c r="AK8" s="1431"/>
      <c r="AL8" s="1429" t="s">
        <v>970</v>
      </c>
      <c r="AM8" s="1430"/>
      <c r="AN8" s="1430"/>
      <c r="AO8" s="1430"/>
      <c r="AP8" s="1430"/>
      <c r="AQ8" s="1431"/>
    </row>
    <row r="9" spans="1:43" s="7" customFormat="1" ht="15.75" customHeight="1" x14ac:dyDescent="0.25">
      <c r="A9" s="1433"/>
      <c r="B9" s="1433"/>
      <c r="C9" s="1435"/>
      <c r="D9" s="1350" t="s">
        <v>402</v>
      </c>
      <c r="E9" s="4" t="s">
        <v>403</v>
      </c>
      <c r="F9" s="5"/>
      <c r="G9" s="6"/>
      <c r="H9" s="1350" t="s">
        <v>466</v>
      </c>
      <c r="I9" s="1350" t="s">
        <v>391</v>
      </c>
      <c r="J9" s="1350" t="s">
        <v>402</v>
      </c>
      <c r="K9" s="4" t="s">
        <v>403</v>
      </c>
      <c r="L9" s="5"/>
      <c r="M9" s="6"/>
      <c r="N9" s="1350" t="s">
        <v>466</v>
      </c>
      <c r="O9" s="1350" t="s">
        <v>1385</v>
      </c>
      <c r="P9" s="1350" t="s">
        <v>402</v>
      </c>
      <c r="Q9" s="4" t="s">
        <v>403</v>
      </c>
      <c r="R9" s="5"/>
      <c r="S9" s="6"/>
      <c r="T9" s="1350" t="s">
        <v>466</v>
      </c>
      <c r="U9" s="1350" t="s">
        <v>955</v>
      </c>
      <c r="V9" s="1350" t="s">
        <v>402</v>
      </c>
      <c r="W9" s="4" t="s">
        <v>403</v>
      </c>
      <c r="X9" s="5"/>
      <c r="Y9" s="6"/>
      <c r="Z9" s="1350" t="s">
        <v>466</v>
      </c>
      <c r="AA9" s="1350" t="s">
        <v>973</v>
      </c>
      <c r="AB9" s="1350" t="s">
        <v>402</v>
      </c>
      <c r="AC9" s="4" t="s">
        <v>403</v>
      </c>
      <c r="AD9" s="5"/>
      <c r="AE9" s="6"/>
      <c r="AF9" s="1350" t="s">
        <v>466</v>
      </c>
      <c r="AG9" s="1350" t="s">
        <v>974</v>
      </c>
      <c r="AH9" s="1350" t="s">
        <v>402</v>
      </c>
      <c r="AI9" s="4" t="s">
        <v>403</v>
      </c>
      <c r="AJ9" s="5"/>
      <c r="AK9" s="6"/>
      <c r="AL9" s="1350" t="s">
        <v>466</v>
      </c>
      <c r="AM9" s="1350" t="s">
        <v>975</v>
      </c>
      <c r="AN9" s="1350" t="s">
        <v>402</v>
      </c>
      <c r="AO9" s="4" t="s">
        <v>403</v>
      </c>
      <c r="AP9" s="5"/>
      <c r="AQ9" s="6"/>
    </row>
    <row r="10" spans="1:43" s="7" customFormat="1" ht="79.5" customHeight="1" x14ac:dyDescent="0.25">
      <c r="A10" s="1432"/>
      <c r="B10" s="1432"/>
      <c r="C10" s="1436"/>
      <c r="D10" s="1352"/>
      <c r="E10" s="666" t="s">
        <v>404</v>
      </c>
      <c r="F10" s="666" t="s">
        <v>405</v>
      </c>
      <c r="G10" s="666" t="s">
        <v>469</v>
      </c>
      <c r="H10" s="1432"/>
      <c r="I10" s="1432"/>
      <c r="J10" s="1432"/>
      <c r="K10" s="666" t="s">
        <v>404</v>
      </c>
      <c r="L10" s="666" t="s">
        <v>405</v>
      </c>
      <c r="M10" s="666" t="s">
        <v>469</v>
      </c>
      <c r="N10" s="1432"/>
      <c r="O10" s="1432"/>
      <c r="P10" s="1432"/>
      <c r="Q10" s="666" t="s">
        <v>404</v>
      </c>
      <c r="R10" s="666" t="s">
        <v>405</v>
      </c>
      <c r="S10" s="666" t="s">
        <v>469</v>
      </c>
      <c r="T10" s="1432"/>
      <c r="U10" s="1432"/>
      <c r="V10" s="1432"/>
      <c r="W10" s="666" t="s">
        <v>404</v>
      </c>
      <c r="X10" s="666" t="s">
        <v>405</v>
      </c>
      <c r="Y10" s="666" t="s">
        <v>469</v>
      </c>
      <c r="Z10" s="1432"/>
      <c r="AA10" s="1432"/>
      <c r="AB10" s="1432"/>
      <c r="AC10" s="666" t="s">
        <v>404</v>
      </c>
      <c r="AD10" s="666" t="s">
        <v>405</v>
      </c>
      <c r="AE10" s="666" t="s">
        <v>469</v>
      </c>
      <c r="AF10" s="1432"/>
      <c r="AG10" s="1432"/>
      <c r="AH10" s="1432"/>
      <c r="AI10" s="666" t="s">
        <v>404</v>
      </c>
      <c r="AJ10" s="666" t="s">
        <v>405</v>
      </c>
      <c r="AK10" s="666" t="s">
        <v>469</v>
      </c>
      <c r="AL10" s="1432"/>
      <c r="AM10" s="1432"/>
      <c r="AN10" s="1432"/>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37" t="s">
        <v>1541</v>
      </c>
      <c r="D1" s="1437"/>
      <c r="E1" s="1437"/>
      <c r="F1" s="1437"/>
      <c r="G1" s="1437"/>
      <c r="H1" s="1437"/>
      <c r="I1" s="1437"/>
      <c r="J1" s="1437"/>
      <c r="AD1" s="230" t="s">
        <v>1537</v>
      </c>
      <c r="AI1" s="1269" t="s">
        <v>1541</v>
      </c>
    </row>
    <row r="2" spans="1:35" hidden="1" x14ac:dyDescent="0.25">
      <c r="A2" s="12"/>
      <c r="B2" s="558" t="s">
        <v>504</v>
      </c>
      <c r="C2" s="1437" t="s">
        <v>463</v>
      </c>
      <c r="D2" s="1437"/>
      <c r="E2" s="1437"/>
      <c r="F2" s="1437"/>
      <c r="G2" s="1437"/>
      <c r="H2" s="1437"/>
      <c r="I2" s="1437"/>
      <c r="J2" s="1437"/>
    </row>
    <row r="3" spans="1:35" hidden="1" x14ac:dyDescent="0.25">
      <c r="A3" s="12"/>
      <c r="B3" s="558" t="s">
        <v>399</v>
      </c>
      <c r="C3" s="1442" t="s">
        <v>476</v>
      </c>
      <c r="D3" s="1442"/>
      <c r="E3" s="1442"/>
      <c r="F3" s="1442"/>
      <c r="G3" s="1442"/>
      <c r="H3" s="1442"/>
      <c r="I3" s="1442"/>
      <c r="J3" s="1442"/>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42"/>
      <c r="H6" s="1442"/>
      <c r="I6" s="1442"/>
      <c r="J6" s="560"/>
    </row>
    <row r="7" spans="1:35" ht="15" customHeight="1" x14ac:dyDescent="0.25">
      <c r="A7" s="14"/>
      <c r="B7" s="1"/>
      <c r="D7" s="1442"/>
      <c r="E7" s="1442"/>
      <c r="F7" s="254"/>
      <c r="H7" s="254"/>
      <c r="I7" s="16"/>
      <c r="J7" s="1289"/>
      <c r="O7" s="561" t="s">
        <v>470</v>
      </c>
    </row>
    <row r="8" spans="1:35" s="36" customFormat="1" ht="20.25" customHeight="1" x14ac:dyDescent="0.25">
      <c r="A8" s="1357" t="s">
        <v>400</v>
      </c>
      <c r="B8" s="1350" t="s">
        <v>427</v>
      </c>
      <c r="C8" s="1443" t="s">
        <v>949</v>
      </c>
      <c r="D8" s="1444"/>
      <c r="E8" s="1445"/>
      <c r="F8" s="1446" t="s">
        <v>1387</v>
      </c>
      <c r="G8" s="1447"/>
      <c r="H8" s="1447"/>
      <c r="I8" s="1447"/>
      <c r="J8" s="1448"/>
      <c r="K8" s="1429" t="s">
        <v>1388</v>
      </c>
      <c r="L8" s="1430"/>
      <c r="M8" s="1430"/>
      <c r="N8" s="1430"/>
      <c r="O8" s="1431"/>
      <c r="P8" s="1429" t="s">
        <v>956</v>
      </c>
      <c r="Q8" s="1430"/>
      <c r="R8" s="1430"/>
      <c r="S8" s="1430"/>
      <c r="T8" s="1431"/>
      <c r="U8" s="1429" t="s">
        <v>984</v>
      </c>
      <c r="V8" s="1430"/>
      <c r="W8" s="1430"/>
      <c r="X8" s="1430"/>
      <c r="Y8" s="1431"/>
      <c r="Z8" s="1429" t="s">
        <v>986</v>
      </c>
      <c r="AA8" s="1430"/>
      <c r="AB8" s="1430"/>
      <c r="AC8" s="1430"/>
      <c r="AD8" s="1431"/>
      <c r="AE8" s="1429" t="s">
        <v>988</v>
      </c>
      <c r="AF8" s="1430"/>
      <c r="AG8" s="1430"/>
      <c r="AH8" s="1430"/>
      <c r="AI8" s="1431"/>
    </row>
    <row r="9" spans="1:35" s="36" customFormat="1" ht="87" customHeight="1" x14ac:dyDescent="0.25">
      <c r="A9" s="1358"/>
      <c r="B9" s="1358"/>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0" t="s">
        <v>1389</v>
      </c>
      <c r="B1" s="1360"/>
      <c r="C1" s="1360"/>
      <c r="D1" s="1360"/>
      <c r="E1" s="1360"/>
      <c r="F1" s="1360"/>
      <c r="G1" s="1360"/>
      <c r="H1" s="1360"/>
      <c r="I1" s="1360"/>
      <c r="J1" s="1360"/>
      <c r="K1" s="1360"/>
      <c r="L1" s="1360"/>
      <c r="M1" s="1360"/>
      <c r="N1" s="1360"/>
      <c r="O1" s="1360"/>
      <c r="P1" s="1360"/>
      <c r="Q1" s="1360"/>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0" t="s">
        <v>489</v>
      </c>
      <c r="J2" s="1450"/>
      <c r="K2" s="1450"/>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1" t="s">
        <v>453</v>
      </c>
      <c r="B3" s="1451" t="s">
        <v>454</v>
      </c>
      <c r="C3" s="1453" t="s">
        <v>959</v>
      </c>
      <c r="D3" s="1453"/>
      <c r="E3" s="1453"/>
      <c r="F3" s="1413" t="s">
        <v>1390</v>
      </c>
      <c r="G3" s="1449"/>
      <c r="H3" s="1414"/>
      <c r="I3" s="1413" t="s">
        <v>1391</v>
      </c>
      <c r="J3" s="1449"/>
      <c r="K3" s="1414"/>
      <c r="L3" s="1413" t="s">
        <v>958</v>
      </c>
      <c r="M3" s="1449"/>
      <c r="N3" s="1414"/>
      <c r="O3" s="1413" t="s">
        <v>981</v>
      </c>
      <c r="P3" s="1449"/>
      <c r="Q3" s="1414"/>
      <c r="R3" s="1413" t="s">
        <v>982</v>
      </c>
      <c r="S3" s="1449"/>
      <c r="T3" s="1414"/>
      <c r="U3" s="1413" t="s">
        <v>983</v>
      </c>
      <c r="V3" s="1449"/>
      <c r="W3" s="1414"/>
      <c r="X3" s="1413" t="s">
        <v>1392</v>
      </c>
      <c r="Y3" s="1449"/>
      <c r="Z3" s="1414"/>
      <c r="AA3" s="1413" t="s">
        <v>1393</v>
      </c>
      <c r="AB3" s="1449"/>
      <c r="AC3" s="1414"/>
      <c r="AD3" s="1413" t="s">
        <v>1394</v>
      </c>
      <c r="AE3" s="1449"/>
      <c r="AF3" s="1414"/>
      <c r="AG3" s="1413" t="s">
        <v>1633</v>
      </c>
      <c r="AH3" s="1449"/>
      <c r="AI3" s="1414"/>
      <c r="AJ3" s="1413" t="s">
        <v>1634</v>
      </c>
      <c r="AK3" s="1449"/>
      <c r="AL3" s="1414"/>
      <c r="AM3" s="1413" t="s">
        <v>1635</v>
      </c>
      <c r="AN3" s="1449"/>
      <c r="AO3" s="1414"/>
      <c r="AP3" s="1413" t="s">
        <v>1636</v>
      </c>
      <c r="AQ3" s="1449"/>
      <c r="AR3" s="1414"/>
    </row>
    <row r="4" spans="1:44" s="43" customFormat="1" x14ac:dyDescent="0.25">
      <c r="A4" s="1452"/>
      <c r="B4" s="1452"/>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U3:W3"/>
    <mergeCell ref="X3:Z3"/>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0" t="s">
        <v>1651</v>
      </c>
      <c r="B1" s="1360"/>
      <c r="C1" s="1360"/>
      <c r="D1" s="1360"/>
      <c r="E1" s="1360"/>
      <c r="F1" s="1360"/>
      <c r="G1" s="1360"/>
      <c r="H1" s="1360"/>
      <c r="I1" s="1360"/>
      <c r="J1" s="1360"/>
      <c r="K1" s="1360"/>
      <c r="L1" s="1360"/>
      <c r="M1" s="1360"/>
      <c r="N1" s="1360"/>
      <c r="O1" s="1360"/>
      <c r="P1" s="1360"/>
      <c r="Q1" s="1360"/>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0" t="s">
        <v>489</v>
      </c>
      <c r="J2" s="1450"/>
      <c r="K2" s="1450"/>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1" t="s">
        <v>453</v>
      </c>
      <c r="B3" s="1451" t="s">
        <v>454</v>
      </c>
      <c r="C3" s="1453" t="s">
        <v>959</v>
      </c>
      <c r="D3" s="1453"/>
      <c r="E3" s="1453"/>
      <c r="F3" s="1413" t="s">
        <v>1390</v>
      </c>
      <c r="G3" s="1449"/>
      <c r="H3" s="1414"/>
      <c r="I3" s="1413" t="s">
        <v>1391</v>
      </c>
      <c r="J3" s="1449"/>
      <c r="K3" s="1414"/>
      <c r="L3" s="1413" t="s">
        <v>958</v>
      </c>
      <c r="M3" s="1449"/>
      <c r="N3" s="1414"/>
      <c r="O3" s="1413" t="s">
        <v>981</v>
      </c>
      <c r="P3" s="1449"/>
      <c r="Q3" s="1414"/>
      <c r="R3" s="1413" t="s">
        <v>982</v>
      </c>
      <c r="S3" s="1449"/>
      <c r="T3" s="1414"/>
      <c r="U3" s="1413" t="s">
        <v>983</v>
      </c>
      <c r="V3" s="1449"/>
      <c r="W3" s="1414"/>
      <c r="X3" s="1413" t="s">
        <v>1392</v>
      </c>
      <c r="Y3" s="1449"/>
      <c r="Z3" s="1414"/>
      <c r="AA3" s="1413" t="s">
        <v>1393</v>
      </c>
      <c r="AB3" s="1449"/>
      <c r="AC3" s="1414"/>
      <c r="AD3" s="1413" t="s">
        <v>1394</v>
      </c>
      <c r="AE3" s="1449"/>
      <c r="AF3" s="1414"/>
      <c r="AG3" s="1413" t="s">
        <v>1633</v>
      </c>
      <c r="AH3" s="1449"/>
      <c r="AI3" s="1414"/>
      <c r="AJ3" s="1413" t="s">
        <v>1634</v>
      </c>
      <c r="AK3" s="1449"/>
      <c r="AL3" s="1414"/>
      <c r="AM3" s="1413" t="s">
        <v>1635</v>
      </c>
      <c r="AN3" s="1449"/>
      <c r="AO3" s="1414"/>
      <c r="AP3" s="1413" t="s">
        <v>1636</v>
      </c>
      <c r="AQ3" s="1449"/>
      <c r="AR3" s="1414"/>
    </row>
    <row r="4" spans="1:44" s="43" customFormat="1" x14ac:dyDescent="0.25">
      <c r="A4" s="1452"/>
      <c r="B4" s="1452"/>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64" t="s">
        <v>1395</v>
      </c>
      <c r="B1" s="1464"/>
      <c r="C1" s="1464"/>
      <c r="D1" s="1464"/>
      <c r="E1" s="1464"/>
      <c r="F1" s="1464"/>
      <c r="G1" s="1464"/>
      <c r="H1" s="1464"/>
      <c r="I1" s="1464"/>
      <c r="J1" s="1464"/>
      <c r="K1" s="1464"/>
      <c r="L1" s="1464"/>
      <c r="M1" s="1464"/>
      <c r="N1" s="1464"/>
      <c r="O1" s="1464"/>
      <c r="P1" s="1464"/>
      <c r="Q1" s="1464"/>
      <c r="R1" s="1464"/>
      <c r="S1" s="1464"/>
    </row>
    <row r="2" spans="1:20" ht="15.95" customHeight="1" x14ac:dyDescent="0.2">
      <c r="P2" s="78" t="s">
        <v>539</v>
      </c>
    </row>
    <row r="3" spans="1:20" ht="12.75"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20" ht="12.7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20" ht="12.7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20" ht="21.7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1487</v>
      </c>
    </row>
    <row r="7" spans="1:20" ht="98.25" customHeight="1" x14ac:dyDescent="0.2">
      <c r="A7" s="1465"/>
      <c r="B7" s="1454"/>
      <c r="C7" s="1454"/>
      <c r="D7" s="1455"/>
      <c r="E7" s="1454"/>
      <c r="F7" s="1454"/>
      <c r="G7" s="1454"/>
      <c r="H7" s="1454"/>
      <c r="I7" s="1454"/>
      <c r="J7" s="1454"/>
      <c r="K7" s="1454"/>
      <c r="L7" s="1454"/>
      <c r="M7" s="1454"/>
      <c r="N7" s="1454"/>
      <c r="O7" s="1454"/>
      <c r="P7" s="1454"/>
      <c r="Q7" s="1461"/>
      <c r="R7" s="1461"/>
      <c r="S7" s="1461"/>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69" t="s">
        <v>547</v>
      </c>
      <c r="V2" s="1469"/>
      <c r="W2" s="1469"/>
      <c r="AL2" s="16"/>
      <c r="AM2" s="1470" t="s">
        <v>547</v>
      </c>
      <c r="AN2" s="1470"/>
      <c r="AO2" s="1470"/>
    </row>
    <row r="3" spans="1:41" s="10" customFormat="1" ht="24.75" customHeight="1" x14ac:dyDescent="0.25">
      <c r="A3" s="1468" t="s">
        <v>519</v>
      </c>
      <c r="B3" s="1468"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41" s="32" customFormat="1" ht="27.75" customHeight="1" x14ac:dyDescent="0.25">
      <c r="A4" s="1468"/>
      <c r="B4" s="1468"/>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 ref="AD3:AF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2" t="s">
        <v>1536</v>
      </c>
      <c r="B1" s="1442"/>
      <c r="C1" s="1442"/>
      <c r="D1" s="1442"/>
      <c r="E1" s="1442"/>
      <c r="F1" s="1442"/>
      <c r="G1" s="1442"/>
      <c r="H1" s="1442"/>
      <c r="I1" s="1442"/>
      <c r="J1" s="1442"/>
      <c r="K1" s="1442"/>
      <c r="L1" s="1442"/>
      <c r="M1" s="1442"/>
      <c r="N1" s="1442"/>
      <c r="O1" s="1442"/>
    </row>
    <row r="2" spans="1:15" ht="18.75" customHeight="1" x14ac:dyDescent="0.25">
      <c r="A2" s="63"/>
      <c r="B2" s="10"/>
      <c r="C2" s="10"/>
      <c r="D2" s="10"/>
      <c r="E2" s="10"/>
      <c r="F2" s="10"/>
      <c r="G2" s="10"/>
      <c r="H2" s="10"/>
      <c r="I2" s="10"/>
      <c r="J2" s="10"/>
      <c r="K2" s="10"/>
      <c r="L2" s="10"/>
      <c r="M2" s="1470" t="s">
        <v>0</v>
      </c>
      <c r="N2" s="1470"/>
      <c r="O2" s="1470"/>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4" t="s">
        <v>1533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row>
    <row r="2" spans="1:29" ht="17.25" customHeight="1" x14ac:dyDescent="0.25">
      <c r="AC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223.5" customHeight="1" x14ac:dyDescent="0.25">
      <c r="A6" s="1398"/>
      <c r="B6" s="1398"/>
      <c r="C6" s="1398"/>
      <c r="D6" s="1358"/>
      <c r="E6" s="1398"/>
      <c r="F6" s="33" t="s">
        <v>314</v>
      </c>
      <c r="G6" s="172" t="s">
        <v>315</v>
      </c>
      <c r="H6" s="1398"/>
      <c r="I6" s="1398"/>
      <c r="J6" s="1398"/>
      <c r="K6" s="1191" t="s">
        <v>1464</v>
      </c>
      <c r="L6" s="1191" t="s">
        <v>374</v>
      </c>
      <c r="M6" s="1191" t="s">
        <v>1214</v>
      </c>
      <c r="N6" s="1190" t="s">
        <v>1649</v>
      </c>
      <c r="O6" s="1190" t="s">
        <v>1220</v>
      </c>
      <c r="P6" s="1190" t="s">
        <v>605</v>
      </c>
      <c r="Q6" s="1190" t="s">
        <v>933</v>
      </c>
      <c r="R6" s="1191" t="s">
        <v>1545</v>
      </c>
      <c r="S6" s="1358"/>
      <c r="T6" s="1398"/>
      <c r="U6" s="1398"/>
      <c r="V6" s="319" t="s">
        <v>668</v>
      </c>
      <c r="W6" s="319" t="s">
        <v>669</v>
      </c>
      <c r="X6" s="1398"/>
      <c r="Y6" s="319" t="s">
        <v>16</v>
      </c>
      <c r="Z6" s="319" t="s">
        <v>670</v>
      </c>
      <c r="AA6" s="319"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9" t="s">
        <v>32</v>
      </c>
      <c r="B1" s="1479"/>
      <c r="C1" s="1479"/>
      <c r="D1" s="1479"/>
      <c r="E1" s="1479"/>
    </row>
    <row r="3" spans="1:5" ht="36.75" customHeight="1" x14ac:dyDescent="0.2">
      <c r="A3" s="1480" t="s">
        <v>1397</v>
      </c>
      <c r="B3" s="1481"/>
      <c r="C3" s="1481"/>
      <c r="D3" s="1481"/>
      <c r="E3" s="1481"/>
    </row>
    <row r="4" spans="1:5" x14ac:dyDescent="0.2">
      <c r="E4" s="437" t="s">
        <v>516</v>
      </c>
    </row>
    <row r="5" spans="1:5" s="438" customFormat="1" ht="31.5" customHeight="1" x14ac:dyDescent="0.25">
      <c r="A5" s="1482" t="s">
        <v>519</v>
      </c>
      <c r="B5" s="1482" t="s">
        <v>33</v>
      </c>
      <c r="C5" s="1482" t="s">
        <v>1398</v>
      </c>
      <c r="D5" s="1482" t="s">
        <v>34</v>
      </c>
      <c r="E5" s="1482"/>
    </row>
    <row r="6" spans="1:5" s="438" customFormat="1" ht="39" customHeight="1" x14ac:dyDescent="0.25">
      <c r="A6" s="1482"/>
      <c r="B6" s="1482"/>
      <c r="C6" s="1482"/>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8" t="s">
        <v>38</v>
      </c>
      <c r="B50" s="1478"/>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83" t="s">
        <v>519</v>
      </c>
      <c r="B3" s="1483" t="s">
        <v>33</v>
      </c>
      <c r="C3" s="1483" t="s">
        <v>321</v>
      </c>
      <c r="D3" s="1483"/>
      <c r="E3" s="1483"/>
      <c r="F3" s="1483"/>
      <c r="G3" s="1483"/>
      <c r="H3" s="1483"/>
      <c r="I3" s="1483"/>
      <c r="J3" s="1483"/>
      <c r="K3" s="1483"/>
      <c r="L3" s="1483"/>
      <c r="M3" s="1483"/>
      <c r="N3" s="1483"/>
      <c r="O3" s="1483" t="s">
        <v>322</v>
      </c>
      <c r="P3" s="1483"/>
      <c r="Q3" s="1483"/>
      <c r="R3" s="1483"/>
      <c r="S3" s="1483"/>
      <c r="T3" s="1483"/>
      <c r="U3" s="1483"/>
      <c r="V3" s="1483"/>
      <c r="W3" s="1483"/>
      <c r="X3" s="1483"/>
      <c r="Y3" s="1483"/>
      <c r="Z3" s="1483"/>
      <c r="AA3" s="1483" t="s">
        <v>1518</v>
      </c>
      <c r="AB3" s="1483"/>
      <c r="AC3" s="1483"/>
      <c r="AD3" s="1483"/>
      <c r="AE3" s="1483"/>
      <c r="AF3" s="1483"/>
      <c r="AG3" s="1483"/>
      <c r="AH3" s="1483"/>
      <c r="AI3" s="1483"/>
      <c r="AJ3" s="1483"/>
      <c r="AK3" s="1483"/>
      <c r="AL3" s="1483"/>
      <c r="AM3" s="1483" t="s">
        <v>323</v>
      </c>
      <c r="AN3" s="1483"/>
      <c r="AO3" s="1483"/>
      <c r="AP3" s="1483"/>
      <c r="AQ3" s="1483"/>
      <c r="AR3" s="1483"/>
      <c r="AS3" s="1483"/>
      <c r="AT3" s="1483"/>
      <c r="AU3" s="1483"/>
      <c r="AV3" s="1483"/>
      <c r="AW3" s="1483"/>
      <c r="AX3" s="1483"/>
      <c r="AY3" s="1483" t="s">
        <v>90</v>
      </c>
      <c r="AZ3" s="1483"/>
      <c r="BA3" s="1483"/>
      <c r="BB3" s="1483"/>
      <c r="BC3" s="1483"/>
      <c r="BD3" s="1483"/>
      <c r="BE3" s="1483"/>
      <c r="BF3" s="1483"/>
      <c r="BG3" s="1483"/>
      <c r="BH3" s="1483"/>
      <c r="BI3" s="1483"/>
      <c r="BJ3" s="1483"/>
      <c r="BK3" s="1483" t="s">
        <v>324</v>
      </c>
      <c r="BL3" s="1483"/>
      <c r="BM3" s="1483"/>
      <c r="BN3" s="1483"/>
      <c r="BO3" s="1483"/>
      <c r="BP3" s="1483"/>
      <c r="BQ3" s="1483"/>
      <c r="BR3" s="1483"/>
      <c r="BS3" s="1483"/>
      <c r="BT3" s="1483"/>
      <c r="BU3" s="1483"/>
      <c r="BV3" s="1483"/>
      <c r="BW3" s="1483" t="s">
        <v>54</v>
      </c>
      <c r="BX3" s="1483"/>
      <c r="BY3" s="1483"/>
      <c r="BZ3" s="1483"/>
      <c r="CA3" s="1483"/>
      <c r="CB3" s="1483"/>
      <c r="CC3" s="1483"/>
      <c r="CD3" s="1483"/>
      <c r="CE3" s="1483"/>
      <c r="CF3" s="1483"/>
      <c r="CG3" s="1483"/>
      <c r="CH3" s="1483"/>
      <c r="CI3" s="1483" t="s">
        <v>325</v>
      </c>
      <c r="CJ3" s="1483"/>
      <c r="CK3" s="1483"/>
      <c r="CL3" s="1483"/>
      <c r="CM3" s="1483"/>
      <c r="CN3" s="1483"/>
      <c r="CO3" s="1483"/>
      <c r="CP3" s="1483"/>
      <c r="CQ3" s="1483"/>
      <c r="CR3" s="1483"/>
      <c r="CS3" s="1483"/>
      <c r="CT3" s="1483"/>
      <c r="CU3" s="1483" t="s">
        <v>25</v>
      </c>
      <c r="CV3" s="1483"/>
      <c r="CW3" s="1483"/>
      <c r="CX3" s="1483"/>
      <c r="CY3" s="1483"/>
      <c r="CZ3" s="1483"/>
      <c r="DA3" s="1483"/>
      <c r="DB3" s="1483"/>
      <c r="DC3" s="1483"/>
      <c r="DD3" s="1483"/>
      <c r="DE3" s="1483"/>
      <c r="DF3" s="1483"/>
      <c r="DG3" s="1483" t="s">
        <v>26</v>
      </c>
      <c r="DH3" s="1483"/>
      <c r="DI3" s="1483"/>
      <c r="DJ3" s="1483"/>
      <c r="DK3" s="1483"/>
      <c r="DL3" s="1483"/>
      <c r="DM3" s="1483"/>
      <c r="DN3" s="1483"/>
      <c r="DO3" s="1483"/>
      <c r="DP3" s="1483"/>
      <c r="DQ3" s="1483"/>
      <c r="DR3" s="1483"/>
      <c r="DS3" s="1483" t="s">
        <v>326</v>
      </c>
      <c r="DT3" s="1483"/>
      <c r="DU3" s="1483"/>
      <c r="DV3" s="1483"/>
      <c r="DW3" s="1483"/>
      <c r="DX3" s="1483"/>
      <c r="DY3" s="1483"/>
      <c r="DZ3" s="1483"/>
      <c r="EA3" s="1483"/>
      <c r="EB3" s="1483"/>
      <c r="EC3" s="1483"/>
      <c r="ED3" s="1483"/>
      <c r="EE3" s="1483" t="s">
        <v>150</v>
      </c>
      <c r="EF3" s="1483"/>
      <c r="EG3" s="1483"/>
      <c r="EH3" s="1483"/>
      <c r="EI3" s="1483"/>
      <c r="EJ3" s="1483"/>
      <c r="EK3" s="1483"/>
      <c r="EL3" s="1483"/>
      <c r="EM3" s="1483"/>
      <c r="EN3" s="1483"/>
      <c r="EO3" s="1483"/>
      <c r="EP3" s="1483"/>
      <c r="EQ3" s="1483" t="s">
        <v>327</v>
      </c>
      <c r="ER3" s="1483"/>
      <c r="ES3" s="1483"/>
      <c r="ET3" s="1483"/>
      <c r="EU3" s="1483"/>
      <c r="EV3" s="1483"/>
      <c r="EW3" s="1483"/>
      <c r="EX3" s="1483"/>
      <c r="EY3" s="1483"/>
      <c r="EZ3" s="1483"/>
      <c r="FA3" s="1483"/>
      <c r="FB3" s="1483"/>
    </row>
    <row r="4" spans="1:162" s="846" customFormat="1" ht="25.5" customHeight="1" x14ac:dyDescent="0.25">
      <c r="A4" s="1483"/>
      <c r="B4" s="1483"/>
      <c r="C4" s="1483" t="s">
        <v>959</v>
      </c>
      <c r="D4" s="1483"/>
      <c r="E4" s="1483" t="s">
        <v>1622</v>
      </c>
      <c r="F4" s="1483"/>
      <c r="G4" s="1483" t="s">
        <v>1399</v>
      </c>
      <c r="H4" s="1483"/>
      <c r="I4" s="1483" t="s">
        <v>1391</v>
      </c>
      <c r="J4" s="1483"/>
      <c r="K4" s="1486" t="s">
        <v>307</v>
      </c>
      <c r="L4" s="1486"/>
      <c r="M4" s="1486"/>
      <c r="N4" s="1486"/>
      <c r="O4" s="1483" t="s">
        <v>959</v>
      </c>
      <c r="P4" s="1483"/>
      <c r="Q4" s="1483" t="s">
        <v>1622</v>
      </c>
      <c r="R4" s="1483"/>
      <c r="S4" s="1483" t="s">
        <v>1399</v>
      </c>
      <c r="T4" s="1483"/>
      <c r="U4" s="1483" t="s">
        <v>1391</v>
      </c>
      <c r="V4" s="1483"/>
      <c r="W4" s="1486" t="s">
        <v>307</v>
      </c>
      <c r="X4" s="1486"/>
      <c r="Y4" s="1486"/>
      <c r="Z4" s="1486"/>
      <c r="AA4" s="1483" t="s">
        <v>959</v>
      </c>
      <c r="AB4" s="1483"/>
      <c r="AC4" s="1483" t="s">
        <v>1622</v>
      </c>
      <c r="AD4" s="1483"/>
      <c r="AE4" s="1483" t="s">
        <v>1399</v>
      </c>
      <c r="AF4" s="1483"/>
      <c r="AG4" s="1483" t="s">
        <v>1391</v>
      </c>
      <c r="AH4" s="1483"/>
      <c r="AI4" s="1486" t="s">
        <v>307</v>
      </c>
      <c r="AJ4" s="1486"/>
      <c r="AK4" s="1486"/>
      <c r="AL4" s="1486"/>
      <c r="AM4" s="1483" t="s">
        <v>959</v>
      </c>
      <c r="AN4" s="1483"/>
      <c r="AO4" s="1483" t="s">
        <v>1622</v>
      </c>
      <c r="AP4" s="1483"/>
      <c r="AQ4" s="1483" t="s">
        <v>1399</v>
      </c>
      <c r="AR4" s="1483"/>
      <c r="AS4" s="1483" t="s">
        <v>1391</v>
      </c>
      <c r="AT4" s="1483"/>
      <c r="AU4" s="1486" t="s">
        <v>307</v>
      </c>
      <c r="AV4" s="1486"/>
      <c r="AW4" s="1486"/>
      <c r="AX4" s="1486"/>
      <c r="AY4" s="1483" t="s">
        <v>959</v>
      </c>
      <c r="AZ4" s="1483"/>
      <c r="BA4" s="1483" t="s">
        <v>1622</v>
      </c>
      <c r="BB4" s="1483"/>
      <c r="BC4" s="1483" t="s">
        <v>1399</v>
      </c>
      <c r="BD4" s="1483"/>
      <c r="BE4" s="1483" t="s">
        <v>1391</v>
      </c>
      <c r="BF4" s="1483"/>
      <c r="BG4" s="1486" t="s">
        <v>307</v>
      </c>
      <c r="BH4" s="1486"/>
      <c r="BI4" s="1486"/>
      <c r="BJ4" s="1486"/>
      <c r="BK4" s="1483" t="s">
        <v>959</v>
      </c>
      <c r="BL4" s="1483"/>
      <c r="BM4" s="1483" t="s">
        <v>1622</v>
      </c>
      <c r="BN4" s="1483"/>
      <c r="BO4" s="1483" t="s">
        <v>1399</v>
      </c>
      <c r="BP4" s="1483"/>
      <c r="BQ4" s="1483" t="s">
        <v>1391</v>
      </c>
      <c r="BR4" s="1483"/>
      <c r="BS4" s="1486" t="s">
        <v>307</v>
      </c>
      <c r="BT4" s="1486"/>
      <c r="BU4" s="1486"/>
      <c r="BV4" s="1486"/>
      <c r="BW4" s="1483" t="s">
        <v>959</v>
      </c>
      <c r="BX4" s="1483"/>
      <c r="BY4" s="1483" t="s">
        <v>1622</v>
      </c>
      <c r="BZ4" s="1483"/>
      <c r="CA4" s="1483" t="s">
        <v>1399</v>
      </c>
      <c r="CB4" s="1483"/>
      <c r="CC4" s="1483" t="s">
        <v>1391</v>
      </c>
      <c r="CD4" s="1483"/>
      <c r="CE4" s="1486" t="s">
        <v>307</v>
      </c>
      <c r="CF4" s="1486"/>
      <c r="CG4" s="1486"/>
      <c r="CH4" s="1486"/>
      <c r="CI4" s="1483" t="s">
        <v>959</v>
      </c>
      <c r="CJ4" s="1483"/>
      <c r="CK4" s="1483" t="s">
        <v>1622</v>
      </c>
      <c r="CL4" s="1483"/>
      <c r="CM4" s="1483" t="s">
        <v>1399</v>
      </c>
      <c r="CN4" s="1483"/>
      <c r="CO4" s="1483" t="s">
        <v>1391</v>
      </c>
      <c r="CP4" s="1483"/>
      <c r="CQ4" s="1486" t="s">
        <v>307</v>
      </c>
      <c r="CR4" s="1486"/>
      <c r="CS4" s="1486"/>
      <c r="CT4" s="1486"/>
      <c r="CU4" s="1483" t="s">
        <v>959</v>
      </c>
      <c r="CV4" s="1483"/>
      <c r="CW4" s="1483" t="s">
        <v>1622</v>
      </c>
      <c r="CX4" s="1483"/>
      <c r="CY4" s="1483" t="s">
        <v>1399</v>
      </c>
      <c r="CZ4" s="1483"/>
      <c r="DA4" s="1483" t="s">
        <v>1391</v>
      </c>
      <c r="DB4" s="1483"/>
      <c r="DC4" s="1486" t="s">
        <v>307</v>
      </c>
      <c r="DD4" s="1486"/>
      <c r="DE4" s="1486"/>
      <c r="DF4" s="1486"/>
      <c r="DG4" s="1483" t="s">
        <v>959</v>
      </c>
      <c r="DH4" s="1483"/>
      <c r="DI4" s="1483" t="s">
        <v>1622</v>
      </c>
      <c r="DJ4" s="1483"/>
      <c r="DK4" s="1483" t="s">
        <v>1399</v>
      </c>
      <c r="DL4" s="1483"/>
      <c r="DM4" s="1483" t="s">
        <v>1391</v>
      </c>
      <c r="DN4" s="1483"/>
      <c r="DO4" s="1486" t="s">
        <v>307</v>
      </c>
      <c r="DP4" s="1486"/>
      <c r="DQ4" s="1486"/>
      <c r="DR4" s="1486"/>
      <c r="DS4" s="1483" t="s">
        <v>959</v>
      </c>
      <c r="DT4" s="1483"/>
      <c r="DU4" s="1483" t="s">
        <v>1622</v>
      </c>
      <c r="DV4" s="1483"/>
      <c r="DW4" s="1483" t="s">
        <v>1399</v>
      </c>
      <c r="DX4" s="1483"/>
      <c r="DY4" s="1483" t="s">
        <v>1391</v>
      </c>
      <c r="DZ4" s="1483"/>
      <c r="EA4" s="1486" t="s">
        <v>307</v>
      </c>
      <c r="EB4" s="1486"/>
      <c r="EC4" s="1486"/>
      <c r="ED4" s="1486"/>
      <c r="EE4" s="1483" t="s">
        <v>959</v>
      </c>
      <c r="EF4" s="1483"/>
      <c r="EG4" s="1483" t="s">
        <v>1622</v>
      </c>
      <c r="EH4" s="1483"/>
      <c r="EI4" s="1483" t="s">
        <v>1399</v>
      </c>
      <c r="EJ4" s="1483"/>
      <c r="EK4" s="1483" t="s">
        <v>1391</v>
      </c>
      <c r="EL4" s="1483"/>
      <c r="EM4" s="1486" t="s">
        <v>307</v>
      </c>
      <c r="EN4" s="1486"/>
      <c r="EO4" s="1486"/>
      <c r="EP4" s="1486"/>
      <c r="EQ4" s="1483" t="s">
        <v>959</v>
      </c>
      <c r="ER4" s="1483"/>
      <c r="ES4" s="1483" t="s">
        <v>1622</v>
      </c>
      <c r="ET4" s="1483"/>
      <c r="EU4" s="1483" t="s">
        <v>1399</v>
      </c>
      <c r="EV4" s="1483"/>
      <c r="EW4" s="1483" t="s">
        <v>1391</v>
      </c>
      <c r="EX4" s="1483"/>
      <c r="EY4" s="1486" t="s">
        <v>307</v>
      </c>
      <c r="EZ4" s="1486"/>
      <c r="FA4" s="1486"/>
      <c r="FB4" s="1486"/>
      <c r="FC4" s="1483" t="s">
        <v>1623</v>
      </c>
      <c r="FD4" s="1483"/>
      <c r="FE4" s="1483"/>
      <c r="FF4" s="1483"/>
    </row>
    <row r="5" spans="1:162" s="846" customFormat="1" ht="43.5" customHeight="1" x14ac:dyDescent="0.25">
      <c r="A5" s="1483"/>
      <c r="B5" s="1483"/>
      <c r="C5" s="1483" t="s">
        <v>328</v>
      </c>
      <c r="D5" s="1398" t="s">
        <v>329</v>
      </c>
      <c r="E5" s="1483" t="s">
        <v>328</v>
      </c>
      <c r="F5" s="1398" t="s">
        <v>329</v>
      </c>
      <c r="G5" s="1483" t="s">
        <v>328</v>
      </c>
      <c r="H5" s="1398" t="s">
        <v>329</v>
      </c>
      <c r="I5" s="1483" t="s">
        <v>328</v>
      </c>
      <c r="J5" s="1398" t="s">
        <v>329</v>
      </c>
      <c r="K5" s="1398" t="s">
        <v>1403</v>
      </c>
      <c r="L5" s="1398"/>
      <c r="M5" s="1398" t="s">
        <v>1404</v>
      </c>
      <c r="N5" s="1398"/>
      <c r="O5" s="1483" t="s">
        <v>328</v>
      </c>
      <c r="P5" s="1398" t="s">
        <v>329</v>
      </c>
      <c r="Q5" s="1483" t="s">
        <v>328</v>
      </c>
      <c r="R5" s="1398" t="s">
        <v>329</v>
      </c>
      <c r="S5" s="1483" t="s">
        <v>328</v>
      </c>
      <c r="T5" s="1398" t="s">
        <v>329</v>
      </c>
      <c r="U5" s="1483" t="s">
        <v>328</v>
      </c>
      <c r="V5" s="1398" t="s">
        <v>329</v>
      </c>
      <c r="W5" s="1398" t="s">
        <v>1403</v>
      </c>
      <c r="X5" s="1398"/>
      <c r="Y5" s="1398" t="s">
        <v>1404</v>
      </c>
      <c r="Z5" s="1398"/>
      <c r="AA5" s="1483" t="s">
        <v>328</v>
      </c>
      <c r="AB5" s="1398" t="s">
        <v>329</v>
      </c>
      <c r="AC5" s="1483" t="s">
        <v>328</v>
      </c>
      <c r="AD5" s="1398" t="s">
        <v>329</v>
      </c>
      <c r="AE5" s="1483" t="s">
        <v>328</v>
      </c>
      <c r="AF5" s="1398" t="s">
        <v>329</v>
      </c>
      <c r="AG5" s="1483" t="s">
        <v>328</v>
      </c>
      <c r="AH5" s="1398" t="s">
        <v>329</v>
      </c>
      <c r="AI5" s="1398" t="s">
        <v>1403</v>
      </c>
      <c r="AJ5" s="1398"/>
      <c r="AK5" s="1398" t="s">
        <v>1404</v>
      </c>
      <c r="AL5" s="1398"/>
      <c r="AM5" s="1483" t="s">
        <v>328</v>
      </c>
      <c r="AN5" s="1398" t="s">
        <v>329</v>
      </c>
      <c r="AO5" s="1483" t="s">
        <v>328</v>
      </c>
      <c r="AP5" s="1398" t="s">
        <v>329</v>
      </c>
      <c r="AQ5" s="1483" t="s">
        <v>328</v>
      </c>
      <c r="AR5" s="1398" t="s">
        <v>329</v>
      </c>
      <c r="AS5" s="1483" t="s">
        <v>328</v>
      </c>
      <c r="AT5" s="1398" t="s">
        <v>329</v>
      </c>
      <c r="AU5" s="1398" t="s">
        <v>1403</v>
      </c>
      <c r="AV5" s="1398"/>
      <c r="AW5" s="1398" t="s">
        <v>1404</v>
      </c>
      <c r="AX5" s="1398"/>
      <c r="AY5" s="1483" t="s">
        <v>328</v>
      </c>
      <c r="AZ5" s="1398" t="s">
        <v>329</v>
      </c>
      <c r="BA5" s="1483" t="s">
        <v>328</v>
      </c>
      <c r="BB5" s="1398" t="s">
        <v>329</v>
      </c>
      <c r="BC5" s="1483" t="s">
        <v>328</v>
      </c>
      <c r="BD5" s="1398" t="s">
        <v>329</v>
      </c>
      <c r="BE5" s="1483" t="s">
        <v>328</v>
      </c>
      <c r="BF5" s="1398" t="s">
        <v>329</v>
      </c>
      <c r="BG5" s="1398" t="s">
        <v>1403</v>
      </c>
      <c r="BH5" s="1398"/>
      <c r="BI5" s="1398" t="s">
        <v>1404</v>
      </c>
      <c r="BJ5" s="1398"/>
      <c r="BK5" s="1483" t="s">
        <v>328</v>
      </c>
      <c r="BL5" s="1398" t="s">
        <v>329</v>
      </c>
      <c r="BM5" s="1483" t="s">
        <v>328</v>
      </c>
      <c r="BN5" s="1398" t="s">
        <v>329</v>
      </c>
      <c r="BO5" s="1483" t="s">
        <v>328</v>
      </c>
      <c r="BP5" s="1398" t="s">
        <v>329</v>
      </c>
      <c r="BQ5" s="1483" t="s">
        <v>328</v>
      </c>
      <c r="BR5" s="1398" t="s">
        <v>329</v>
      </c>
      <c r="BS5" s="1398" t="s">
        <v>1403</v>
      </c>
      <c r="BT5" s="1398"/>
      <c r="BU5" s="1398" t="s">
        <v>1404</v>
      </c>
      <c r="BV5" s="1398"/>
      <c r="BW5" s="1483" t="s">
        <v>328</v>
      </c>
      <c r="BX5" s="1398" t="s">
        <v>329</v>
      </c>
      <c r="BY5" s="1483" t="s">
        <v>328</v>
      </c>
      <c r="BZ5" s="1398" t="s">
        <v>329</v>
      </c>
      <c r="CA5" s="1483" t="s">
        <v>328</v>
      </c>
      <c r="CB5" s="1398" t="s">
        <v>329</v>
      </c>
      <c r="CC5" s="1483" t="s">
        <v>328</v>
      </c>
      <c r="CD5" s="1398" t="s">
        <v>329</v>
      </c>
      <c r="CE5" s="1398" t="s">
        <v>1403</v>
      </c>
      <c r="CF5" s="1398"/>
      <c r="CG5" s="1398" t="s">
        <v>1404</v>
      </c>
      <c r="CH5" s="1398"/>
      <c r="CI5" s="1483" t="s">
        <v>328</v>
      </c>
      <c r="CJ5" s="1398" t="s">
        <v>329</v>
      </c>
      <c r="CK5" s="1483" t="s">
        <v>328</v>
      </c>
      <c r="CL5" s="1398" t="s">
        <v>329</v>
      </c>
      <c r="CM5" s="1483" t="s">
        <v>328</v>
      </c>
      <c r="CN5" s="1398" t="s">
        <v>329</v>
      </c>
      <c r="CO5" s="1483" t="s">
        <v>328</v>
      </c>
      <c r="CP5" s="1398" t="s">
        <v>329</v>
      </c>
      <c r="CQ5" s="1398" t="s">
        <v>1403</v>
      </c>
      <c r="CR5" s="1398"/>
      <c r="CS5" s="1398" t="s">
        <v>1404</v>
      </c>
      <c r="CT5" s="1398"/>
      <c r="CU5" s="1483" t="s">
        <v>328</v>
      </c>
      <c r="CV5" s="1398" t="s">
        <v>329</v>
      </c>
      <c r="CW5" s="1483" t="s">
        <v>328</v>
      </c>
      <c r="CX5" s="1398" t="s">
        <v>329</v>
      </c>
      <c r="CY5" s="1483" t="s">
        <v>328</v>
      </c>
      <c r="CZ5" s="1398" t="s">
        <v>329</v>
      </c>
      <c r="DA5" s="1483" t="s">
        <v>328</v>
      </c>
      <c r="DB5" s="1398" t="s">
        <v>329</v>
      </c>
      <c r="DC5" s="1398" t="s">
        <v>1403</v>
      </c>
      <c r="DD5" s="1398"/>
      <c r="DE5" s="1398" t="s">
        <v>1404</v>
      </c>
      <c r="DF5" s="1398"/>
      <c r="DG5" s="1483" t="s">
        <v>328</v>
      </c>
      <c r="DH5" s="1398" t="s">
        <v>329</v>
      </c>
      <c r="DI5" s="1483" t="s">
        <v>328</v>
      </c>
      <c r="DJ5" s="1398" t="s">
        <v>329</v>
      </c>
      <c r="DK5" s="1483" t="s">
        <v>328</v>
      </c>
      <c r="DL5" s="1398" t="s">
        <v>329</v>
      </c>
      <c r="DM5" s="1483" t="s">
        <v>328</v>
      </c>
      <c r="DN5" s="1398" t="s">
        <v>329</v>
      </c>
      <c r="DO5" s="1398" t="s">
        <v>1403</v>
      </c>
      <c r="DP5" s="1398"/>
      <c r="DQ5" s="1398" t="s">
        <v>1404</v>
      </c>
      <c r="DR5" s="1398"/>
      <c r="DS5" s="1483" t="s">
        <v>328</v>
      </c>
      <c r="DT5" s="1398" t="s">
        <v>329</v>
      </c>
      <c r="DU5" s="1483" t="s">
        <v>328</v>
      </c>
      <c r="DV5" s="1398" t="s">
        <v>329</v>
      </c>
      <c r="DW5" s="1483" t="s">
        <v>328</v>
      </c>
      <c r="DX5" s="1398" t="s">
        <v>329</v>
      </c>
      <c r="DY5" s="1483" t="s">
        <v>328</v>
      </c>
      <c r="DZ5" s="1398" t="s">
        <v>329</v>
      </c>
      <c r="EA5" s="1398" t="s">
        <v>1403</v>
      </c>
      <c r="EB5" s="1398"/>
      <c r="EC5" s="1398" t="s">
        <v>1404</v>
      </c>
      <c r="ED5" s="1398"/>
      <c r="EE5" s="1483" t="s">
        <v>328</v>
      </c>
      <c r="EF5" s="1398" t="s">
        <v>329</v>
      </c>
      <c r="EG5" s="1483" t="s">
        <v>328</v>
      </c>
      <c r="EH5" s="1398" t="s">
        <v>329</v>
      </c>
      <c r="EI5" s="1483" t="s">
        <v>328</v>
      </c>
      <c r="EJ5" s="1398" t="s">
        <v>329</v>
      </c>
      <c r="EK5" s="1483" t="s">
        <v>328</v>
      </c>
      <c r="EL5" s="1398" t="s">
        <v>329</v>
      </c>
      <c r="EM5" s="1398" t="s">
        <v>1403</v>
      </c>
      <c r="EN5" s="1398"/>
      <c r="EO5" s="1398" t="s">
        <v>1404</v>
      </c>
      <c r="EP5" s="1398"/>
      <c r="EQ5" s="1483" t="s">
        <v>328</v>
      </c>
      <c r="ER5" s="1398" t="s">
        <v>329</v>
      </c>
      <c r="ES5" s="1483" t="s">
        <v>328</v>
      </c>
      <c r="ET5" s="1398" t="s">
        <v>329</v>
      </c>
      <c r="EU5" s="1483" t="s">
        <v>328</v>
      </c>
      <c r="EV5" s="1398" t="s">
        <v>329</v>
      </c>
      <c r="EW5" s="1483" t="s">
        <v>328</v>
      </c>
      <c r="EX5" s="1398" t="s">
        <v>329</v>
      </c>
      <c r="EY5" s="1398" t="s">
        <v>1403</v>
      </c>
      <c r="EZ5" s="1398"/>
      <c r="FA5" s="1398" t="s">
        <v>1404</v>
      </c>
      <c r="FB5" s="1398"/>
      <c r="FC5" s="1398" t="s">
        <v>1233</v>
      </c>
      <c r="FD5" s="1398" t="s">
        <v>1234</v>
      </c>
      <c r="FE5" s="1484" t="s">
        <v>1235</v>
      </c>
      <c r="FF5" s="1484" t="s">
        <v>1236</v>
      </c>
    </row>
    <row r="6" spans="1:162" s="846" customFormat="1" ht="54.75" customHeight="1" x14ac:dyDescent="0.25">
      <c r="A6" s="1483"/>
      <c r="B6" s="1483"/>
      <c r="C6" s="1483"/>
      <c r="D6" s="1398"/>
      <c r="E6" s="1483"/>
      <c r="F6" s="1398"/>
      <c r="G6" s="1483"/>
      <c r="H6" s="1398"/>
      <c r="I6" s="1483"/>
      <c r="J6" s="1398"/>
      <c r="K6" s="843" t="s">
        <v>330</v>
      </c>
      <c r="L6" s="843" t="s">
        <v>331</v>
      </c>
      <c r="M6" s="843" t="s">
        <v>330</v>
      </c>
      <c r="N6" s="843" t="s">
        <v>331</v>
      </c>
      <c r="O6" s="1483"/>
      <c r="P6" s="1398"/>
      <c r="Q6" s="1483"/>
      <c r="R6" s="1398"/>
      <c r="S6" s="1483"/>
      <c r="T6" s="1398"/>
      <c r="U6" s="1483"/>
      <c r="V6" s="1398"/>
      <c r="W6" s="843" t="s">
        <v>330</v>
      </c>
      <c r="X6" s="843" t="s">
        <v>331</v>
      </c>
      <c r="Y6" s="843" t="s">
        <v>330</v>
      </c>
      <c r="Z6" s="843" t="s">
        <v>331</v>
      </c>
      <c r="AA6" s="1483"/>
      <c r="AB6" s="1398"/>
      <c r="AC6" s="1483"/>
      <c r="AD6" s="1398"/>
      <c r="AE6" s="1483"/>
      <c r="AF6" s="1398"/>
      <c r="AG6" s="1483"/>
      <c r="AH6" s="1398"/>
      <c r="AI6" s="843" t="s">
        <v>330</v>
      </c>
      <c r="AJ6" s="843" t="s">
        <v>331</v>
      </c>
      <c r="AK6" s="843" t="s">
        <v>330</v>
      </c>
      <c r="AL6" s="843" t="s">
        <v>331</v>
      </c>
      <c r="AM6" s="1483"/>
      <c r="AN6" s="1398"/>
      <c r="AO6" s="1483"/>
      <c r="AP6" s="1398"/>
      <c r="AQ6" s="1483"/>
      <c r="AR6" s="1398"/>
      <c r="AS6" s="1483"/>
      <c r="AT6" s="1398"/>
      <c r="AU6" s="843" t="s">
        <v>330</v>
      </c>
      <c r="AV6" s="843" t="s">
        <v>331</v>
      </c>
      <c r="AW6" s="843" t="s">
        <v>330</v>
      </c>
      <c r="AX6" s="843" t="s">
        <v>331</v>
      </c>
      <c r="AY6" s="1483"/>
      <c r="AZ6" s="1398"/>
      <c r="BA6" s="1483"/>
      <c r="BB6" s="1398"/>
      <c r="BC6" s="1483"/>
      <c r="BD6" s="1398"/>
      <c r="BE6" s="1483"/>
      <c r="BF6" s="1398"/>
      <c r="BG6" s="843" t="s">
        <v>330</v>
      </c>
      <c r="BH6" s="843" t="s">
        <v>331</v>
      </c>
      <c r="BI6" s="843" t="s">
        <v>330</v>
      </c>
      <c r="BJ6" s="843" t="s">
        <v>331</v>
      </c>
      <c r="BK6" s="1483"/>
      <c r="BL6" s="1398"/>
      <c r="BM6" s="1483"/>
      <c r="BN6" s="1398"/>
      <c r="BO6" s="1483"/>
      <c r="BP6" s="1398"/>
      <c r="BQ6" s="1483"/>
      <c r="BR6" s="1398"/>
      <c r="BS6" s="843" t="s">
        <v>330</v>
      </c>
      <c r="BT6" s="843" t="s">
        <v>331</v>
      </c>
      <c r="BU6" s="843" t="s">
        <v>330</v>
      </c>
      <c r="BV6" s="843" t="s">
        <v>331</v>
      </c>
      <c r="BW6" s="1483"/>
      <c r="BX6" s="1398"/>
      <c r="BY6" s="1483"/>
      <c r="BZ6" s="1398"/>
      <c r="CA6" s="1483"/>
      <c r="CB6" s="1398"/>
      <c r="CC6" s="1483"/>
      <c r="CD6" s="1398"/>
      <c r="CE6" s="843" t="s">
        <v>330</v>
      </c>
      <c r="CF6" s="843" t="s">
        <v>331</v>
      </c>
      <c r="CG6" s="843" t="s">
        <v>330</v>
      </c>
      <c r="CH6" s="843" t="s">
        <v>331</v>
      </c>
      <c r="CI6" s="1483"/>
      <c r="CJ6" s="1398"/>
      <c r="CK6" s="1483"/>
      <c r="CL6" s="1398"/>
      <c r="CM6" s="1483"/>
      <c r="CN6" s="1398"/>
      <c r="CO6" s="1483"/>
      <c r="CP6" s="1398"/>
      <c r="CQ6" s="843" t="s">
        <v>330</v>
      </c>
      <c r="CR6" s="843" t="s">
        <v>331</v>
      </c>
      <c r="CS6" s="843" t="s">
        <v>330</v>
      </c>
      <c r="CT6" s="843" t="s">
        <v>331</v>
      </c>
      <c r="CU6" s="1483"/>
      <c r="CV6" s="1398"/>
      <c r="CW6" s="1483"/>
      <c r="CX6" s="1398"/>
      <c r="CY6" s="1483"/>
      <c r="CZ6" s="1398"/>
      <c r="DA6" s="1483"/>
      <c r="DB6" s="1398"/>
      <c r="DC6" s="843" t="s">
        <v>330</v>
      </c>
      <c r="DD6" s="843" t="s">
        <v>331</v>
      </c>
      <c r="DE6" s="843" t="s">
        <v>330</v>
      </c>
      <c r="DF6" s="843" t="s">
        <v>331</v>
      </c>
      <c r="DG6" s="1483"/>
      <c r="DH6" s="1398"/>
      <c r="DI6" s="1483"/>
      <c r="DJ6" s="1398"/>
      <c r="DK6" s="1483"/>
      <c r="DL6" s="1398"/>
      <c r="DM6" s="1483"/>
      <c r="DN6" s="1398"/>
      <c r="DO6" s="843" t="s">
        <v>330</v>
      </c>
      <c r="DP6" s="843" t="s">
        <v>331</v>
      </c>
      <c r="DQ6" s="843" t="s">
        <v>330</v>
      </c>
      <c r="DR6" s="843" t="s">
        <v>331</v>
      </c>
      <c r="DS6" s="1483"/>
      <c r="DT6" s="1398"/>
      <c r="DU6" s="1483"/>
      <c r="DV6" s="1398"/>
      <c r="DW6" s="1483"/>
      <c r="DX6" s="1398"/>
      <c r="DY6" s="1483"/>
      <c r="DZ6" s="1398"/>
      <c r="EA6" s="843" t="s">
        <v>330</v>
      </c>
      <c r="EB6" s="843" t="s">
        <v>331</v>
      </c>
      <c r="EC6" s="843" t="s">
        <v>330</v>
      </c>
      <c r="ED6" s="843" t="s">
        <v>331</v>
      </c>
      <c r="EE6" s="1483"/>
      <c r="EF6" s="1398"/>
      <c r="EG6" s="1483"/>
      <c r="EH6" s="1398"/>
      <c r="EI6" s="1483"/>
      <c r="EJ6" s="1398"/>
      <c r="EK6" s="1483"/>
      <c r="EL6" s="1398"/>
      <c r="EM6" s="843" t="s">
        <v>330</v>
      </c>
      <c r="EN6" s="843" t="s">
        <v>331</v>
      </c>
      <c r="EO6" s="843" t="s">
        <v>330</v>
      </c>
      <c r="EP6" s="843" t="s">
        <v>331</v>
      </c>
      <c r="EQ6" s="1483"/>
      <c r="ER6" s="1398"/>
      <c r="ES6" s="1483"/>
      <c r="ET6" s="1398"/>
      <c r="EU6" s="1483"/>
      <c r="EV6" s="1398"/>
      <c r="EW6" s="1483"/>
      <c r="EX6" s="1398"/>
      <c r="EY6" s="843" t="s">
        <v>330</v>
      </c>
      <c r="EZ6" s="843" t="s">
        <v>331</v>
      </c>
      <c r="FA6" s="843" t="s">
        <v>330</v>
      </c>
      <c r="FB6" s="843" t="s">
        <v>331</v>
      </c>
      <c r="FC6" s="1483"/>
      <c r="FD6" s="1398"/>
      <c r="FE6" s="1485"/>
      <c r="FF6" s="1484"/>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54" t="s">
        <v>1054</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53" t="s">
        <v>400</v>
      </c>
      <c r="B3" s="1353" t="s">
        <v>401</v>
      </c>
      <c r="C3" s="1350" t="s">
        <v>1193</v>
      </c>
      <c r="D3" s="1350" t="s">
        <v>1194</v>
      </c>
      <c r="E3" s="1350" t="s">
        <v>1195</v>
      </c>
      <c r="F3" s="1350" t="s">
        <v>1196</v>
      </c>
      <c r="G3" s="1350" t="s">
        <v>1177</v>
      </c>
      <c r="H3" s="1350" t="s">
        <v>1041</v>
      </c>
      <c r="I3" s="1350" t="s">
        <v>1042</v>
      </c>
      <c r="J3" s="1350" t="s">
        <v>1043</v>
      </c>
      <c r="K3" s="1350" t="s">
        <v>1044</v>
      </c>
      <c r="L3" s="1350" t="s">
        <v>1031</v>
      </c>
      <c r="M3" s="1353" t="s">
        <v>1049</v>
      </c>
      <c r="N3" s="1350" t="s">
        <v>1055</v>
      </c>
      <c r="O3" s="1350" t="s">
        <v>429</v>
      </c>
      <c r="P3" s="1350" t="s">
        <v>1032</v>
      </c>
      <c r="Q3" s="1350" t="s">
        <v>1033</v>
      </c>
      <c r="R3" s="1350" t="s">
        <v>947</v>
      </c>
      <c r="S3" s="1350" t="s">
        <v>1424</v>
      </c>
      <c r="T3" s="1350" t="s">
        <v>1425</v>
      </c>
      <c r="U3" s="1353" t="s">
        <v>1035</v>
      </c>
      <c r="V3" s="1350" t="s">
        <v>1056</v>
      </c>
      <c r="W3" s="1350" t="s">
        <v>429</v>
      </c>
      <c r="X3" s="1350" t="s">
        <v>1079</v>
      </c>
      <c r="Y3" s="1353" t="s">
        <v>1023</v>
      </c>
      <c r="Z3" s="1353" t="s">
        <v>950</v>
      </c>
      <c r="AA3" s="1353" t="s">
        <v>972</v>
      </c>
      <c r="AB3" s="1353" t="s">
        <v>971</v>
      </c>
      <c r="AC3" s="1353" t="s">
        <v>970</v>
      </c>
      <c r="AD3" s="1353" t="s">
        <v>1036</v>
      </c>
      <c r="AE3" s="1350" t="s">
        <v>1057</v>
      </c>
      <c r="AF3" s="1350" t="s">
        <v>429</v>
      </c>
      <c r="AG3" s="1350" t="s">
        <v>1072</v>
      </c>
    </row>
    <row r="4" spans="1:99" s="7" customFormat="1" x14ac:dyDescent="0.25">
      <c r="A4" s="1355"/>
      <c r="B4" s="1355"/>
      <c r="C4" s="1351"/>
      <c r="D4" s="1351"/>
      <c r="E4" s="1351"/>
      <c r="F4" s="1351"/>
      <c r="G4" s="1351"/>
      <c r="H4" s="1351"/>
      <c r="I4" s="1351"/>
      <c r="J4" s="1351"/>
      <c r="K4" s="1351"/>
      <c r="L4" s="1351"/>
      <c r="M4" s="1353"/>
      <c r="N4" s="1351"/>
      <c r="O4" s="1351"/>
      <c r="P4" s="1351"/>
      <c r="Q4" s="1351"/>
      <c r="R4" s="1351"/>
      <c r="S4" s="1351"/>
      <c r="T4" s="1351"/>
      <c r="U4" s="1353"/>
      <c r="V4" s="1351"/>
      <c r="W4" s="1351"/>
      <c r="X4" s="1351"/>
      <c r="Y4" s="1353"/>
      <c r="Z4" s="1353"/>
      <c r="AA4" s="1353"/>
      <c r="AB4" s="1353"/>
      <c r="AC4" s="1353"/>
      <c r="AD4" s="1353"/>
      <c r="AE4" s="1351"/>
      <c r="AF4" s="1351"/>
      <c r="AG4" s="1351"/>
    </row>
    <row r="5" spans="1:99" s="7" customFormat="1" ht="135" customHeight="1" x14ac:dyDescent="0.25">
      <c r="A5" s="1355"/>
      <c r="B5" s="1355"/>
      <c r="C5" s="1352"/>
      <c r="D5" s="1352"/>
      <c r="E5" s="1352"/>
      <c r="F5" s="1352"/>
      <c r="G5" s="1352"/>
      <c r="H5" s="1352"/>
      <c r="I5" s="1352"/>
      <c r="J5" s="1352"/>
      <c r="K5" s="1352"/>
      <c r="L5" s="1352"/>
      <c r="M5" s="1353"/>
      <c r="N5" s="1352"/>
      <c r="O5" s="1352"/>
      <c r="P5" s="1352"/>
      <c r="Q5" s="1352"/>
      <c r="R5" s="1352"/>
      <c r="S5" s="1352"/>
      <c r="T5" s="1352"/>
      <c r="U5" s="1353"/>
      <c r="V5" s="1352"/>
      <c r="W5" s="1352"/>
      <c r="X5" s="1352"/>
      <c r="Y5" s="1353"/>
      <c r="Z5" s="1353"/>
      <c r="AA5" s="1353"/>
      <c r="AB5" s="1353"/>
      <c r="AC5" s="1353"/>
      <c r="AD5" s="1353"/>
      <c r="AE5" s="1352"/>
      <c r="AF5" s="1352"/>
      <c r="AG5" s="1352"/>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6" t="s">
        <v>519</v>
      </c>
      <c r="B3" s="1498" t="s">
        <v>357</v>
      </c>
      <c r="C3" s="1492" t="s">
        <v>520</v>
      </c>
      <c r="D3" s="1493"/>
      <c r="E3" s="1493"/>
      <c r="F3" s="1493"/>
      <c r="G3" s="1493"/>
      <c r="H3" s="1493"/>
      <c r="I3" s="1493"/>
      <c r="J3" s="1494"/>
      <c r="K3" s="1492" t="s">
        <v>550</v>
      </c>
      <c r="L3" s="1493"/>
      <c r="M3" s="1493"/>
      <c r="N3" s="1493"/>
      <c r="O3" s="1493"/>
      <c r="P3" s="1493"/>
      <c r="Q3" s="1493"/>
      <c r="R3" s="1494"/>
      <c r="S3" s="1492" t="s">
        <v>1519</v>
      </c>
      <c r="T3" s="1493"/>
      <c r="U3" s="1493"/>
      <c r="V3" s="1493"/>
      <c r="W3" s="1493"/>
      <c r="X3" s="1493"/>
      <c r="Y3" s="1493"/>
      <c r="Z3" s="1494"/>
      <c r="AA3" s="1492" t="s">
        <v>551</v>
      </c>
      <c r="AB3" s="1493"/>
      <c r="AC3" s="1493"/>
      <c r="AD3" s="1493"/>
      <c r="AE3" s="1493"/>
      <c r="AF3" s="1493"/>
      <c r="AG3" s="1493"/>
      <c r="AH3" s="1494"/>
      <c r="AI3" s="1492" t="s">
        <v>552</v>
      </c>
      <c r="AJ3" s="1493"/>
      <c r="AK3" s="1493"/>
      <c r="AL3" s="1493"/>
      <c r="AM3" s="1493"/>
      <c r="AN3" s="1493"/>
      <c r="AO3" s="1493"/>
      <c r="AP3" s="1494"/>
      <c r="AQ3" s="1492" t="s">
        <v>358</v>
      </c>
      <c r="AR3" s="1493"/>
      <c r="AS3" s="1493"/>
      <c r="AT3" s="1493"/>
      <c r="AU3" s="1493"/>
      <c r="AV3" s="1493"/>
      <c r="AW3" s="1493"/>
      <c r="AX3" s="1494"/>
      <c r="AY3" s="1492" t="s">
        <v>1520</v>
      </c>
      <c r="AZ3" s="1493"/>
      <c r="BA3" s="1493"/>
      <c r="BB3" s="1493"/>
      <c r="BC3" s="1493"/>
      <c r="BD3" s="1493"/>
      <c r="BE3" s="1493"/>
      <c r="BF3" s="1494"/>
      <c r="BG3" s="1492" t="s">
        <v>359</v>
      </c>
      <c r="BH3" s="1493"/>
      <c r="BI3" s="1493"/>
      <c r="BJ3" s="1493"/>
      <c r="BK3" s="1493"/>
      <c r="BL3" s="1493"/>
      <c r="BM3" s="1493"/>
      <c r="BN3" s="1494"/>
      <c r="BO3" s="1492" t="s">
        <v>556</v>
      </c>
      <c r="BP3" s="1493"/>
      <c r="BQ3" s="1493"/>
      <c r="BR3" s="1493"/>
      <c r="BS3" s="1493"/>
      <c r="BT3" s="1493"/>
      <c r="BU3" s="1493"/>
      <c r="BV3" s="1494"/>
      <c r="BW3" s="1492" t="s">
        <v>557</v>
      </c>
      <c r="BX3" s="1493"/>
      <c r="BY3" s="1493"/>
      <c r="BZ3" s="1493"/>
      <c r="CA3" s="1493"/>
      <c r="CB3" s="1493"/>
      <c r="CC3" s="1493"/>
      <c r="CD3" s="1494"/>
      <c r="CE3" s="1492" t="s">
        <v>558</v>
      </c>
      <c r="CF3" s="1493"/>
      <c r="CG3" s="1493"/>
      <c r="CH3" s="1493"/>
      <c r="CI3" s="1493"/>
      <c r="CJ3" s="1493"/>
      <c r="CK3" s="1493"/>
      <c r="CL3" s="1494"/>
      <c r="CM3" s="1492" t="s">
        <v>1521</v>
      </c>
      <c r="CN3" s="1493"/>
      <c r="CO3" s="1493"/>
      <c r="CP3" s="1493"/>
      <c r="CQ3" s="1493"/>
      <c r="CR3" s="1493"/>
      <c r="CS3" s="1493"/>
      <c r="CT3" s="1494"/>
      <c r="CU3" s="1492" t="s">
        <v>559</v>
      </c>
      <c r="CV3" s="1493"/>
      <c r="CW3" s="1493"/>
      <c r="CX3" s="1493"/>
      <c r="CY3" s="1493"/>
      <c r="CZ3" s="1493"/>
      <c r="DA3" s="1493"/>
      <c r="DB3" s="1495"/>
    </row>
    <row r="4" spans="1:106" s="330" customFormat="1" ht="24.95" customHeight="1" x14ac:dyDescent="0.25">
      <c r="A4" s="1497"/>
      <c r="B4" s="1499"/>
      <c r="C4" s="1487" t="s">
        <v>905</v>
      </c>
      <c r="D4" s="1488"/>
      <c r="E4" s="1489"/>
      <c r="F4" s="1487" t="s">
        <v>1405</v>
      </c>
      <c r="G4" s="1488"/>
      <c r="H4" s="1489"/>
      <c r="I4" s="1490" t="s">
        <v>1406</v>
      </c>
      <c r="J4" s="1490" t="s">
        <v>1407</v>
      </c>
      <c r="K4" s="1487" t="s">
        <v>905</v>
      </c>
      <c r="L4" s="1488"/>
      <c r="M4" s="1489"/>
      <c r="N4" s="1487" t="s">
        <v>1405</v>
      </c>
      <c r="O4" s="1488"/>
      <c r="P4" s="1489"/>
      <c r="Q4" s="1490" t="s">
        <v>1406</v>
      </c>
      <c r="R4" s="1490" t="s">
        <v>1407</v>
      </c>
      <c r="S4" s="1487" t="s">
        <v>905</v>
      </c>
      <c r="T4" s="1488"/>
      <c r="U4" s="1489"/>
      <c r="V4" s="1487" t="s">
        <v>1405</v>
      </c>
      <c r="W4" s="1488"/>
      <c r="X4" s="1489"/>
      <c r="Y4" s="1490" t="s">
        <v>1406</v>
      </c>
      <c r="Z4" s="1490" t="s">
        <v>1407</v>
      </c>
      <c r="AA4" s="1487" t="s">
        <v>905</v>
      </c>
      <c r="AB4" s="1488"/>
      <c r="AC4" s="1489"/>
      <c r="AD4" s="1487" t="s">
        <v>1405</v>
      </c>
      <c r="AE4" s="1488"/>
      <c r="AF4" s="1489"/>
      <c r="AG4" s="1490" t="s">
        <v>1406</v>
      </c>
      <c r="AH4" s="1490" t="s">
        <v>1407</v>
      </c>
      <c r="AI4" s="1487" t="s">
        <v>905</v>
      </c>
      <c r="AJ4" s="1488"/>
      <c r="AK4" s="1489"/>
      <c r="AL4" s="1487" t="s">
        <v>1405</v>
      </c>
      <c r="AM4" s="1488"/>
      <c r="AN4" s="1489"/>
      <c r="AO4" s="1490" t="s">
        <v>1406</v>
      </c>
      <c r="AP4" s="1490" t="s">
        <v>1407</v>
      </c>
      <c r="AQ4" s="1487" t="s">
        <v>905</v>
      </c>
      <c r="AR4" s="1488"/>
      <c r="AS4" s="1489"/>
      <c r="AT4" s="1487" t="s">
        <v>1405</v>
      </c>
      <c r="AU4" s="1488"/>
      <c r="AV4" s="1489"/>
      <c r="AW4" s="1490" t="s">
        <v>1406</v>
      </c>
      <c r="AX4" s="1490" t="s">
        <v>1407</v>
      </c>
      <c r="AY4" s="1487" t="s">
        <v>905</v>
      </c>
      <c r="AZ4" s="1488"/>
      <c r="BA4" s="1489"/>
      <c r="BB4" s="1487" t="s">
        <v>1405</v>
      </c>
      <c r="BC4" s="1488"/>
      <c r="BD4" s="1489"/>
      <c r="BE4" s="1490" t="s">
        <v>1406</v>
      </c>
      <c r="BF4" s="1490" t="s">
        <v>1407</v>
      </c>
      <c r="BG4" s="1487" t="s">
        <v>905</v>
      </c>
      <c r="BH4" s="1488"/>
      <c r="BI4" s="1489"/>
      <c r="BJ4" s="1487" t="s">
        <v>1405</v>
      </c>
      <c r="BK4" s="1488"/>
      <c r="BL4" s="1489"/>
      <c r="BM4" s="1490" t="s">
        <v>1406</v>
      </c>
      <c r="BN4" s="1490" t="s">
        <v>1407</v>
      </c>
      <c r="BO4" s="1487" t="s">
        <v>905</v>
      </c>
      <c r="BP4" s="1488"/>
      <c r="BQ4" s="1489"/>
      <c r="BR4" s="1487" t="s">
        <v>1405</v>
      </c>
      <c r="BS4" s="1488"/>
      <c r="BT4" s="1489"/>
      <c r="BU4" s="1490" t="s">
        <v>1406</v>
      </c>
      <c r="BV4" s="1490" t="s">
        <v>1407</v>
      </c>
      <c r="BW4" s="1487" t="s">
        <v>905</v>
      </c>
      <c r="BX4" s="1488"/>
      <c r="BY4" s="1489"/>
      <c r="BZ4" s="1487" t="s">
        <v>1405</v>
      </c>
      <c r="CA4" s="1488"/>
      <c r="CB4" s="1489"/>
      <c r="CC4" s="1490" t="s">
        <v>1406</v>
      </c>
      <c r="CD4" s="1490" t="s">
        <v>1407</v>
      </c>
      <c r="CE4" s="1487" t="s">
        <v>905</v>
      </c>
      <c r="CF4" s="1488"/>
      <c r="CG4" s="1489"/>
      <c r="CH4" s="1487" t="s">
        <v>1405</v>
      </c>
      <c r="CI4" s="1488"/>
      <c r="CJ4" s="1489"/>
      <c r="CK4" s="1490" t="s">
        <v>1406</v>
      </c>
      <c r="CL4" s="1490" t="s">
        <v>1407</v>
      </c>
      <c r="CM4" s="1487" t="s">
        <v>905</v>
      </c>
      <c r="CN4" s="1488"/>
      <c r="CO4" s="1489"/>
      <c r="CP4" s="1487" t="s">
        <v>1405</v>
      </c>
      <c r="CQ4" s="1488"/>
      <c r="CR4" s="1489"/>
      <c r="CS4" s="1490" t="s">
        <v>1406</v>
      </c>
      <c r="CT4" s="1490" t="s">
        <v>1407</v>
      </c>
      <c r="CU4" s="1487" t="s">
        <v>905</v>
      </c>
      <c r="CV4" s="1488"/>
      <c r="CW4" s="1489"/>
      <c r="CX4" s="1487" t="s">
        <v>1405</v>
      </c>
      <c r="CY4" s="1488"/>
      <c r="CZ4" s="1489"/>
      <c r="DA4" s="1490" t="s">
        <v>1406</v>
      </c>
      <c r="DB4" s="1490" t="s">
        <v>1407</v>
      </c>
    </row>
    <row r="5" spans="1:106" s="330" customFormat="1" ht="116.25" customHeight="1" x14ac:dyDescent="0.25">
      <c r="A5" s="1497"/>
      <c r="B5" s="1499"/>
      <c r="C5" s="331" t="s">
        <v>582</v>
      </c>
      <c r="D5" s="331" t="s">
        <v>1474</v>
      </c>
      <c r="E5" s="331" t="s">
        <v>1384</v>
      </c>
      <c r="F5" s="331" t="s">
        <v>583</v>
      </c>
      <c r="G5" s="331" t="s">
        <v>1490</v>
      </c>
      <c r="H5" s="331" t="s">
        <v>1475</v>
      </c>
      <c r="I5" s="1491"/>
      <c r="J5" s="1491"/>
      <c r="K5" s="331" t="s">
        <v>582</v>
      </c>
      <c r="L5" s="331" t="s">
        <v>1474</v>
      </c>
      <c r="M5" s="331" t="s">
        <v>1384</v>
      </c>
      <c r="N5" s="331" t="s">
        <v>583</v>
      </c>
      <c r="O5" s="331" t="s">
        <v>1490</v>
      </c>
      <c r="P5" s="331" t="s">
        <v>1475</v>
      </c>
      <c r="Q5" s="1491"/>
      <c r="R5" s="1491"/>
      <c r="S5" s="331" t="s">
        <v>582</v>
      </c>
      <c r="T5" s="331" t="s">
        <v>1474</v>
      </c>
      <c r="U5" s="331" t="s">
        <v>1384</v>
      </c>
      <c r="V5" s="331" t="s">
        <v>583</v>
      </c>
      <c r="W5" s="331" t="s">
        <v>1490</v>
      </c>
      <c r="X5" s="331" t="s">
        <v>1475</v>
      </c>
      <c r="Y5" s="1491"/>
      <c r="Z5" s="1491"/>
      <c r="AA5" s="331" t="s">
        <v>582</v>
      </c>
      <c r="AB5" s="331" t="s">
        <v>1474</v>
      </c>
      <c r="AC5" s="331" t="s">
        <v>1384</v>
      </c>
      <c r="AD5" s="331" t="s">
        <v>583</v>
      </c>
      <c r="AE5" s="331" t="s">
        <v>1490</v>
      </c>
      <c r="AF5" s="331" t="s">
        <v>1475</v>
      </c>
      <c r="AG5" s="1491"/>
      <c r="AH5" s="1491"/>
      <c r="AI5" s="331" t="s">
        <v>582</v>
      </c>
      <c r="AJ5" s="331" t="s">
        <v>1474</v>
      </c>
      <c r="AK5" s="331" t="s">
        <v>1384</v>
      </c>
      <c r="AL5" s="331" t="s">
        <v>583</v>
      </c>
      <c r="AM5" s="331" t="s">
        <v>1490</v>
      </c>
      <c r="AN5" s="331" t="s">
        <v>1475</v>
      </c>
      <c r="AO5" s="1491"/>
      <c r="AP5" s="1491"/>
      <c r="AQ5" s="331" t="s">
        <v>582</v>
      </c>
      <c r="AR5" s="331" t="s">
        <v>1474</v>
      </c>
      <c r="AS5" s="331" t="s">
        <v>1384</v>
      </c>
      <c r="AT5" s="331" t="s">
        <v>583</v>
      </c>
      <c r="AU5" s="331" t="s">
        <v>1490</v>
      </c>
      <c r="AV5" s="331" t="s">
        <v>1475</v>
      </c>
      <c r="AW5" s="1491"/>
      <c r="AX5" s="1491"/>
      <c r="AY5" s="331" t="s">
        <v>582</v>
      </c>
      <c r="AZ5" s="331" t="s">
        <v>1474</v>
      </c>
      <c r="BA5" s="331" t="s">
        <v>1384</v>
      </c>
      <c r="BB5" s="331" t="s">
        <v>583</v>
      </c>
      <c r="BC5" s="331" t="s">
        <v>1490</v>
      </c>
      <c r="BD5" s="331" t="s">
        <v>1475</v>
      </c>
      <c r="BE5" s="1491"/>
      <c r="BF5" s="1491"/>
      <c r="BG5" s="331" t="s">
        <v>582</v>
      </c>
      <c r="BH5" s="331" t="s">
        <v>1474</v>
      </c>
      <c r="BI5" s="331" t="s">
        <v>1384</v>
      </c>
      <c r="BJ5" s="331" t="s">
        <v>583</v>
      </c>
      <c r="BK5" s="331" t="s">
        <v>1490</v>
      </c>
      <c r="BL5" s="331" t="s">
        <v>1475</v>
      </c>
      <c r="BM5" s="1491"/>
      <c r="BN5" s="1491"/>
      <c r="BO5" s="331" t="s">
        <v>582</v>
      </c>
      <c r="BP5" s="331" t="s">
        <v>1474</v>
      </c>
      <c r="BQ5" s="331" t="s">
        <v>1384</v>
      </c>
      <c r="BR5" s="331" t="s">
        <v>583</v>
      </c>
      <c r="BS5" s="331" t="s">
        <v>1490</v>
      </c>
      <c r="BT5" s="331" t="s">
        <v>1475</v>
      </c>
      <c r="BU5" s="1491"/>
      <c r="BV5" s="1491"/>
      <c r="BW5" s="331" t="s">
        <v>582</v>
      </c>
      <c r="BX5" s="331" t="s">
        <v>1474</v>
      </c>
      <c r="BY5" s="331" t="s">
        <v>1384</v>
      </c>
      <c r="BZ5" s="331" t="s">
        <v>583</v>
      </c>
      <c r="CA5" s="331" t="s">
        <v>1490</v>
      </c>
      <c r="CB5" s="331" t="s">
        <v>1475</v>
      </c>
      <c r="CC5" s="1491"/>
      <c r="CD5" s="1491"/>
      <c r="CE5" s="331" t="s">
        <v>582</v>
      </c>
      <c r="CF5" s="331" t="s">
        <v>1474</v>
      </c>
      <c r="CG5" s="331" t="s">
        <v>1384</v>
      </c>
      <c r="CH5" s="331" t="s">
        <v>583</v>
      </c>
      <c r="CI5" s="331" t="s">
        <v>1490</v>
      </c>
      <c r="CJ5" s="331" t="s">
        <v>1475</v>
      </c>
      <c r="CK5" s="1491"/>
      <c r="CL5" s="1491"/>
      <c r="CM5" s="331" t="s">
        <v>582</v>
      </c>
      <c r="CN5" s="331" t="s">
        <v>1474</v>
      </c>
      <c r="CO5" s="331" t="s">
        <v>1384</v>
      </c>
      <c r="CP5" s="331" t="s">
        <v>583</v>
      </c>
      <c r="CQ5" s="331" t="s">
        <v>1490</v>
      </c>
      <c r="CR5" s="331" t="s">
        <v>1475</v>
      </c>
      <c r="CS5" s="1491"/>
      <c r="CT5" s="1491"/>
      <c r="CU5" s="331" t="s">
        <v>582</v>
      </c>
      <c r="CV5" s="331" t="s">
        <v>1474</v>
      </c>
      <c r="CW5" s="331" t="s">
        <v>1384</v>
      </c>
      <c r="CX5" s="331" t="s">
        <v>583</v>
      </c>
      <c r="CY5" s="331" t="s">
        <v>1490</v>
      </c>
      <c r="CZ5" s="331" t="s">
        <v>1475</v>
      </c>
      <c r="DA5" s="1491"/>
      <c r="DB5" s="1491"/>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0" t="s">
        <v>475</v>
      </c>
      <c r="E1" s="1500"/>
      <c r="F1" s="1500"/>
      <c r="G1" s="1500"/>
      <c r="H1" s="1500"/>
      <c r="I1" s="1500"/>
      <c r="J1" s="1500"/>
      <c r="K1" s="1500"/>
      <c r="L1" s="1500"/>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0" t="s">
        <v>463</v>
      </c>
      <c r="E2" s="1500"/>
      <c r="F2" s="1500"/>
      <c r="G2" s="1500"/>
      <c r="H2" s="1500"/>
      <c r="I2" s="1500"/>
      <c r="J2" s="1500"/>
      <c r="K2" s="1500"/>
      <c r="L2" s="1500"/>
      <c r="M2" s="295"/>
      <c r="N2" s="295"/>
      <c r="O2" s="295"/>
      <c r="P2" s="295"/>
    </row>
    <row r="3" spans="1:99" hidden="1" x14ac:dyDescent="0.25">
      <c r="A3" s="293"/>
      <c r="B3" s="293"/>
      <c r="C3" s="294" t="s">
        <v>399</v>
      </c>
      <c r="D3" s="1439" t="s">
        <v>476</v>
      </c>
      <c r="E3" s="1439"/>
      <c r="F3" s="1439"/>
      <c r="G3" s="1439"/>
      <c r="H3" s="1439"/>
      <c r="I3" s="1439"/>
      <c r="J3" s="1439"/>
      <c r="K3" s="1439"/>
      <c r="L3" s="1439"/>
      <c r="M3" s="295"/>
      <c r="N3" s="295"/>
      <c r="O3" s="295"/>
      <c r="P3" s="295"/>
    </row>
    <row r="4" spans="1:99" ht="40.5" customHeight="1" x14ac:dyDescent="0.25">
      <c r="A4" s="1501" t="s">
        <v>1542</v>
      </c>
      <c r="B4" s="1501"/>
      <c r="C4" s="1502"/>
      <c r="D4" s="1502"/>
      <c r="E4" s="1502"/>
      <c r="F4" s="1502"/>
      <c r="G4" s="1502"/>
      <c r="H4" s="1502"/>
      <c r="I4" s="1502"/>
      <c r="J4" s="1502"/>
      <c r="K4" s="1502"/>
      <c r="L4" s="1502"/>
      <c r="M4" s="1502"/>
      <c r="N4" s="1502"/>
      <c r="O4" s="1502"/>
      <c r="P4" s="1502"/>
    </row>
    <row r="5" spans="1:99" ht="18" customHeight="1" x14ac:dyDescent="0.25">
      <c r="D5" s="297"/>
      <c r="E5" s="297"/>
      <c r="F5" s="297"/>
      <c r="G5" s="297"/>
      <c r="H5" s="297"/>
      <c r="I5" s="297"/>
      <c r="J5" s="297"/>
      <c r="K5" s="297"/>
      <c r="L5" s="297"/>
      <c r="M5" s="297"/>
      <c r="N5" s="297"/>
      <c r="P5" s="297"/>
    </row>
    <row r="6" spans="1:99" s="298" customFormat="1" ht="15.75" customHeight="1" x14ac:dyDescent="0.25">
      <c r="A6" s="1503" t="s">
        <v>1</v>
      </c>
      <c r="B6" s="1504" t="s">
        <v>1</v>
      </c>
      <c r="C6" s="1503" t="s">
        <v>517</v>
      </c>
      <c r="D6" s="1503" t="s">
        <v>404</v>
      </c>
      <c r="E6" s="1503" t="s">
        <v>365</v>
      </c>
      <c r="F6" s="1503" t="s">
        <v>1522</v>
      </c>
      <c r="G6" s="1503" t="s">
        <v>323</v>
      </c>
      <c r="H6" s="1503" t="s">
        <v>90</v>
      </c>
      <c r="I6" s="1503" t="s">
        <v>324</v>
      </c>
      <c r="J6" s="1503" t="s">
        <v>366</v>
      </c>
      <c r="K6" s="1503" t="s">
        <v>367</v>
      </c>
      <c r="L6" s="1503" t="s">
        <v>25</v>
      </c>
      <c r="M6" s="1503" t="s">
        <v>26</v>
      </c>
      <c r="N6" s="1503" t="s">
        <v>326</v>
      </c>
      <c r="O6" s="1503" t="s">
        <v>147</v>
      </c>
      <c r="P6" s="1503" t="s">
        <v>327</v>
      </c>
    </row>
    <row r="7" spans="1:99" s="298" customFormat="1" ht="38.25" customHeight="1" x14ac:dyDescent="0.25">
      <c r="A7" s="1503"/>
      <c r="B7" s="1505"/>
      <c r="C7" s="1503"/>
      <c r="D7" s="1503"/>
      <c r="E7" s="1503"/>
      <c r="F7" s="1503"/>
      <c r="G7" s="1503"/>
      <c r="H7" s="1503"/>
      <c r="I7" s="1503"/>
      <c r="J7" s="1503"/>
      <c r="K7" s="1503"/>
      <c r="L7" s="1503"/>
      <c r="M7" s="1503"/>
      <c r="N7" s="1503"/>
      <c r="O7" s="1503"/>
      <c r="P7" s="1503"/>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69" t="s">
        <v>547</v>
      </c>
      <c r="V2" s="1469"/>
      <c r="W2" s="1469"/>
      <c r="AL2" s="16"/>
      <c r="AM2" s="1470" t="s">
        <v>547</v>
      </c>
      <c r="AN2" s="1470"/>
      <c r="AO2" s="1470"/>
    </row>
    <row r="3" spans="1:99" s="10" customFormat="1" ht="24.75" customHeight="1" x14ac:dyDescent="0.25">
      <c r="A3" s="1468" t="s">
        <v>519</v>
      </c>
      <c r="B3" s="1468"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99" s="32" customFormat="1" ht="27.75" customHeight="1" x14ac:dyDescent="0.25">
      <c r="A4" s="1468"/>
      <c r="B4" s="1468"/>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6" t="s">
        <v>519</v>
      </c>
      <c r="B3" s="1498" t="s">
        <v>357</v>
      </c>
      <c r="C3" s="1492" t="s">
        <v>520</v>
      </c>
      <c r="D3" s="1493"/>
      <c r="E3" s="1493"/>
      <c r="F3" s="1493"/>
      <c r="G3" s="1493"/>
      <c r="H3" s="1493"/>
      <c r="I3" s="1493"/>
      <c r="J3" s="1494"/>
      <c r="K3" s="1492" t="s">
        <v>550</v>
      </c>
      <c r="L3" s="1493"/>
      <c r="M3" s="1493"/>
      <c r="N3" s="1493"/>
      <c r="O3" s="1493"/>
      <c r="P3" s="1493"/>
      <c r="Q3" s="1493"/>
      <c r="R3" s="1494"/>
      <c r="S3" s="1492" t="s">
        <v>1519</v>
      </c>
      <c r="T3" s="1493"/>
      <c r="U3" s="1493"/>
      <c r="V3" s="1493"/>
      <c r="W3" s="1493"/>
      <c r="X3" s="1493"/>
      <c r="Y3" s="1493"/>
      <c r="Z3" s="1494"/>
      <c r="AA3" s="1492" t="s">
        <v>551</v>
      </c>
      <c r="AB3" s="1493"/>
      <c r="AC3" s="1493"/>
      <c r="AD3" s="1493"/>
      <c r="AE3" s="1493"/>
      <c r="AF3" s="1493"/>
      <c r="AG3" s="1493"/>
      <c r="AH3" s="1494"/>
      <c r="AI3" s="1492" t="s">
        <v>552</v>
      </c>
      <c r="AJ3" s="1493"/>
      <c r="AK3" s="1493"/>
      <c r="AL3" s="1493"/>
      <c r="AM3" s="1493"/>
      <c r="AN3" s="1493"/>
      <c r="AO3" s="1493"/>
      <c r="AP3" s="1494"/>
      <c r="AQ3" s="1492" t="s">
        <v>358</v>
      </c>
      <c r="AR3" s="1493"/>
      <c r="AS3" s="1493"/>
      <c r="AT3" s="1493"/>
      <c r="AU3" s="1493"/>
      <c r="AV3" s="1493"/>
      <c r="AW3" s="1493"/>
      <c r="AX3" s="1494"/>
      <c r="AY3" s="1492" t="s">
        <v>1520</v>
      </c>
      <c r="AZ3" s="1493"/>
      <c r="BA3" s="1493"/>
      <c r="BB3" s="1493"/>
      <c r="BC3" s="1493"/>
      <c r="BD3" s="1493"/>
      <c r="BE3" s="1493"/>
      <c r="BF3" s="1494"/>
      <c r="BG3" s="1492" t="s">
        <v>359</v>
      </c>
      <c r="BH3" s="1493"/>
      <c r="BI3" s="1493"/>
      <c r="BJ3" s="1493"/>
      <c r="BK3" s="1493"/>
      <c r="BL3" s="1493"/>
      <c r="BM3" s="1493"/>
      <c r="BN3" s="1494"/>
      <c r="BO3" s="1492" t="s">
        <v>556</v>
      </c>
      <c r="BP3" s="1493"/>
      <c r="BQ3" s="1493"/>
      <c r="BR3" s="1493"/>
      <c r="BS3" s="1493"/>
      <c r="BT3" s="1493"/>
      <c r="BU3" s="1493"/>
      <c r="BV3" s="1494"/>
      <c r="BW3" s="1492" t="s">
        <v>557</v>
      </c>
      <c r="BX3" s="1493"/>
      <c r="BY3" s="1493"/>
      <c r="BZ3" s="1493"/>
      <c r="CA3" s="1493"/>
      <c r="CB3" s="1493"/>
      <c r="CC3" s="1493"/>
      <c r="CD3" s="1494"/>
      <c r="CE3" s="1492" t="s">
        <v>558</v>
      </c>
      <c r="CF3" s="1493"/>
      <c r="CG3" s="1493"/>
      <c r="CH3" s="1493"/>
      <c r="CI3" s="1493"/>
      <c r="CJ3" s="1493"/>
      <c r="CK3" s="1493"/>
      <c r="CL3" s="1494"/>
      <c r="CM3" s="1492" t="s">
        <v>1521</v>
      </c>
      <c r="CN3" s="1493"/>
      <c r="CO3" s="1493"/>
      <c r="CP3" s="1493"/>
      <c r="CQ3" s="1493"/>
      <c r="CR3" s="1493"/>
      <c r="CS3" s="1493"/>
      <c r="CT3" s="1494"/>
      <c r="CU3" s="1492" t="s">
        <v>559</v>
      </c>
      <c r="CV3" s="1493"/>
      <c r="CW3" s="1493"/>
      <c r="CX3" s="1493"/>
      <c r="CY3" s="1493"/>
      <c r="CZ3" s="1493"/>
      <c r="DA3" s="1493"/>
      <c r="DB3" s="1495"/>
    </row>
    <row r="4" spans="1:106" s="330" customFormat="1" ht="24.95" customHeight="1" x14ac:dyDescent="0.25">
      <c r="A4" s="1497"/>
      <c r="B4" s="1499"/>
      <c r="C4" s="1487" t="s">
        <v>905</v>
      </c>
      <c r="D4" s="1488"/>
      <c r="E4" s="1489"/>
      <c r="F4" s="1487" t="s">
        <v>1405</v>
      </c>
      <c r="G4" s="1488"/>
      <c r="H4" s="1489"/>
      <c r="I4" s="1490" t="s">
        <v>1406</v>
      </c>
      <c r="J4" s="1490" t="s">
        <v>1407</v>
      </c>
      <c r="K4" s="1487" t="s">
        <v>905</v>
      </c>
      <c r="L4" s="1488"/>
      <c r="M4" s="1489"/>
      <c r="N4" s="1487" t="s">
        <v>1405</v>
      </c>
      <c r="O4" s="1488"/>
      <c r="P4" s="1489"/>
      <c r="Q4" s="1490" t="s">
        <v>1406</v>
      </c>
      <c r="R4" s="1490" t="s">
        <v>1407</v>
      </c>
      <c r="S4" s="1487" t="s">
        <v>905</v>
      </c>
      <c r="T4" s="1488"/>
      <c r="U4" s="1489"/>
      <c r="V4" s="1487" t="s">
        <v>1405</v>
      </c>
      <c r="W4" s="1488"/>
      <c r="X4" s="1489"/>
      <c r="Y4" s="1490" t="s">
        <v>1406</v>
      </c>
      <c r="Z4" s="1490" t="s">
        <v>1407</v>
      </c>
      <c r="AA4" s="1487" t="s">
        <v>905</v>
      </c>
      <c r="AB4" s="1488"/>
      <c r="AC4" s="1489"/>
      <c r="AD4" s="1487" t="s">
        <v>1405</v>
      </c>
      <c r="AE4" s="1488"/>
      <c r="AF4" s="1489"/>
      <c r="AG4" s="1490" t="s">
        <v>1406</v>
      </c>
      <c r="AH4" s="1490" t="s">
        <v>1407</v>
      </c>
      <c r="AI4" s="1487" t="s">
        <v>905</v>
      </c>
      <c r="AJ4" s="1488"/>
      <c r="AK4" s="1489"/>
      <c r="AL4" s="1487" t="s">
        <v>1405</v>
      </c>
      <c r="AM4" s="1488"/>
      <c r="AN4" s="1489"/>
      <c r="AO4" s="1490" t="s">
        <v>1406</v>
      </c>
      <c r="AP4" s="1490" t="s">
        <v>1407</v>
      </c>
      <c r="AQ4" s="1487" t="s">
        <v>905</v>
      </c>
      <c r="AR4" s="1488"/>
      <c r="AS4" s="1489"/>
      <c r="AT4" s="1487" t="s">
        <v>1405</v>
      </c>
      <c r="AU4" s="1488"/>
      <c r="AV4" s="1489"/>
      <c r="AW4" s="1490" t="s">
        <v>1406</v>
      </c>
      <c r="AX4" s="1490" t="s">
        <v>1407</v>
      </c>
      <c r="AY4" s="1487" t="s">
        <v>905</v>
      </c>
      <c r="AZ4" s="1488"/>
      <c r="BA4" s="1489"/>
      <c r="BB4" s="1487" t="s">
        <v>1405</v>
      </c>
      <c r="BC4" s="1488"/>
      <c r="BD4" s="1489"/>
      <c r="BE4" s="1490" t="s">
        <v>1406</v>
      </c>
      <c r="BF4" s="1490" t="s">
        <v>1407</v>
      </c>
      <c r="BG4" s="1487" t="s">
        <v>905</v>
      </c>
      <c r="BH4" s="1488"/>
      <c r="BI4" s="1489"/>
      <c r="BJ4" s="1487" t="s">
        <v>1405</v>
      </c>
      <c r="BK4" s="1488"/>
      <c r="BL4" s="1489"/>
      <c r="BM4" s="1490" t="s">
        <v>1406</v>
      </c>
      <c r="BN4" s="1490" t="s">
        <v>1407</v>
      </c>
      <c r="BO4" s="1487" t="s">
        <v>905</v>
      </c>
      <c r="BP4" s="1488"/>
      <c r="BQ4" s="1489"/>
      <c r="BR4" s="1487" t="s">
        <v>1405</v>
      </c>
      <c r="BS4" s="1488"/>
      <c r="BT4" s="1489"/>
      <c r="BU4" s="1490" t="s">
        <v>1406</v>
      </c>
      <c r="BV4" s="1490" t="s">
        <v>1407</v>
      </c>
      <c r="BW4" s="1487" t="s">
        <v>905</v>
      </c>
      <c r="BX4" s="1488"/>
      <c r="BY4" s="1489"/>
      <c r="BZ4" s="1487" t="s">
        <v>1405</v>
      </c>
      <c r="CA4" s="1488"/>
      <c r="CB4" s="1489"/>
      <c r="CC4" s="1490" t="s">
        <v>1406</v>
      </c>
      <c r="CD4" s="1490" t="s">
        <v>1407</v>
      </c>
      <c r="CE4" s="1487" t="s">
        <v>905</v>
      </c>
      <c r="CF4" s="1488"/>
      <c r="CG4" s="1489"/>
      <c r="CH4" s="1487" t="s">
        <v>1405</v>
      </c>
      <c r="CI4" s="1488"/>
      <c r="CJ4" s="1489"/>
      <c r="CK4" s="1490" t="s">
        <v>1406</v>
      </c>
      <c r="CL4" s="1490" t="s">
        <v>1407</v>
      </c>
      <c r="CM4" s="1487" t="s">
        <v>905</v>
      </c>
      <c r="CN4" s="1488"/>
      <c r="CO4" s="1489"/>
      <c r="CP4" s="1487" t="s">
        <v>1405</v>
      </c>
      <c r="CQ4" s="1488"/>
      <c r="CR4" s="1489"/>
      <c r="CS4" s="1490" t="s">
        <v>1406</v>
      </c>
      <c r="CT4" s="1490" t="s">
        <v>1407</v>
      </c>
      <c r="CU4" s="1487" t="s">
        <v>905</v>
      </c>
      <c r="CV4" s="1488"/>
      <c r="CW4" s="1489"/>
      <c r="CX4" s="1487" t="s">
        <v>1405</v>
      </c>
      <c r="CY4" s="1488"/>
      <c r="CZ4" s="1489"/>
      <c r="DA4" s="1490" t="s">
        <v>1406</v>
      </c>
      <c r="DB4" s="1490" t="s">
        <v>1407</v>
      </c>
    </row>
    <row r="5" spans="1:106" s="330" customFormat="1" ht="116.25" customHeight="1" x14ac:dyDescent="0.25">
      <c r="A5" s="1497"/>
      <c r="B5" s="1499"/>
      <c r="C5" s="331" t="s">
        <v>582</v>
      </c>
      <c r="D5" s="331" t="s">
        <v>1474</v>
      </c>
      <c r="E5" s="331" t="s">
        <v>1384</v>
      </c>
      <c r="F5" s="331" t="s">
        <v>583</v>
      </c>
      <c r="G5" s="331" t="s">
        <v>1490</v>
      </c>
      <c r="H5" s="331" t="s">
        <v>1475</v>
      </c>
      <c r="I5" s="1491"/>
      <c r="J5" s="1491"/>
      <c r="K5" s="331" t="s">
        <v>582</v>
      </c>
      <c r="L5" s="331" t="s">
        <v>1474</v>
      </c>
      <c r="M5" s="331" t="s">
        <v>1384</v>
      </c>
      <c r="N5" s="331" t="s">
        <v>583</v>
      </c>
      <c r="O5" s="331" t="s">
        <v>1490</v>
      </c>
      <c r="P5" s="331" t="s">
        <v>1475</v>
      </c>
      <c r="Q5" s="1491"/>
      <c r="R5" s="1491"/>
      <c r="S5" s="331" t="s">
        <v>582</v>
      </c>
      <c r="T5" s="331" t="s">
        <v>1474</v>
      </c>
      <c r="U5" s="331" t="s">
        <v>1384</v>
      </c>
      <c r="V5" s="331" t="s">
        <v>583</v>
      </c>
      <c r="W5" s="331" t="s">
        <v>1490</v>
      </c>
      <c r="X5" s="331" t="s">
        <v>1475</v>
      </c>
      <c r="Y5" s="1491"/>
      <c r="Z5" s="1491"/>
      <c r="AA5" s="331" t="s">
        <v>582</v>
      </c>
      <c r="AB5" s="331" t="s">
        <v>1474</v>
      </c>
      <c r="AC5" s="331" t="s">
        <v>1384</v>
      </c>
      <c r="AD5" s="331" t="s">
        <v>583</v>
      </c>
      <c r="AE5" s="331" t="s">
        <v>1490</v>
      </c>
      <c r="AF5" s="331" t="s">
        <v>1475</v>
      </c>
      <c r="AG5" s="1491"/>
      <c r="AH5" s="1491"/>
      <c r="AI5" s="331" t="s">
        <v>582</v>
      </c>
      <c r="AJ5" s="331" t="s">
        <v>1474</v>
      </c>
      <c r="AK5" s="331" t="s">
        <v>1384</v>
      </c>
      <c r="AL5" s="331" t="s">
        <v>583</v>
      </c>
      <c r="AM5" s="331" t="s">
        <v>1490</v>
      </c>
      <c r="AN5" s="331" t="s">
        <v>1475</v>
      </c>
      <c r="AO5" s="1491"/>
      <c r="AP5" s="1491"/>
      <c r="AQ5" s="331" t="s">
        <v>582</v>
      </c>
      <c r="AR5" s="331" t="s">
        <v>1474</v>
      </c>
      <c r="AS5" s="331" t="s">
        <v>1384</v>
      </c>
      <c r="AT5" s="331" t="s">
        <v>583</v>
      </c>
      <c r="AU5" s="331" t="s">
        <v>1490</v>
      </c>
      <c r="AV5" s="331" t="s">
        <v>1475</v>
      </c>
      <c r="AW5" s="1491"/>
      <c r="AX5" s="1491"/>
      <c r="AY5" s="331" t="s">
        <v>582</v>
      </c>
      <c r="AZ5" s="331" t="s">
        <v>1474</v>
      </c>
      <c r="BA5" s="331" t="s">
        <v>1384</v>
      </c>
      <c r="BB5" s="331" t="s">
        <v>583</v>
      </c>
      <c r="BC5" s="331" t="s">
        <v>1490</v>
      </c>
      <c r="BD5" s="331" t="s">
        <v>1475</v>
      </c>
      <c r="BE5" s="1491"/>
      <c r="BF5" s="1491"/>
      <c r="BG5" s="331" t="s">
        <v>582</v>
      </c>
      <c r="BH5" s="331" t="s">
        <v>1474</v>
      </c>
      <c r="BI5" s="331" t="s">
        <v>1384</v>
      </c>
      <c r="BJ5" s="331" t="s">
        <v>583</v>
      </c>
      <c r="BK5" s="331" t="s">
        <v>1490</v>
      </c>
      <c r="BL5" s="331" t="s">
        <v>1475</v>
      </c>
      <c r="BM5" s="1491"/>
      <c r="BN5" s="1491"/>
      <c r="BO5" s="331" t="s">
        <v>582</v>
      </c>
      <c r="BP5" s="331" t="s">
        <v>1474</v>
      </c>
      <c r="BQ5" s="331" t="s">
        <v>1384</v>
      </c>
      <c r="BR5" s="331" t="s">
        <v>583</v>
      </c>
      <c r="BS5" s="331" t="s">
        <v>1490</v>
      </c>
      <c r="BT5" s="331" t="s">
        <v>1475</v>
      </c>
      <c r="BU5" s="1491"/>
      <c r="BV5" s="1491"/>
      <c r="BW5" s="331" t="s">
        <v>582</v>
      </c>
      <c r="BX5" s="331" t="s">
        <v>1474</v>
      </c>
      <c r="BY5" s="331" t="s">
        <v>1384</v>
      </c>
      <c r="BZ5" s="331" t="s">
        <v>583</v>
      </c>
      <c r="CA5" s="331" t="s">
        <v>1490</v>
      </c>
      <c r="CB5" s="331" t="s">
        <v>1475</v>
      </c>
      <c r="CC5" s="1491"/>
      <c r="CD5" s="1491"/>
      <c r="CE5" s="331" t="s">
        <v>582</v>
      </c>
      <c r="CF5" s="331" t="s">
        <v>1474</v>
      </c>
      <c r="CG5" s="331" t="s">
        <v>1384</v>
      </c>
      <c r="CH5" s="331" t="s">
        <v>583</v>
      </c>
      <c r="CI5" s="331" t="s">
        <v>1490</v>
      </c>
      <c r="CJ5" s="331" t="s">
        <v>1475</v>
      </c>
      <c r="CK5" s="1491"/>
      <c r="CL5" s="1491"/>
      <c r="CM5" s="331" t="s">
        <v>582</v>
      </c>
      <c r="CN5" s="331" t="s">
        <v>1474</v>
      </c>
      <c r="CO5" s="331" t="s">
        <v>1384</v>
      </c>
      <c r="CP5" s="331" t="s">
        <v>583</v>
      </c>
      <c r="CQ5" s="331" t="s">
        <v>1490</v>
      </c>
      <c r="CR5" s="331" t="s">
        <v>1475</v>
      </c>
      <c r="CS5" s="1491"/>
      <c r="CT5" s="1491"/>
      <c r="CU5" s="331" t="s">
        <v>582</v>
      </c>
      <c r="CV5" s="331" t="s">
        <v>1474</v>
      </c>
      <c r="CW5" s="331" t="s">
        <v>1384</v>
      </c>
      <c r="CX5" s="331" t="s">
        <v>583</v>
      </c>
      <c r="CY5" s="331" t="s">
        <v>1490</v>
      </c>
      <c r="CZ5" s="331" t="s">
        <v>1475</v>
      </c>
      <c r="DA5" s="1491"/>
      <c r="DB5" s="1491"/>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1" t="s">
        <v>796</v>
      </c>
      <c r="B1" s="1401"/>
      <c r="C1" s="460"/>
      <c r="D1" s="1401" t="s">
        <v>475</v>
      </c>
      <c r="E1" s="1401"/>
      <c r="F1" s="1401"/>
      <c r="G1" s="12"/>
      <c r="H1" s="12"/>
      <c r="I1" s="12"/>
      <c r="J1" s="12"/>
      <c r="K1" s="12"/>
      <c r="L1" s="12"/>
      <c r="M1" s="12"/>
      <c r="N1" s="12"/>
      <c r="O1" s="12"/>
    </row>
    <row r="2" spans="1:15" s="14" customFormat="1" hidden="1" x14ac:dyDescent="0.25">
      <c r="A2" s="1401" t="s">
        <v>846</v>
      </c>
      <c r="B2" s="1401"/>
      <c r="C2" s="460"/>
      <c r="D2" s="1401" t="s">
        <v>847</v>
      </c>
      <c r="E2" s="1401"/>
      <c r="F2" s="1401"/>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64" t="s">
        <v>1594</v>
      </c>
      <c r="B5" s="1464"/>
      <c r="C5" s="1464"/>
      <c r="D5" s="1464"/>
      <c r="E5" s="1464"/>
      <c r="F5" s="1464"/>
      <c r="G5" s="1464"/>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11" t="s">
        <v>1448</v>
      </c>
      <c r="B2" s="1511"/>
      <c r="C2" s="1511"/>
      <c r="D2" s="1511"/>
      <c r="E2" s="1511"/>
      <c r="F2" s="1511"/>
      <c r="G2" s="1511"/>
      <c r="H2" s="1511"/>
      <c r="I2" s="1511"/>
      <c r="J2" s="1511"/>
      <c r="K2" s="1511"/>
      <c r="L2" s="1511"/>
      <c r="M2" s="1511"/>
      <c r="N2" s="1511"/>
      <c r="O2" s="1511"/>
      <c r="P2" s="1511"/>
      <c r="Q2" s="1511"/>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06" t="s">
        <v>519</v>
      </c>
      <c r="B4" s="1512" t="s">
        <v>1576</v>
      </c>
      <c r="C4" s="1510" t="s">
        <v>1524</v>
      </c>
      <c r="D4" s="1510"/>
      <c r="E4" s="1510"/>
      <c r="F4" s="1510"/>
      <c r="G4" s="1510"/>
      <c r="H4" s="1510"/>
      <c r="I4" s="1510"/>
      <c r="J4" s="1510"/>
      <c r="K4" s="1510"/>
      <c r="L4" s="1510"/>
      <c r="M4" s="1510"/>
      <c r="N4" s="1510"/>
      <c r="O4" s="1510"/>
      <c r="P4" s="1510"/>
      <c r="Q4" s="1510"/>
      <c r="R4" s="1510"/>
      <c r="S4" s="1510"/>
      <c r="T4" s="1510"/>
      <c r="U4" s="1510"/>
      <c r="V4" s="1510"/>
      <c r="W4" s="1510"/>
      <c r="X4" s="1510" t="s">
        <v>322</v>
      </c>
      <c r="Y4" s="1510"/>
      <c r="Z4" s="1510"/>
      <c r="AA4" s="1510"/>
      <c r="AB4" s="1510"/>
      <c r="AC4" s="1510"/>
      <c r="AD4" s="1510"/>
      <c r="AE4" s="1510"/>
      <c r="AF4" s="1510"/>
      <c r="AG4" s="1510"/>
      <c r="AH4" s="1510"/>
      <c r="AI4" s="1510"/>
      <c r="AJ4" s="1510"/>
      <c r="AK4" s="1510"/>
      <c r="AL4" s="1510"/>
      <c r="AM4" s="1510"/>
      <c r="AN4" s="1510"/>
      <c r="AO4" s="1510"/>
      <c r="AP4" s="1510"/>
      <c r="AQ4" s="1510"/>
      <c r="AR4" s="1510"/>
      <c r="AS4" s="1510" t="s">
        <v>1518</v>
      </c>
      <c r="AT4" s="1510"/>
      <c r="AU4" s="1510"/>
      <c r="AV4" s="1510"/>
      <c r="AW4" s="1510"/>
      <c r="AX4" s="1510"/>
      <c r="AY4" s="1510"/>
      <c r="AZ4" s="1510"/>
      <c r="BA4" s="1510"/>
      <c r="BB4" s="1510"/>
      <c r="BC4" s="1510"/>
      <c r="BD4" s="1510"/>
      <c r="BE4" s="1510"/>
      <c r="BF4" s="1510"/>
      <c r="BG4" s="1510"/>
      <c r="BH4" s="1510"/>
      <c r="BI4" s="1510"/>
      <c r="BJ4" s="1510"/>
      <c r="BK4" s="1510"/>
      <c r="BL4" s="1510"/>
      <c r="BM4" s="1510"/>
      <c r="BN4" s="1510" t="s">
        <v>323</v>
      </c>
      <c r="BO4" s="1510"/>
      <c r="BP4" s="1510"/>
      <c r="BQ4" s="1510"/>
      <c r="BR4" s="1510"/>
      <c r="BS4" s="1510"/>
      <c r="BT4" s="1510"/>
      <c r="BU4" s="1510"/>
      <c r="BV4" s="1510"/>
      <c r="BW4" s="1510"/>
      <c r="BX4" s="1510"/>
      <c r="BY4" s="1510"/>
      <c r="BZ4" s="1510"/>
      <c r="CA4" s="1510"/>
      <c r="CB4" s="1510"/>
      <c r="CC4" s="1510"/>
      <c r="CD4" s="1510"/>
      <c r="CE4" s="1510"/>
      <c r="CF4" s="1510"/>
      <c r="CG4" s="1510"/>
      <c r="CH4" s="1510"/>
      <c r="CI4" s="1510" t="s">
        <v>90</v>
      </c>
      <c r="CJ4" s="1510"/>
      <c r="CK4" s="1510"/>
      <c r="CL4" s="1510"/>
      <c r="CM4" s="1510"/>
      <c r="CN4" s="1510"/>
      <c r="CO4" s="1510"/>
      <c r="CP4" s="1510"/>
      <c r="CQ4" s="1510"/>
      <c r="CR4" s="1510"/>
      <c r="CS4" s="1510"/>
      <c r="CT4" s="1510"/>
      <c r="CU4" s="1510"/>
      <c r="CV4" s="1510"/>
      <c r="CW4" s="1510"/>
      <c r="CX4" s="1510"/>
      <c r="CY4" s="1510"/>
      <c r="CZ4" s="1510"/>
      <c r="DA4" s="1510"/>
      <c r="DB4" s="1510"/>
      <c r="DC4" s="1510"/>
      <c r="DD4" s="1510" t="s">
        <v>324</v>
      </c>
      <c r="DE4" s="1510"/>
      <c r="DF4" s="1510"/>
      <c r="DG4" s="1510"/>
      <c r="DH4" s="1510"/>
      <c r="DI4" s="1510"/>
      <c r="DJ4" s="1510"/>
      <c r="DK4" s="1510"/>
      <c r="DL4" s="1510"/>
      <c r="DM4" s="1510"/>
      <c r="DN4" s="1510"/>
      <c r="DO4" s="1510"/>
      <c r="DP4" s="1510"/>
      <c r="DQ4" s="1510"/>
      <c r="DR4" s="1510"/>
      <c r="DS4" s="1510"/>
      <c r="DT4" s="1510"/>
      <c r="DU4" s="1510"/>
      <c r="DV4" s="1510"/>
      <c r="DW4" s="1510"/>
      <c r="DX4" s="1510"/>
      <c r="DY4" s="1510" t="s">
        <v>54</v>
      </c>
      <c r="DZ4" s="1510"/>
      <c r="EA4" s="1510"/>
      <c r="EB4" s="1510"/>
      <c r="EC4" s="1510"/>
      <c r="ED4" s="1510"/>
      <c r="EE4" s="1510"/>
      <c r="EF4" s="1510"/>
      <c r="EG4" s="1510"/>
      <c r="EH4" s="1510"/>
      <c r="EI4" s="1510"/>
      <c r="EJ4" s="1510"/>
      <c r="EK4" s="1510"/>
      <c r="EL4" s="1510"/>
      <c r="EM4" s="1510"/>
      <c r="EN4" s="1510"/>
      <c r="EO4" s="1510"/>
      <c r="EP4" s="1510"/>
      <c r="EQ4" s="1510"/>
      <c r="ER4" s="1510"/>
      <c r="ES4" s="1510"/>
      <c r="ET4" s="1510" t="s">
        <v>55</v>
      </c>
      <c r="EU4" s="1510"/>
      <c r="EV4" s="1510"/>
      <c r="EW4" s="1510"/>
      <c r="EX4" s="1510"/>
      <c r="EY4" s="1510"/>
      <c r="EZ4" s="1510"/>
      <c r="FA4" s="1510"/>
      <c r="FB4" s="1510"/>
      <c r="FC4" s="1510"/>
      <c r="FD4" s="1510"/>
      <c r="FE4" s="1510"/>
      <c r="FF4" s="1510"/>
      <c r="FG4" s="1510"/>
      <c r="FH4" s="1510"/>
      <c r="FI4" s="1510"/>
      <c r="FJ4" s="1510"/>
      <c r="FK4" s="1510"/>
      <c r="FL4" s="1510"/>
      <c r="FM4" s="1510"/>
      <c r="FN4" s="1510"/>
      <c r="FO4" s="1510" t="s">
        <v>25</v>
      </c>
      <c r="FP4" s="1510"/>
      <c r="FQ4" s="1510"/>
      <c r="FR4" s="1510"/>
      <c r="FS4" s="1510"/>
      <c r="FT4" s="1510"/>
      <c r="FU4" s="1510"/>
      <c r="FV4" s="1510"/>
      <c r="FW4" s="1510"/>
      <c r="FX4" s="1510"/>
      <c r="FY4" s="1510"/>
      <c r="FZ4" s="1510"/>
      <c r="GA4" s="1510"/>
      <c r="GB4" s="1510"/>
      <c r="GC4" s="1510"/>
      <c r="GD4" s="1510"/>
      <c r="GE4" s="1510"/>
      <c r="GF4" s="1510"/>
      <c r="GG4" s="1510"/>
      <c r="GH4" s="1510"/>
      <c r="GI4" s="1510"/>
      <c r="GJ4" s="1510" t="s">
        <v>26</v>
      </c>
      <c r="GK4" s="1510"/>
      <c r="GL4" s="1510"/>
      <c r="GM4" s="1510"/>
      <c r="GN4" s="1510"/>
      <c r="GO4" s="1510"/>
      <c r="GP4" s="1510"/>
      <c r="GQ4" s="1510"/>
      <c r="GR4" s="1510"/>
      <c r="GS4" s="1510"/>
      <c r="GT4" s="1510"/>
      <c r="GU4" s="1510"/>
      <c r="GV4" s="1510"/>
      <c r="GW4" s="1510"/>
      <c r="GX4" s="1510"/>
      <c r="GY4" s="1510"/>
      <c r="GZ4" s="1510"/>
      <c r="HA4" s="1510"/>
      <c r="HB4" s="1510"/>
      <c r="HC4" s="1510"/>
      <c r="HD4" s="1510"/>
      <c r="HE4" s="1510" t="s">
        <v>326</v>
      </c>
      <c r="HF4" s="1510"/>
      <c r="HG4" s="1510"/>
      <c r="HH4" s="1510"/>
      <c r="HI4" s="1510"/>
      <c r="HJ4" s="1510"/>
      <c r="HK4" s="1510"/>
      <c r="HL4" s="1510"/>
      <c r="HM4" s="1510"/>
      <c r="HN4" s="1510"/>
      <c r="HO4" s="1510"/>
      <c r="HP4" s="1510"/>
      <c r="HQ4" s="1510"/>
      <c r="HR4" s="1510"/>
      <c r="HS4" s="1510"/>
      <c r="HT4" s="1510"/>
      <c r="HU4" s="1510"/>
      <c r="HV4" s="1510"/>
      <c r="HW4" s="1510"/>
      <c r="HX4" s="1510"/>
      <c r="HY4" s="1510"/>
      <c r="HZ4" s="1510" t="s">
        <v>150</v>
      </c>
      <c r="IA4" s="1510"/>
      <c r="IB4" s="1510"/>
      <c r="IC4" s="1510"/>
      <c r="ID4" s="1510"/>
      <c r="IE4" s="1510"/>
      <c r="IF4" s="1510"/>
      <c r="IG4" s="1510"/>
      <c r="IH4" s="1510"/>
      <c r="II4" s="1510"/>
      <c r="IJ4" s="1510"/>
      <c r="IK4" s="1510"/>
      <c r="IL4" s="1510"/>
      <c r="IM4" s="1510"/>
      <c r="IN4" s="1510"/>
      <c r="IO4" s="1510"/>
      <c r="IP4" s="1510"/>
      <c r="IQ4" s="1510"/>
      <c r="IR4" s="1510"/>
      <c r="IS4" s="1510"/>
      <c r="IT4" s="1510"/>
      <c r="IU4" s="1510" t="s">
        <v>327</v>
      </c>
      <c r="IV4" s="1510"/>
      <c r="IW4" s="1510"/>
      <c r="IX4" s="1510"/>
      <c r="IY4" s="1510"/>
      <c r="IZ4" s="1510"/>
      <c r="JA4" s="1510"/>
      <c r="JB4" s="1510"/>
      <c r="JC4" s="1510"/>
      <c r="JD4" s="1510"/>
      <c r="JE4" s="1510"/>
      <c r="JF4" s="1510"/>
      <c r="JG4" s="1510"/>
      <c r="JH4" s="1510"/>
      <c r="JI4" s="1510"/>
      <c r="JJ4" s="1510"/>
      <c r="JK4" s="1510"/>
      <c r="JL4" s="1510"/>
      <c r="JM4" s="1510"/>
      <c r="JN4" s="1510"/>
      <c r="JO4" s="1510"/>
    </row>
    <row r="5" spans="1:275" s="1219" customFormat="1" ht="17.25" customHeight="1" x14ac:dyDescent="0.25">
      <c r="A5" s="1506"/>
      <c r="B5" s="1512"/>
      <c r="C5" s="1506" t="s">
        <v>1449</v>
      </c>
      <c r="D5" s="1506"/>
      <c r="E5" s="1512" t="s">
        <v>1450</v>
      </c>
      <c r="F5" s="1514"/>
      <c r="G5" s="1514"/>
      <c r="H5" s="1514"/>
      <c r="I5" s="1514"/>
      <c r="J5" s="1514"/>
      <c r="K5" s="1514"/>
      <c r="L5" s="1514"/>
      <c r="M5" s="1514"/>
      <c r="N5" s="1514"/>
      <c r="O5" s="1514"/>
      <c r="P5" s="1515"/>
      <c r="Q5" s="1506" t="s">
        <v>1451</v>
      </c>
      <c r="R5" s="1506"/>
      <c r="S5" s="1506"/>
      <c r="T5" s="1506"/>
      <c r="U5" s="1506"/>
      <c r="V5" s="1506"/>
      <c r="W5" s="1506"/>
      <c r="X5" s="1506" t="s">
        <v>1449</v>
      </c>
      <c r="Y5" s="1506"/>
      <c r="Z5" s="1512" t="s">
        <v>1450</v>
      </c>
      <c r="AA5" s="1514"/>
      <c r="AB5" s="1514"/>
      <c r="AC5" s="1514"/>
      <c r="AD5" s="1514"/>
      <c r="AE5" s="1514"/>
      <c r="AF5" s="1514"/>
      <c r="AG5" s="1514"/>
      <c r="AH5" s="1514"/>
      <c r="AI5" s="1514"/>
      <c r="AJ5" s="1514"/>
      <c r="AK5" s="1515"/>
      <c r="AL5" s="1506" t="s">
        <v>1451</v>
      </c>
      <c r="AM5" s="1506"/>
      <c r="AN5" s="1506"/>
      <c r="AO5" s="1506"/>
      <c r="AP5" s="1506"/>
      <c r="AQ5" s="1506"/>
      <c r="AR5" s="1506"/>
      <c r="AS5" s="1506" t="s">
        <v>1449</v>
      </c>
      <c r="AT5" s="1506"/>
      <c r="AU5" s="1512" t="s">
        <v>1450</v>
      </c>
      <c r="AV5" s="1514"/>
      <c r="AW5" s="1514"/>
      <c r="AX5" s="1514"/>
      <c r="AY5" s="1514"/>
      <c r="AZ5" s="1514"/>
      <c r="BA5" s="1514"/>
      <c r="BB5" s="1514"/>
      <c r="BC5" s="1514"/>
      <c r="BD5" s="1514"/>
      <c r="BE5" s="1514"/>
      <c r="BF5" s="1514"/>
      <c r="BG5" s="1506" t="s">
        <v>1451</v>
      </c>
      <c r="BH5" s="1506"/>
      <c r="BI5" s="1506"/>
      <c r="BJ5" s="1506"/>
      <c r="BK5" s="1506"/>
      <c r="BL5" s="1506"/>
      <c r="BM5" s="1506"/>
      <c r="BN5" s="1506" t="s">
        <v>1449</v>
      </c>
      <c r="BO5" s="1506"/>
      <c r="BP5" s="1512" t="s">
        <v>1450</v>
      </c>
      <c r="BQ5" s="1514"/>
      <c r="BR5" s="1514"/>
      <c r="BS5" s="1514"/>
      <c r="BT5" s="1514"/>
      <c r="BU5" s="1514"/>
      <c r="BV5" s="1514"/>
      <c r="BW5" s="1514"/>
      <c r="BX5" s="1514"/>
      <c r="BY5" s="1514"/>
      <c r="BZ5" s="1514"/>
      <c r="CA5" s="1515"/>
      <c r="CB5" s="1506" t="s">
        <v>1451</v>
      </c>
      <c r="CC5" s="1506"/>
      <c r="CD5" s="1506"/>
      <c r="CE5" s="1506"/>
      <c r="CF5" s="1506"/>
      <c r="CG5" s="1506"/>
      <c r="CH5" s="1506"/>
      <c r="CI5" s="1506" t="s">
        <v>1449</v>
      </c>
      <c r="CJ5" s="1506"/>
      <c r="CK5" s="1512" t="s">
        <v>1450</v>
      </c>
      <c r="CL5" s="1514"/>
      <c r="CM5" s="1514"/>
      <c r="CN5" s="1514"/>
      <c r="CO5" s="1514"/>
      <c r="CP5" s="1514"/>
      <c r="CQ5" s="1514"/>
      <c r="CR5" s="1514"/>
      <c r="CS5" s="1514"/>
      <c r="CT5" s="1514"/>
      <c r="CU5" s="1514"/>
      <c r="CV5" s="1515"/>
      <c r="CW5" s="1506" t="s">
        <v>1451</v>
      </c>
      <c r="CX5" s="1506"/>
      <c r="CY5" s="1506"/>
      <c r="CZ5" s="1506"/>
      <c r="DA5" s="1506"/>
      <c r="DB5" s="1506"/>
      <c r="DC5" s="1506"/>
      <c r="DD5" s="1506" t="s">
        <v>1449</v>
      </c>
      <c r="DE5" s="1506"/>
      <c r="DF5" s="1512" t="s">
        <v>1450</v>
      </c>
      <c r="DG5" s="1514"/>
      <c r="DH5" s="1514"/>
      <c r="DI5" s="1514"/>
      <c r="DJ5" s="1514"/>
      <c r="DK5" s="1514"/>
      <c r="DL5" s="1514"/>
      <c r="DM5" s="1514"/>
      <c r="DN5" s="1514"/>
      <c r="DO5" s="1514"/>
      <c r="DP5" s="1514"/>
      <c r="DQ5" s="1515"/>
      <c r="DR5" s="1506" t="s">
        <v>1451</v>
      </c>
      <c r="DS5" s="1506"/>
      <c r="DT5" s="1506"/>
      <c r="DU5" s="1506"/>
      <c r="DV5" s="1506"/>
      <c r="DW5" s="1506"/>
      <c r="DX5" s="1506"/>
      <c r="DY5" s="1506" t="s">
        <v>1449</v>
      </c>
      <c r="DZ5" s="1506"/>
      <c r="EA5" s="1512" t="s">
        <v>1450</v>
      </c>
      <c r="EB5" s="1514"/>
      <c r="EC5" s="1514"/>
      <c r="ED5" s="1514"/>
      <c r="EE5" s="1514"/>
      <c r="EF5" s="1514"/>
      <c r="EG5" s="1514"/>
      <c r="EH5" s="1514"/>
      <c r="EI5" s="1514"/>
      <c r="EJ5" s="1514"/>
      <c r="EK5" s="1514"/>
      <c r="EL5" s="1515"/>
      <c r="EM5" s="1506" t="s">
        <v>1451</v>
      </c>
      <c r="EN5" s="1506"/>
      <c r="EO5" s="1506"/>
      <c r="EP5" s="1506"/>
      <c r="EQ5" s="1506"/>
      <c r="ER5" s="1506"/>
      <c r="ES5" s="1506"/>
      <c r="ET5" s="1506" t="s">
        <v>1449</v>
      </c>
      <c r="EU5" s="1506"/>
      <c r="EV5" s="1512" t="s">
        <v>1450</v>
      </c>
      <c r="EW5" s="1514"/>
      <c r="EX5" s="1514"/>
      <c r="EY5" s="1514"/>
      <c r="EZ5" s="1514"/>
      <c r="FA5" s="1514"/>
      <c r="FB5" s="1514"/>
      <c r="FC5" s="1514"/>
      <c r="FD5" s="1514"/>
      <c r="FE5" s="1514"/>
      <c r="FF5" s="1514"/>
      <c r="FG5" s="1515"/>
      <c r="FH5" s="1506" t="s">
        <v>1451</v>
      </c>
      <c r="FI5" s="1506"/>
      <c r="FJ5" s="1506"/>
      <c r="FK5" s="1506"/>
      <c r="FL5" s="1506"/>
      <c r="FM5" s="1506"/>
      <c r="FN5" s="1506"/>
      <c r="FO5" s="1506" t="s">
        <v>1449</v>
      </c>
      <c r="FP5" s="1506"/>
      <c r="FQ5" s="1512" t="s">
        <v>1450</v>
      </c>
      <c r="FR5" s="1514"/>
      <c r="FS5" s="1514"/>
      <c r="FT5" s="1514"/>
      <c r="FU5" s="1514"/>
      <c r="FV5" s="1514"/>
      <c r="FW5" s="1514"/>
      <c r="FX5" s="1514"/>
      <c r="FY5" s="1514"/>
      <c r="FZ5" s="1514"/>
      <c r="GA5" s="1514"/>
      <c r="GB5" s="1515"/>
      <c r="GC5" s="1506" t="s">
        <v>1451</v>
      </c>
      <c r="GD5" s="1506"/>
      <c r="GE5" s="1506"/>
      <c r="GF5" s="1506"/>
      <c r="GG5" s="1506"/>
      <c r="GH5" s="1506"/>
      <c r="GI5" s="1506"/>
      <c r="GJ5" s="1506" t="s">
        <v>1449</v>
      </c>
      <c r="GK5" s="1506"/>
      <c r="GL5" s="1512" t="s">
        <v>1450</v>
      </c>
      <c r="GM5" s="1514"/>
      <c r="GN5" s="1514"/>
      <c r="GO5" s="1514"/>
      <c r="GP5" s="1514"/>
      <c r="GQ5" s="1514"/>
      <c r="GR5" s="1514"/>
      <c r="GS5" s="1514"/>
      <c r="GT5" s="1514"/>
      <c r="GU5" s="1514"/>
      <c r="GV5" s="1514"/>
      <c r="GW5" s="1515"/>
      <c r="GX5" s="1506" t="s">
        <v>1451</v>
      </c>
      <c r="GY5" s="1506"/>
      <c r="GZ5" s="1506"/>
      <c r="HA5" s="1506"/>
      <c r="HB5" s="1506"/>
      <c r="HC5" s="1506"/>
      <c r="HD5" s="1506"/>
      <c r="HE5" s="1506" t="s">
        <v>1449</v>
      </c>
      <c r="HF5" s="1506"/>
      <c r="HG5" s="1512" t="s">
        <v>1450</v>
      </c>
      <c r="HH5" s="1514"/>
      <c r="HI5" s="1514"/>
      <c r="HJ5" s="1514"/>
      <c r="HK5" s="1514"/>
      <c r="HL5" s="1514"/>
      <c r="HM5" s="1514"/>
      <c r="HN5" s="1514"/>
      <c r="HO5" s="1514"/>
      <c r="HP5" s="1514"/>
      <c r="HQ5" s="1514"/>
      <c r="HR5" s="1515"/>
      <c r="HS5" s="1506" t="s">
        <v>1451</v>
      </c>
      <c r="HT5" s="1506"/>
      <c r="HU5" s="1506"/>
      <c r="HV5" s="1506"/>
      <c r="HW5" s="1506"/>
      <c r="HX5" s="1506"/>
      <c r="HY5" s="1506"/>
      <c r="HZ5" s="1506" t="s">
        <v>1449</v>
      </c>
      <c r="IA5" s="1506"/>
      <c r="IB5" s="1512" t="s">
        <v>1450</v>
      </c>
      <c r="IC5" s="1514"/>
      <c r="ID5" s="1514"/>
      <c r="IE5" s="1514"/>
      <c r="IF5" s="1514"/>
      <c r="IG5" s="1514"/>
      <c r="IH5" s="1514"/>
      <c r="II5" s="1514"/>
      <c r="IJ5" s="1514"/>
      <c r="IK5" s="1514"/>
      <c r="IL5" s="1514"/>
      <c r="IM5" s="1515"/>
      <c r="IN5" s="1506" t="s">
        <v>1451</v>
      </c>
      <c r="IO5" s="1506"/>
      <c r="IP5" s="1506"/>
      <c r="IQ5" s="1506"/>
      <c r="IR5" s="1506"/>
      <c r="IS5" s="1506"/>
      <c r="IT5" s="1506"/>
      <c r="IU5" s="1506" t="s">
        <v>1449</v>
      </c>
      <c r="IV5" s="1506"/>
      <c r="IW5" s="1512" t="s">
        <v>1450</v>
      </c>
      <c r="IX5" s="1514"/>
      <c r="IY5" s="1514"/>
      <c r="IZ5" s="1514"/>
      <c r="JA5" s="1514"/>
      <c r="JB5" s="1514"/>
      <c r="JC5" s="1514"/>
      <c r="JD5" s="1514"/>
      <c r="JE5" s="1514"/>
      <c r="JF5" s="1514"/>
      <c r="JG5" s="1514"/>
      <c r="JH5" s="1515"/>
      <c r="JI5" s="1506" t="s">
        <v>1451</v>
      </c>
      <c r="JJ5" s="1506"/>
      <c r="JK5" s="1506"/>
      <c r="JL5" s="1506"/>
      <c r="JM5" s="1506"/>
      <c r="JN5" s="1506"/>
      <c r="JO5" s="1506"/>
    </row>
    <row r="6" spans="1:275" s="1219" customFormat="1" ht="17.25" customHeight="1" x14ac:dyDescent="0.25">
      <c r="A6" s="1506"/>
      <c r="B6" s="1512"/>
      <c r="C6" s="1506" t="s">
        <v>657</v>
      </c>
      <c r="D6" s="1506" t="s">
        <v>906</v>
      </c>
      <c r="E6" s="1506" t="s">
        <v>657</v>
      </c>
      <c r="F6" s="1506" t="s">
        <v>658</v>
      </c>
      <c r="G6" s="1506" t="s">
        <v>659</v>
      </c>
      <c r="H6" s="1506"/>
      <c r="I6" s="1506"/>
      <c r="J6" s="1506"/>
      <c r="K6" s="1506" t="s">
        <v>1500</v>
      </c>
      <c r="L6" s="1507" t="s">
        <v>1501</v>
      </c>
      <c r="M6" s="1507" t="s">
        <v>1502</v>
      </c>
      <c r="N6" s="1507" t="s">
        <v>1503</v>
      </c>
      <c r="O6" s="1507" t="s">
        <v>1504</v>
      </c>
      <c r="P6" s="1507" t="s">
        <v>1505</v>
      </c>
      <c r="Q6" s="1506" t="s">
        <v>657</v>
      </c>
      <c r="R6" s="1506" t="s">
        <v>658</v>
      </c>
      <c r="S6" s="1506" t="s">
        <v>660</v>
      </c>
      <c r="T6" s="1506"/>
      <c r="U6" s="1506"/>
      <c r="V6" s="1506"/>
      <c r="W6" s="1506" t="s">
        <v>908</v>
      </c>
      <c r="X6" s="1506" t="s">
        <v>657</v>
      </c>
      <c r="Y6" s="1506" t="s">
        <v>906</v>
      </c>
      <c r="Z6" s="1506" t="s">
        <v>657</v>
      </c>
      <c r="AA6" s="1506" t="s">
        <v>658</v>
      </c>
      <c r="AB6" s="1506" t="s">
        <v>659</v>
      </c>
      <c r="AC6" s="1506"/>
      <c r="AD6" s="1506"/>
      <c r="AE6" s="1506"/>
      <c r="AF6" s="1506" t="s">
        <v>1500</v>
      </c>
      <c r="AG6" s="1507" t="s">
        <v>1501</v>
      </c>
      <c r="AH6" s="1507" t="s">
        <v>1502</v>
      </c>
      <c r="AI6" s="1507" t="s">
        <v>1503</v>
      </c>
      <c r="AJ6" s="1507" t="s">
        <v>1504</v>
      </c>
      <c r="AK6" s="1507" t="s">
        <v>1505</v>
      </c>
      <c r="AL6" s="1506" t="s">
        <v>657</v>
      </c>
      <c r="AM6" s="1506" t="s">
        <v>658</v>
      </c>
      <c r="AN6" s="1506" t="s">
        <v>660</v>
      </c>
      <c r="AO6" s="1506"/>
      <c r="AP6" s="1506"/>
      <c r="AQ6" s="1506"/>
      <c r="AR6" s="1506" t="s">
        <v>1506</v>
      </c>
      <c r="AS6" s="1506" t="s">
        <v>657</v>
      </c>
      <c r="AT6" s="1506" t="s">
        <v>906</v>
      </c>
      <c r="AU6" s="1506" t="s">
        <v>657</v>
      </c>
      <c r="AV6" s="1506" t="s">
        <v>658</v>
      </c>
      <c r="AW6" s="1506" t="s">
        <v>659</v>
      </c>
      <c r="AX6" s="1506"/>
      <c r="AY6" s="1506"/>
      <c r="AZ6" s="1506"/>
      <c r="BA6" s="1506" t="s">
        <v>1500</v>
      </c>
      <c r="BB6" s="1507" t="s">
        <v>1501</v>
      </c>
      <c r="BC6" s="1507" t="s">
        <v>1502</v>
      </c>
      <c r="BD6" s="1507" t="s">
        <v>1503</v>
      </c>
      <c r="BE6" s="1507" t="s">
        <v>1504</v>
      </c>
      <c r="BF6" s="1507" t="s">
        <v>1505</v>
      </c>
      <c r="BG6" s="1507" t="s">
        <v>657</v>
      </c>
      <c r="BH6" s="1506" t="s">
        <v>658</v>
      </c>
      <c r="BI6" s="1506" t="s">
        <v>660</v>
      </c>
      <c r="BJ6" s="1506"/>
      <c r="BK6" s="1506"/>
      <c r="BL6" s="1506"/>
      <c r="BM6" s="1506" t="s">
        <v>908</v>
      </c>
      <c r="BN6" s="1506" t="s">
        <v>657</v>
      </c>
      <c r="BO6" s="1506" t="s">
        <v>906</v>
      </c>
      <c r="BP6" s="1506" t="s">
        <v>657</v>
      </c>
      <c r="BQ6" s="1506" t="s">
        <v>658</v>
      </c>
      <c r="BR6" s="1506" t="s">
        <v>659</v>
      </c>
      <c r="BS6" s="1506"/>
      <c r="BT6" s="1506"/>
      <c r="BU6" s="1506"/>
      <c r="BV6" s="1506" t="s">
        <v>1500</v>
      </c>
      <c r="BW6" s="1507" t="s">
        <v>1501</v>
      </c>
      <c r="BX6" s="1507" t="s">
        <v>1502</v>
      </c>
      <c r="BY6" s="1507" t="s">
        <v>1503</v>
      </c>
      <c r="BZ6" s="1507" t="s">
        <v>1504</v>
      </c>
      <c r="CA6" s="1507" t="s">
        <v>1505</v>
      </c>
      <c r="CB6" s="1506" t="s">
        <v>657</v>
      </c>
      <c r="CC6" s="1506" t="s">
        <v>658</v>
      </c>
      <c r="CD6" s="1506" t="s">
        <v>660</v>
      </c>
      <c r="CE6" s="1506"/>
      <c r="CF6" s="1506"/>
      <c r="CG6" s="1506"/>
      <c r="CH6" s="1506" t="s">
        <v>908</v>
      </c>
      <c r="CI6" s="1506" t="s">
        <v>657</v>
      </c>
      <c r="CJ6" s="1506" t="s">
        <v>906</v>
      </c>
      <c r="CK6" s="1506" t="s">
        <v>657</v>
      </c>
      <c r="CL6" s="1506" t="s">
        <v>658</v>
      </c>
      <c r="CM6" s="1506" t="s">
        <v>659</v>
      </c>
      <c r="CN6" s="1506"/>
      <c r="CO6" s="1506"/>
      <c r="CP6" s="1506"/>
      <c r="CQ6" s="1506" t="s">
        <v>1500</v>
      </c>
      <c r="CR6" s="1507" t="s">
        <v>1501</v>
      </c>
      <c r="CS6" s="1507" t="s">
        <v>1502</v>
      </c>
      <c r="CT6" s="1507" t="s">
        <v>1503</v>
      </c>
      <c r="CU6" s="1507" t="s">
        <v>1504</v>
      </c>
      <c r="CV6" s="1507" t="s">
        <v>1505</v>
      </c>
      <c r="CW6" s="1506" t="s">
        <v>657</v>
      </c>
      <c r="CX6" s="1506" t="s">
        <v>658</v>
      </c>
      <c r="CY6" s="1506" t="s">
        <v>660</v>
      </c>
      <c r="CZ6" s="1506"/>
      <c r="DA6" s="1506"/>
      <c r="DB6" s="1506"/>
      <c r="DC6" s="1506" t="s">
        <v>908</v>
      </c>
      <c r="DD6" s="1506" t="s">
        <v>657</v>
      </c>
      <c r="DE6" s="1506" t="s">
        <v>906</v>
      </c>
      <c r="DF6" s="1506" t="s">
        <v>657</v>
      </c>
      <c r="DG6" s="1506" t="s">
        <v>658</v>
      </c>
      <c r="DH6" s="1506" t="s">
        <v>659</v>
      </c>
      <c r="DI6" s="1506"/>
      <c r="DJ6" s="1506"/>
      <c r="DK6" s="1506"/>
      <c r="DL6" s="1506" t="s">
        <v>1500</v>
      </c>
      <c r="DM6" s="1507" t="s">
        <v>1501</v>
      </c>
      <c r="DN6" s="1507" t="s">
        <v>1502</v>
      </c>
      <c r="DO6" s="1507" t="s">
        <v>1503</v>
      </c>
      <c r="DP6" s="1507" t="s">
        <v>1504</v>
      </c>
      <c r="DQ6" s="1507" t="s">
        <v>1505</v>
      </c>
      <c r="DR6" s="1507" t="s">
        <v>657</v>
      </c>
      <c r="DS6" s="1506" t="s">
        <v>658</v>
      </c>
      <c r="DT6" s="1506" t="s">
        <v>660</v>
      </c>
      <c r="DU6" s="1506"/>
      <c r="DV6" s="1506"/>
      <c r="DW6" s="1506"/>
      <c r="DX6" s="1506" t="s">
        <v>908</v>
      </c>
      <c r="DY6" s="1506" t="s">
        <v>657</v>
      </c>
      <c r="DZ6" s="1506" t="s">
        <v>906</v>
      </c>
      <c r="EA6" s="1506" t="s">
        <v>657</v>
      </c>
      <c r="EB6" s="1506" t="s">
        <v>658</v>
      </c>
      <c r="EC6" s="1506" t="s">
        <v>659</v>
      </c>
      <c r="ED6" s="1506"/>
      <c r="EE6" s="1506"/>
      <c r="EF6" s="1506"/>
      <c r="EG6" s="1506" t="s">
        <v>1500</v>
      </c>
      <c r="EH6" s="1507" t="s">
        <v>1501</v>
      </c>
      <c r="EI6" s="1507" t="s">
        <v>1502</v>
      </c>
      <c r="EJ6" s="1507" t="s">
        <v>1503</v>
      </c>
      <c r="EK6" s="1507" t="s">
        <v>1504</v>
      </c>
      <c r="EL6" s="1507" t="s">
        <v>1505</v>
      </c>
      <c r="EM6" s="1506" t="s">
        <v>657</v>
      </c>
      <c r="EN6" s="1506" t="s">
        <v>658</v>
      </c>
      <c r="EO6" s="1506" t="s">
        <v>660</v>
      </c>
      <c r="EP6" s="1506"/>
      <c r="EQ6" s="1506"/>
      <c r="ER6" s="1506"/>
      <c r="ES6" s="1506" t="s">
        <v>908</v>
      </c>
      <c r="ET6" s="1506" t="s">
        <v>657</v>
      </c>
      <c r="EU6" s="1506" t="s">
        <v>906</v>
      </c>
      <c r="EV6" s="1506" t="s">
        <v>657</v>
      </c>
      <c r="EW6" s="1506" t="s">
        <v>658</v>
      </c>
      <c r="EX6" s="1506" t="s">
        <v>659</v>
      </c>
      <c r="EY6" s="1506"/>
      <c r="EZ6" s="1506"/>
      <c r="FA6" s="1506"/>
      <c r="FB6" s="1506" t="s">
        <v>1500</v>
      </c>
      <c r="FC6" s="1507" t="s">
        <v>1501</v>
      </c>
      <c r="FD6" s="1507" t="s">
        <v>1502</v>
      </c>
      <c r="FE6" s="1507" t="s">
        <v>1503</v>
      </c>
      <c r="FF6" s="1507" t="s">
        <v>1504</v>
      </c>
      <c r="FG6" s="1507" t="s">
        <v>1505</v>
      </c>
      <c r="FH6" s="1506" t="s">
        <v>657</v>
      </c>
      <c r="FI6" s="1506" t="s">
        <v>658</v>
      </c>
      <c r="FJ6" s="1506" t="s">
        <v>660</v>
      </c>
      <c r="FK6" s="1506"/>
      <c r="FL6" s="1506"/>
      <c r="FM6" s="1506"/>
      <c r="FN6" s="1506" t="s">
        <v>908</v>
      </c>
      <c r="FO6" s="1506" t="s">
        <v>657</v>
      </c>
      <c r="FP6" s="1506" t="s">
        <v>906</v>
      </c>
      <c r="FQ6" s="1506" t="s">
        <v>657</v>
      </c>
      <c r="FR6" s="1506" t="s">
        <v>658</v>
      </c>
      <c r="FS6" s="1506" t="s">
        <v>659</v>
      </c>
      <c r="FT6" s="1506"/>
      <c r="FU6" s="1506"/>
      <c r="FV6" s="1506"/>
      <c r="FW6" s="1506" t="s">
        <v>1500</v>
      </c>
      <c r="FX6" s="1507" t="s">
        <v>1501</v>
      </c>
      <c r="FY6" s="1507" t="s">
        <v>1502</v>
      </c>
      <c r="FZ6" s="1507" t="s">
        <v>1503</v>
      </c>
      <c r="GA6" s="1507" t="s">
        <v>1504</v>
      </c>
      <c r="GB6" s="1507" t="s">
        <v>1505</v>
      </c>
      <c r="GC6" s="1507" t="s">
        <v>657</v>
      </c>
      <c r="GD6" s="1506" t="s">
        <v>658</v>
      </c>
      <c r="GE6" s="1506" t="s">
        <v>660</v>
      </c>
      <c r="GF6" s="1506"/>
      <c r="GG6" s="1506"/>
      <c r="GH6" s="1506"/>
      <c r="GI6" s="1506" t="s">
        <v>908</v>
      </c>
      <c r="GJ6" s="1506" t="s">
        <v>657</v>
      </c>
      <c r="GK6" s="1506" t="s">
        <v>906</v>
      </c>
      <c r="GL6" s="1506" t="s">
        <v>657</v>
      </c>
      <c r="GM6" s="1506" t="s">
        <v>658</v>
      </c>
      <c r="GN6" s="1506" t="s">
        <v>659</v>
      </c>
      <c r="GO6" s="1506"/>
      <c r="GP6" s="1506"/>
      <c r="GQ6" s="1506"/>
      <c r="GR6" s="1506" t="s">
        <v>1500</v>
      </c>
      <c r="GS6" s="1507" t="s">
        <v>1501</v>
      </c>
      <c r="GT6" s="1507" t="s">
        <v>1502</v>
      </c>
      <c r="GU6" s="1507" t="s">
        <v>1503</v>
      </c>
      <c r="GV6" s="1507" t="s">
        <v>1504</v>
      </c>
      <c r="GW6" s="1507" t="s">
        <v>1505</v>
      </c>
      <c r="GX6" s="1506" t="s">
        <v>657</v>
      </c>
      <c r="GY6" s="1506" t="s">
        <v>658</v>
      </c>
      <c r="GZ6" s="1506" t="s">
        <v>660</v>
      </c>
      <c r="HA6" s="1506"/>
      <c r="HB6" s="1506"/>
      <c r="HC6" s="1506"/>
      <c r="HD6" s="1506" t="s">
        <v>908</v>
      </c>
      <c r="HE6" s="1506" t="s">
        <v>657</v>
      </c>
      <c r="HF6" s="1506" t="s">
        <v>906</v>
      </c>
      <c r="HG6" s="1506" t="s">
        <v>657</v>
      </c>
      <c r="HH6" s="1506" t="s">
        <v>658</v>
      </c>
      <c r="HI6" s="1506" t="s">
        <v>659</v>
      </c>
      <c r="HJ6" s="1506"/>
      <c r="HK6" s="1506"/>
      <c r="HL6" s="1506"/>
      <c r="HM6" s="1506" t="s">
        <v>1500</v>
      </c>
      <c r="HN6" s="1507" t="s">
        <v>1501</v>
      </c>
      <c r="HO6" s="1507" t="s">
        <v>1502</v>
      </c>
      <c r="HP6" s="1507" t="s">
        <v>1503</v>
      </c>
      <c r="HQ6" s="1507" t="s">
        <v>1504</v>
      </c>
      <c r="HR6" s="1507" t="s">
        <v>1505</v>
      </c>
      <c r="HS6" s="1506" t="s">
        <v>657</v>
      </c>
      <c r="HT6" s="1506" t="s">
        <v>658</v>
      </c>
      <c r="HU6" s="1506" t="s">
        <v>660</v>
      </c>
      <c r="HV6" s="1506"/>
      <c r="HW6" s="1506"/>
      <c r="HX6" s="1506"/>
      <c r="HY6" s="1506" t="s">
        <v>908</v>
      </c>
      <c r="HZ6" s="1506" t="s">
        <v>657</v>
      </c>
      <c r="IA6" s="1506" t="s">
        <v>906</v>
      </c>
      <c r="IB6" s="1506" t="s">
        <v>657</v>
      </c>
      <c r="IC6" s="1506" t="s">
        <v>658</v>
      </c>
      <c r="ID6" s="1506" t="s">
        <v>659</v>
      </c>
      <c r="IE6" s="1506"/>
      <c r="IF6" s="1506"/>
      <c r="IG6" s="1506"/>
      <c r="IH6" s="1506" t="s">
        <v>1500</v>
      </c>
      <c r="II6" s="1507" t="s">
        <v>1501</v>
      </c>
      <c r="IJ6" s="1507" t="s">
        <v>1502</v>
      </c>
      <c r="IK6" s="1507" t="s">
        <v>1503</v>
      </c>
      <c r="IL6" s="1507" t="s">
        <v>1504</v>
      </c>
      <c r="IM6" s="1507" t="s">
        <v>1505</v>
      </c>
      <c r="IN6" s="1506" t="s">
        <v>657</v>
      </c>
      <c r="IO6" s="1506" t="s">
        <v>658</v>
      </c>
      <c r="IP6" s="1506" t="s">
        <v>660</v>
      </c>
      <c r="IQ6" s="1506"/>
      <c r="IR6" s="1506"/>
      <c r="IS6" s="1506"/>
      <c r="IT6" s="1506" t="s">
        <v>908</v>
      </c>
      <c r="IU6" s="1506" t="s">
        <v>657</v>
      </c>
      <c r="IV6" s="1506" t="s">
        <v>906</v>
      </c>
      <c r="IW6" s="1506" t="s">
        <v>657</v>
      </c>
      <c r="IX6" s="1506" t="s">
        <v>658</v>
      </c>
      <c r="IY6" s="1506" t="s">
        <v>659</v>
      </c>
      <c r="IZ6" s="1506"/>
      <c r="JA6" s="1506"/>
      <c r="JB6" s="1506"/>
      <c r="JC6" s="1506" t="s">
        <v>1500</v>
      </c>
      <c r="JD6" s="1507" t="s">
        <v>1501</v>
      </c>
      <c r="JE6" s="1507" t="s">
        <v>1502</v>
      </c>
      <c r="JF6" s="1507" t="s">
        <v>1503</v>
      </c>
      <c r="JG6" s="1507" t="s">
        <v>1504</v>
      </c>
      <c r="JH6" s="1507" t="s">
        <v>1505</v>
      </c>
      <c r="JI6" s="1506" t="s">
        <v>657</v>
      </c>
      <c r="JJ6" s="1506" t="s">
        <v>658</v>
      </c>
      <c r="JK6" s="1506" t="s">
        <v>660</v>
      </c>
      <c r="JL6" s="1506"/>
      <c r="JM6" s="1506"/>
      <c r="JN6" s="1506"/>
      <c r="JO6" s="1506" t="s">
        <v>908</v>
      </c>
    </row>
    <row r="7" spans="1:275" s="1219" customFormat="1" ht="15.75" customHeight="1" x14ac:dyDescent="0.25">
      <c r="A7" s="1506"/>
      <c r="B7" s="1512"/>
      <c r="C7" s="1506"/>
      <c r="D7" s="1506"/>
      <c r="E7" s="1506"/>
      <c r="F7" s="1506"/>
      <c r="G7" s="1506" t="s">
        <v>404</v>
      </c>
      <c r="H7" s="1506" t="s">
        <v>375</v>
      </c>
      <c r="I7" s="1506"/>
      <c r="J7" s="1506"/>
      <c r="K7" s="1506"/>
      <c r="L7" s="1508"/>
      <c r="M7" s="1508"/>
      <c r="N7" s="1508"/>
      <c r="O7" s="1508"/>
      <c r="P7" s="1508"/>
      <c r="Q7" s="1506"/>
      <c r="R7" s="1506"/>
      <c r="S7" s="1506" t="s">
        <v>404</v>
      </c>
      <c r="T7" s="1506" t="s">
        <v>375</v>
      </c>
      <c r="U7" s="1506"/>
      <c r="V7" s="1506"/>
      <c r="W7" s="1506"/>
      <c r="X7" s="1506"/>
      <c r="Y7" s="1506"/>
      <c r="Z7" s="1506"/>
      <c r="AA7" s="1506"/>
      <c r="AB7" s="1506" t="s">
        <v>404</v>
      </c>
      <c r="AC7" s="1506" t="s">
        <v>375</v>
      </c>
      <c r="AD7" s="1506"/>
      <c r="AE7" s="1506"/>
      <c r="AF7" s="1506"/>
      <c r="AG7" s="1508"/>
      <c r="AH7" s="1508"/>
      <c r="AI7" s="1508"/>
      <c r="AJ7" s="1508"/>
      <c r="AK7" s="1508"/>
      <c r="AL7" s="1506"/>
      <c r="AM7" s="1506"/>
      <c r="AN7" s="1506" t="s">
        <v>404</v>
      </c>
      <c r="AO7" s="1506" t="s">
        <v>375</v>
      </c>
      <c r="AP7" s="1506"/>
      <c r="AQ7" s="1506"/>
      <c r="AR7" s="1506"/>
      <c r="AS7" s="1506"/>
      <c r="AT7" s="1506"/>
      <c r="AU7" s="1506"/>
      <c r="AV7" s="1506"/>
      <c r="AW7" s="1506" t="s">
        <v>404</v>
      </c>
      <c r="AX7" s="1506" t="s">
        <v>375</v>
      </c>
      <c r="AY7" s="1506"/>
      <c r="AZ7" s="1506"/>
      <c r="BA7" s="1506"/>
      <c r="BB7" s="1508"/>
      <c r="BC7" s="1508"/>
      <c r="BD7" s="1508"/>
      <c r="BE7" s="1508"/>
      <c r="BF7" s="1508"/>
      <c r="BG7" s="1508"/>
      <c r="BH7" s="1506"/>
      <c r="BI7" s="1506" t="s">
        <v>404</v>
      </c>
      <c r="BJ7" s="1506" t="s">
        <v>375</v>
      </c>
      <c r="BK7" s="1506"/>
      <c r="BL7" s="1506"/>
      <c r="BM7" s="1506"/>
      <c r="BN7" s="1506"/>
      <c r="BO7" s="1506"/>
      <c r="BP7" s="1506"/>
      <c r="BQ7" s="1506"/>
      <c r="BR7" s="1506" t="s">
        <v>404</v>
      </c>
      <c r="BS7" s="1506" t="s">
        <v>375</v>
      </c>
      <c r="BT7" s="1506"/>
      <c r="BU7" s="1506"/>
      <c r="BV7" s="1506"/>
      <c r="BW7" s="1508"/>
      <c r="BX7" s="1508"/>
      <c r="BY7" s="1508"/>
      <c r="BZ7" s="1508"/>
      <c r="CA7" s="1508"/>
      <c r="CB7" s="1506"/>
      <c r="CC7" s="1506"/>
      <c r="CD7" s="1506" t="s">
        <v>404</v>
      </c>
      <c r="CE7" s="1506" t="s">
        <v>375</v>
      </c>
      <c r="CF7" s="1506"/>
      <c r="CG7" s="1506"/>
      <c r="CH7" s="1506"/>
      <c r="CI7" s="1506"/>
      <c r="CJ7" s="1506"/>
      <c r="CK7" s="1506"/>
      <c r="CL7" s="1506"/>
      <c r="CM7" s="1506" t="s">
        <v>404</v>
      </c>
      <c r="CN7" s="1506" t="s">
        <v>375</v>
      </c>
      <c r="CO7" s="1506"/>
      <c r="CP7" s="1506"/>
      <c r="CQ7" s="1506"/>
      <c r="CR7" s="1508"/>
      <c r="CS7" s="1508"/>
      <c r="CT7" s="1508"/>
      <c r="CU7" s="1508"/>
      <c r="CV7" s="1508"/>
      <c r="CW7" s="1506"/>
      <c r="CX7" s="1506"/>
      <c r="CY7" s="1506" t="s">
        <v>404</v>
      </c>
      <c r="CZ7" s="1506" t="s">
        <v>375</v>
      </c>
      <c r="DA7" s="1506"/>
      <c r="DB7" s="1506"/>
      <c r="DC7" s="1506"/>
      <c r="DD7" s="1506"/>
      <c r="DE7" s="1506"/>
      <c r="DF7" s="1506"/>
      <c r="DG7" s="1506"/>
      <c r="DH7" s="1506" t="s">
        <v>404</v>
      </c>
      <c r="DI7" s="1506" t="s">
        <v>375</v>
      </c>
      <c r="DJ7" s="1506"/>
      <c r="DK7" s="1506"/>
      <c r="DL7" s="1506"/>
      <c r="DM7" s="1508"/>
      <c r="DN7" s="1508"/>
      <c r="DO7" s="1508"/>
      <c r="DP7" s="1508"/>
      <c r="DQ7" s="1508"/>
      <c r="DR7" s="1508"/>
      <c r="DS7" s="1506"/>
      <c r="DT7" s="1506" t="s">
        <v>404</v>
      </c>
      <c r="DU7" s="1506" t="s">
        <v>375</v>
      </c>
      <c r="DV7" s="1506"/>
      <c r="DW7" s="1506"/>
      <c r="DX7" s="1506"/>
      <c r="DY7" s="1506"/>
      <c r="DZ7" s="1506"/>
      <c r="EA7" s="1506"/>
      <c r="EB7" s="1506"/>
      <c r="EC7" s="1506" t="s">
        <v>404</v>
      </c>
      <c r="ED7" s="1506" t="s">
        <v>375</v>
      </c>
      <c r="EE7" s="1506"/>
      <c r="EF7" s="1506"/>
      <c r="EG7" s="1506"/>
      <c r="EH7" s="1508"/>
      <c r="EI7" s="1508"/>
      <c r="EJ7" s="1508"/>
      <c r="EK7" s="1508"/>
      <c r="EL7" s="1508"/>
      <c r="EM7" s="1506"/>
      <c r="EN7" s="1506"/>
      <c r="EO7" s="1506" t="s">
        <v>404</v>
      </c>
      <c r="EP7" s="1506" t="s">
        <v>375</v>
      </c>
      <c r="EQ7" s="1506"/>
      <c r="ER7" s="1506"/>
      <c r="ES7" s="1506"/>
      <c r="ET7" s="1506"/>
      <c r="EU7" s="1506"/>
      <c r="EV7" s="1506"/>
      <c r="EW7" s="1506"/>
      <c r="EX7" s="1506" t="s">
        <v>404</v>
      </c>
      <c r="EY7" s="1506" t="s">
        <v>375</v>
      </c>
      <c r="EZ7" s="1506"/>
      <c r="FA7" s="1506"/>
      <c r="FB7" s="1506"/>
      <c r="FC7" s="1508"/>
      <c r="FD7" s="1508"/>
      <c r="FE7" s="1508"/>
      <c r="FF7" s="1508"/>
      <c r="FG7" s="1508"/>
      <c r="FH7" s="1506"/>
      <c r="FI7" s="1506"/>
      <c r="FJ7" s="1506" t="s">
        <v>404</v>
      </c>
      <c r="FK7" s="1506" t="s">
        <v>375</v>
      </c>
      <c r="FL7" s="1506"/>
      <c r="FM7" s="1506"/>
      <c r="FN7" s="1506"/>
      <c r="FO7" s="1506"/>
      <c r="FP7" s="1506"/>
      <c r="FQ7" s="1506"/>
      <c r="FR7" s="1506"/>
      <c r="FS7" s="1506" t="s">
        <v>404</v>
      </c>
      <c r="FT7" s="1506" t="s">
        <v>375</v>
      </c>
      <c r="FU7" s="1506"/>
      <c r="FV7" s="1506"/>
      <c r="FW7" s="1506"/>
      <c r="FX7" s="1508"/>
      <c r="FY7" s="1508"/>
      <c r="FZ7" s="1508"/>
      <c r="GA7" s="1508"/>
      <c r="GB7" s="1508"/>
      <c r="GC7" s="1508"/>
      <c r="GD7" s="1506"/>
      <c r="GE7" s="1506" t="s">
        <v>404</v>
      </c>
      <c r="GF7" s="1506" t="s">
        <v>375</v>
      </c>
      <c r="GG7" s="1506"/>
      <c r="GH7" s="1506"/>
      <c r="GI7" s="1506"/>
      <c r="GJ7" s="1506"/>
      <c r="GK7" s="1506"/>
      <c r="GL7" s="1506"/>
      <c r="GM7" s="1506"/>
      <c r="GN7" s="1506" t="s">
        <v>404</v>
      </c>
      <c r="GO7" s="1506" t="s">
        <v>375</v>
      </c>
      <c r="GP7" s="1506"/>
      <c r="GQ7" s="1506"/>
      <c r="GR7" s="1506"/>
      <c r="GS7" s="1508"/>
      <c r="GT7" s="1508"/>
      <c r="GU7" s="1508"/>
      <c r="GV7" s="1508"/>
      <c r="GW7" s="1508"/>
      <c r="GX7" s="1506"/>
      <c r="GY7" s="1506"/>
      <c r="GZ7" s="1506" t="s">
        <v>404</v>
      </c>
      <c r="HA7" s="1506" t="s">
        <v>375</v>
      </c>
      <c r="HB7" s="1506"/>
      <c r="HC7" s="1506"/>
      <c r="HD7" s="1506"/>
      <c r="HE7" s="1506"/>
      <c r="HF7" s="1506"/>
      <c r="HG7" s="1506"/>
      <c r="HH7" s="1506"/>
      <c r="HI7" s="1506" t="s">
        <v>404</v>
      </c>
      <c r="HJ7" s="1506" t="s">
        <v>375</v>
      </c>
      <c r="HK7" s="1506"/>
      <c r="HL7" s="1506"/>
      <c r="HM7" s="1506"/>
      <c r="HN7" s="1508"/>
      <c r="HO7" s="1508"/>
      <c r="HP7" s="1508"/>
      <c r="HQ7" s="1508"/>
      <c r="HR7" s="1508"/>
      <c r="HS7" s="1506"/>
      <c r="HT7" s="1506"/>
      <c r="HU7" s="1506" t="s">
        <v>404</v>
      </c>
      <c r="HV7" s="1506" t="s">
        <v>375</v>
      </c>
      <c r="HW7" s="1506"/>
      <c r="HX7" s="1506"/>
      <c r="HY7" s="1506"/>
      <c r="HZ7" s="1506"/>
      <c r="IA7" s="1506"/>
      <c r="IB7" s="1506"/>
      <c r="IC7" s="1506"/>
      <c r="ID7" s="1506" t="s">
        <v>404</v>
      </c>
      <c r="IE7" s="1506" t="s">
        <v>375</v>
      </c>
      <c r="IF7" s="1506"/>
      <c r="IG7" s="1506"/>
      <c r="IH7" s="1506"/>
      <c r="II7" s="1508"/>
      <c r="IJ7" s="1508"/>
      <c r="IK7" s="1508"/>
      <c r="IL7" s="1508"/>
      <c r="IM7" s="1508"/>
      <c r="IN7" s="1506"/>
      <c r="IO7" s="1506"/>
      <c r="IP7" s="1506" t="s">
        <v>404</v>
      </c>
      <c r="IQ7" s="1506" t="s">
        <v>375</v>
      </c>
      <c r="IR7" s="1506"/>
      <c r="IS7" s="1506"/>
      <c r="IT7" s="1506"/>
      <c r="IU7" s="1506"/>
      <c r="IV7" s="1506"/>
      <c r="IW7" s="1506"/>
      <c r="IX7" s="1506"/>
      <c r="IY7" s="1506" t="s">
        <v>404</v>
      </c>
      <c r="IZ7" s="1506" t="s">
        <v>375</v>
      </c>
      <c r="JA7" s="1506"/>
      <c r="JB7" s="1506"/>
      <c r="JC7" s="1506"/>
      <c r="JD7" s="1508"/>
      <c r="JE7" s="1508"/>
      <c r="JF7" s="1508"/>
      <c r="JG7" s="1508"/>
      <c r="JH7" s="1508"/>
      <c r="JI7" s="1506"/>
      <c r="JJ7" s="1506"/>
      <c r="JK7" s="1506" t="s">
        <v>404</v>
      </c>
      <c r="JL7" s="1506" t="s">
        <v>375</v>
      </c>
      <c r="JM7" s="1506"/>
      <c r="JN7" s="1506"/>
      <c r="JO7" s="1506"/>
    </row>
    <row r="8" spans="1:275" s="1219" customFormat="1" ht="140.25" customHeight="1" x14ac:dyDescent="0.25">
      <c r="A8" s="1506"/>
      <c r="B8" s="1512"/>
      <c r="C8" s="1506"/>
      <c r="D8" s="1506"/>
      <c r="E8" s="1506"/>
      <c r="F8" s="1506"/>
      <c r="G8" s="1506"/>
      <c r="H8" s="1218" t="s">
        <v>661</v>
      </c>
      <c r="I8" s="1218" t="s">
        <v>719</v>
      </c>
      <c r="J8" s="1218" t="s">
        <v>907</v>
      </c>
      <c r="K8" s="1506"/>
      <c r="L8" s="1509"/>
      <c r="M8" s="1509"/>
      <c r="N8" s="1509"/>
      <c r="O8" s="1509"/>
      <c r="P8" s="1509"/>
      <c r="Q8" s="1506"/>
      <c r="R8" s="1506"/>
      <c r="S8" s="1506"/>
      <c r="T8" s="1218" t="s">
        <v>661</v>
      </c>
      <c r="U8" s="1218" t="s">
        <v>662</v>
      </c>
      <c r="V8" s="1218" t="s">
        <v>1452</v>
      </c>
      <c r="W8" s="1506"/>
      <c r="X8" s="1506"/>
      <c r="Y8" s="1506"/>
      <c r="Z8" s="1506"/>
      <c r="AA8" s="1506"/>
      <c r="AB8" s="1506"/>
      <c r="AC8" s="1218" t="s">
        <v>661</v>
      </c>
      <c r="AD8" s="1218" t="s">
        <v>719</v>
      </c>
      <c r="AE8" s="1218" t="s">
        <v>907</v>
      </c>
      <c r="AF8" s="1506"/>
      <c r="AG8" s="1509"/>
      <c r="AH8" s="1509"/>
      <c r="AI8" s="1509"/>
      <c r="AJ8" s="1509"/>
      <c r="AK8" s="1509"/>
      <c r="AL8" s="1506"/>
      <c r="AM8" s="1506"/>
      <c r="AN8" s="1506"/>
      <c r="AO8" s="1218" t="s">
        <v>661</v>
      </c>
      <c r="AP8" s="1218" t="s">
        <v>662</v>
      </c>
      <c r="AQ8" s="1218" t="s">
        <v>1452</v>
      </c>
      <c r="AR8" s="1506"/>
      <c r="AS8" s="1506"/>
      <c r="AT8" s="1506"/>
      <c r="AU8" s="1506"/>
      <c r="AV8" s="1506"/>
      <c r="AW8" s="1506"/>
      <c r="AX8" s="1218" t="s">
        <v>661</v>
      </c>
      <c r="AY8" s="1218" t="s">
        <v>719</v>
      </c>
      <c r="AZ8" s="1218" t="s">
        <v>907</v>
      </c>
      <c r="BA8" s="1506"/>
      <c r="BB8" s="1509"/>
      <c r="BC8" s="1509"/>
      <c r="BD8" s="1509"/>
      <c r="BE8" s="1509"/>
      <c r="BF8" s="1509"/>
      <c r="BG8" s="1509"/>
      <c r="BH8" s="1506"/>
      <c r="BI8" s="1506"/>
      <c r="BJ8" s="1218" t="s">
        <v>661</v>
      </c>
      <c r="BK8" s="1218" t="s">
        <v>662</v>
      </c>
      <c r="BL8" s="1218" t="s">
        <v>1452</v>
      </c>
      <c r="BM8" s="1506"/>
      <c r="BN8" s="1506"/>
      <c r="BO8" s="1506"/>
      <c r="BP8" s="1506"/>
      <c r="BQ8" s="1506"/>
      <c r="BR8" s="1506"/>
      <c r="BS8" s="1218" t="s">
        <v>661</v>
      </c>
      <c r="BT8" s="1218" t="s">
        <v>719</v>
      </c>
      <c r="BU8" s="1218" t="s">
        <v>907</v>
      </c>
      <c r="BV8" s="1506"/>
      <c r="BW8" s="1509"/>
      <c r="BX8" s="1509"/>
      <c r="BY8" s="1509"/>
      <c r="BZ8" s="1509"/>
      <c r="CA8" s="1509"/>
      <c r="CB8" s="1506"/>
      <c r="CC8" s="1506"/>
      <c r="CD8" s="1506"/>
      <c r="CE8" s="1218" t="s">
        <v>661</v>
      </c>
      <c r="CF8" s="1218" t="s">
        <v>662</v>
      </c>
      <c r="CG8" s="1218" t="s">
        <v>1452</v>
      </c>
      <c r="CH8" s="1506"/>
      <c r="CI8" s="1506"/>
      <c r="CJ8" s="1506"/>
      <c r="CK8" s="1506"/>
      <c r="CL8" s="1506"/>
      <c r="CM8" s="1506"/>
      <c r="CN8" s="1218" t="s">
        <v>661</v>
      </c>
      <c r="CO8" s="1218" t="s">
        <v>719</v>
      </c>
      <c r="CP8" s="1218" t="s">
        <v>907</v>
      </c>
      <c r="CQ8" s="1506"/>
      <c r="CR8" s="1509"/>
      <c r="CS8" s="1509"/>
      <c r="CT8" s="1509"/>
      <c r="CU8" s="1509"/>
      <c r="CV8" s="1509"/>
      <c r="CW8" s="1506"/>
      <c r="CX8" s="1506"/>
      <c r="CY8" s="1506"/>
      <c r="CZ8" s="1218" t="s">
        <v>661</v>
      </c>
      <c r="DA8" s="1218" t="s">
        <v>662</v>
      </c>
      <c r="DB8" s="1218" t="s">
        <v>1452</v>
      </c>
      <c r="DC8" s="1506"/>
      <c r="DD8" s="1506"/>
      <c r="DE8" s="1506"/>
      <c r="DF8" s="1506"/>
      <c r="DG8" s="1506"/>
      <c r="DH8" s="1506"/>
      <c r="DI8" s="1218" t="s">
        <v>661</v>
      </c>
      <c r="DJ8" s="1218" t="s">
        <v>719</v>
      </c>
      <c r="DK8" s="1218" t="s">
        <v>907</v>
      </c>
      <c r="DL8" s="1506"/>
      <c r="DM8" s="1509"/>
      <c r="DN8" s="1509"/>
      <c r="DO8" s="1509"/>
      <c r="DP8" s="1509"/>
      <c r="DQ8" s="1509"/>
      <c r="DR8" s="1509"/>
      <c r="DS8" s="1506"/>
      <c r="DT8" s="1506"/>
      <c r="DU8" s="1218" t="s">
        <v>661</v>
      </c>
      <c r="DV8" s="1218" t="s">
        <v>662</v>
      </c>
      <c r="DW8" s="1218" t="s">
        <v>1452</v>
      </c>
      <c r="DX8" s="1506"/>
      <c r="DY8" s="1506"/>
      <c r="DZ8" s="1506"/>
      <c r="EA8" s="1506"/>
      <c r="EB8" s="1506"/>
      <c r="EC8" s="1506"/>
      <c r="ED8" s="1218" t="s">
        <v>661</v>
      </c>
      <c r="EE8" s="1218" t="s">
        <v>719</v>
      </c>
      <c r="EF8" s="1218" t="s">
        <v>907</v>
      </c>
      <c r="EG8" s="1506"/>
      <c r="EH8" s="1509"/>
      <c r="EI8" s="1509"/>
      <c r="EJ8" s="1509"/>
      <c r="EK8" s="1509"/>
      <c r="EL8" s="1509"/>
      <c r="EM8" s="1506"/>
      <c r="EN8" s="1506"/>
      <c r="EO8" s="1506"/>
      <c r="EP8" s="1218" t="s">
        <v>661</v>
      </c>
      <c r="EQ8" s="1218" t="s">
        <v>662</v>
      </c>
      <c r="ER8" s="1218" t="s">
        <v>1452</v>
      </c>
      <c r="ES8" s="1506"/>
      <c r="ET8" s="1506"/>
      <c r="EU8" s="1506"/>
      <c r="EV8" s="1506"/>
      <c r="EW8" s="1506"/>
      <c r="EX8" s="1506"/>
      <c r="EY8" s="1218" t="s">
        <v>661</v>
      </c>
      <c r="EZ8" s="1218" t="s">
        <v>719</v>
      </c>
      <c r="FA8" s="1218" t="s">
        <v>907</v>
      </c>
      <c r="FB8" s="1506"/>
      <c r="FC8" s="1509"/>
      <c r="FD8" s="1509"/>
      <c r="FE8" s="1509"/>
      <c r="FF8" s="1509"/>
      <c r="FG8" s="1509"/>
      <c r="FH8" s="1506"/>
      <c r="FI8" s="1506"/>
      <c r="FJ8" s="1506"/>
      <c r="FK8" s="1218" t="s">
        <v>661</v>
      </c>
      <c r="FL8" s="1218" t="s">
        <v>662</v>
      </c>
      <c r="FM8" s="1218" t="s">
        <v>1452</v>
      </c>
      <c r="FN8" s="1506"/>
      <c r="FO8" s="1506"/>
      <c r="FP8" s="1506"/>
      <c r="FQ8" s="1506"/>
      <c r="FR8" s="1506"/>
      <c r="FS8" s="1506"/>
      <c r="FT8" s="1218" t="s">
        <v>661</v>
      </c>
      <c r="FU8" s="1218" t="s">
        <v>719</v>
      </c>
      <c r="FV8" s="1218" t="s">
        <v>907</v>
      </c>
      <c r="FW8" s="1506"/>
      <c r="FX8" s="1509"/>
      <c r="FY8" s="1509"/>
      <c r="FZ8" s="1509"/>
      <c r="GA8" s="1509"/>
      <c r="GB8" s="1509"/>
      <c r="GC8" s="1509"/>
      <c r="GD8" s="1506"/>
      <c r="GE8" s="1506"/>
      <c r="GF8" s="1218" t="s">
        <v>661</v>
      </c>
      <c r="GG8" s="1218" t="s">
        <v>662</v>
      </c>
      <c r="GH8" s="1218" t="s">
        <v>1452</v>
      </c>
      <c r="GI8" s="1506"/>
      <c r="GJ8" s="1506"/>
      <c r="GK8" s="1506"/>
      <c r="GL8" s="1506"/>
      <c r="GM8" s="1506"/>
      <c r="GN8" s="1506"/>
      <c r="GO8" s="1218" t="s">
        <v>661</v>
      </c>
      <c r="GP8" s="1218" t="s">
        <v>719</v>
      </c>
      <c r="GQ8" s="1218" t="s">
        <v>907</v>
      </c>
      <c r="GR8" s="1506"/>
      <c r="GS8" s="1509"/>
      <c r="GT8" s="1509"/>
      <c r="GU8" s="1509"/>
      <c r="GV8" s="1509"/>
      <c r="GW8" s="1509"/>
      <c r="GX8" s="1506"/>
      <c r="GY8" s="1506"/>
      <c r="GZ8" s="1506"/>
      <c r="HA8" s="1218" t="s">
        <v>661</v>
      </c>
      <c r="HB8" s="1218" t="s">
        <v>662</v>
      </c>
      <c r="HC8" s="1218" t="s">
        <v>1452</v>
      </c>
      <c r="HD8" s="1506"/>
      <c r="HE8" s="1506"/>
      <c r="HF8" s="1506"/>
      <c r="HG8" s="1506"/>
      <c r="HH8" s="1506"/>
      <c r="HI8" s="1506"/>
      <c r="HJ8" s="1218" t="s">
        <v>661</v>
      </c>
      <c r="HK8" s="1218" t="s">
        <v>719</v>
      </c>
      <c r="HL8" s="1218" t="s">
        <v>907</v>
      </c>
      <c r="HM8" s="1506"/>
      <c r="HN8" s="1509"/>
      <c r="HO8" s="1509"/>
      <c r="HP8" s="1509"/>
      <c r="HQ8" s="1509"/>
      <c r="HR8" s="1509"/>
      <c r="HS8" s="1506"/>
      <c r="HT8" s="1506"/>
      <c r="HU8" s="1506"/>
      <c r="HV8" s="1218" t="s">
        <v>661</v>
      </c>
      <c r="HW8" s="1218" t="s">
        <v>662</v>
      </c>
      <c r="HX8" s="1218" t="s">
        <v>1452</v>
      </c>
      <c r="HY8" s="1506"/>
      <c r="HZ8" s="1506"/>
      <c r="IA8" s="1506"/>
      <c r="IB8" s="1506"/>
      <c r="IC8" s="1506"/>
      <c r="ID8" s="1506"/>
      <c r="IE8" s="1218" t="s">
        <v>661</v>
      </c>
      <c r="IF8" s="1218" t="s">
        <v>719</v>
      </c>
      <c r="IG8" s="1218" t="s">
        <v>907</v>
      </c>
      <c r="IH8" s="1506"/>
      <c r="II8" s="1509"/>
      <c r="IJ8" s="1509"/>
      <c r="IK8" s="1509"/>
      <c r="IL8" s="1509"/>
      <c r="IM8" s="1509"/>
      <c r="IN8" s="1506"/>
      <c r="IO8" s="1506"/>
      <c r="IP8" s="1506"/>
      <c r="IQ8" s="1218" t="s">
        <v>661</v>
      </c>
      <c r="IR8" s="1218" t="s">
        <v>662</v>
      </c>
      <c r="IS8" s="1218" t="s">
        <v>1452</v>
      </c>
      <c r="IT8" s="1506"/>
      <c r="IU8" s="1506"/>
      <c r="IV8" s="1506"/>
      <c r="IW8" s="1506"/>
      <c r="IX8" s="1506"/>
      <c r="IY8" s="1506"/>
      <c r="IZ8" s="1218" t="s">
        <v>661</v>
      </c>
      <c r="JA8" s="1218" t="s">
        <v>719</v>
      </c>
      <c r="JB8" s="1218" t="s">
        <v>907</v>
      </c>
      <c r="JC8" s="1506"/>
      <c r="JD8" s="1509"/>
      <c r="JE8" s="1509"/>
      <c r="JF8" s="1509"/>
      <c r="JG8" s="1509"/>
      <c r="JH8" s="1509"/>
      <c r="JI8" s="1506"/>
      <c r="JJ8" s="1506"/>
      <c r="JK8" s="1506"/>
      <c r="JL8" s="1218" t="s">
        <v>661</v>
      </c>
      <c r="JM8" s="1218" t="s">
        <v>662</v>
      </c>
      <c r="JN8" s="1218" t="s">
        <v>1452</v>
      </c>
      <c r="JO8" s="1506"/>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13" t="s">
        <v>700</v>
      </c>
      <c r="B19" s="1513"/>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1" t="s">
        <v>1587</v>
      </c>
      <c r="B4" s="1401"/>
      <c r="C4" s="1401"/>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0" t="s">
        <v>1588</v>
      </c>
      <c r="B4" s="1516"/>
      <c r="C4" s="1516"/>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x14ac:dyDescent="0.25">
      <c r="A4" s="1401" t="s">
        <v>1591</v>
      </c>
      <c r="B4" s="1401"/>
      <c r="C4" s="1401"/>
      <c r="D4" s="1401"/>
      <c r="E4" s="1401"/>
    </row>
    <row r="5" spans="1:5" x14ac:dyDescent="0.25">
      <c r="E5" s="136" t="s">
        <v>516</v>
      </c>
    </row>
    <row r="6" spans="1:5" s="14" customForma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1" t="s">
        <v>1586</v>
      </c>
      <c r="C40" s="1521"/>
      <c r="D40" s="1521"/>
      <c r="E40" s="1521"/>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0" t="s">
        <v>1409</v>
      </c>
      <c r="B1" s="1360"/>
      <c r="C1" s="1360"/>
      <c r="D1" s="1360"/>
      <c r="E1" s="1360"/>
      <c r="F1" s="1360"/>
      <c r="G1" s="1360"/>
      <c r="H1" s="1360"/>
      <c r="I1" s="1360"/>
      <c r="J1" s="1360"/>
      <c r="AD1" s="209" t="s">
        <v>1537</v>
      </c>
      <c r="AI1" s="1265"/>
      <c r="AQ1" s="1265"/>
      <c r="AY1" s="1265"/>
      <c r="BG1" s="1265"/>
      <c r="BO1" s="1265"/>
      <c r="BW1" s="1265"/>
      <c r="CE1" s="1265"/>
      <c r="CM1" s="1265"/>
      <c r="CU1" s="1265"/>
    </row>
    <row r="2" spans="1:99" x14ac:dyDescent="0.25">
      <c r="A2" s="458"/>
      <c r="B2" s="458"/>
      <c r="C2" s="458"/>
      <c r="D2" s="1359"/>
      <c r="E2" s="1359"/>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69" t="s">
        <v>547</v>
      </c>
      <c r="V2" s="1469"/>
      <c r="W2" s="1469"/>
      <c r="AL2" s="16"/>
      <c r="AM2" s="1470" t="s">
        <v>547</v>
      </c>
      <c r="AN2" s="1470"/>
      <c r="AO2" s="1470"/>
    </row>
    <row r="3" spans="1:41" s="10" customFormat="1" ht="24.75" customHeight="1" x14ac:dyDescent="0.25">
      <c r="A3" s="1468" t="s">
        <v>519</v>
      </c>
      <c r="B3" s="1468"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41" s="32" customFormat="1" ht="27.75" customHeight="1" x14ac:dyDescent="0.25">
      <c r="A4" s="1468"/>
      <c r="B4" s="1468"/>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2" t="s">
        <v>1536</v>
      </c>
      <c r="B1" s="1442"/>
      <c r="C1" s="1442"/>
      <c r="D1" s="1442"/>
      <c r="E1" s="1442"/>
      <c r="F1" s="1442"/>
      <c r="G1" s="1442"/>
      <c r="H1" s="1442"/>
      <c r="I1" s="1442"/>
      <c r="J1" s="1442"/>
      <c r="K1" s="1442"/>
      <c r="L1" s="1442"/>
      <c r="M1" s="1442"/>
      <c r="N1" s="1442"/>
      <c r="O1" s="1442"/>
    </row>
    <row r="2" spans="1:15" ht="18.75" customHeight="1" x14ac:dyDescent="0.25">
      <c r="A2" s="63"/>
      <c r="B2" s="10"/>
      <c r="C2" s="10"/>
      <c r="D2" s="10"/>
      <c r="E2" s="10"/>
      <c r="F2" s="10"/>
      <c r="G2" s="10"/>
      <c r="H2" s="10"/>
      <c r="I2" s="10"/>
      <c r="J2" s="10"/>
      <c r="K2" s="10"/>
      <c r="L2" s="10"/>
      <c r="M2" s="1470" t="s">
        <v>0</v>
      </c>
      <c r="N2" s="1470"/>
      <c r="O2" s="1470"/>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4" t="s">
        <v>1533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row>
    <row r="2" spans="1:29" ht="17.25" customHeight="1" x14ac:dyDescent="0.25">
      <c r="AC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223.5" customHeight="1" x14ac:dyDescent="0.25">
      <c r="A6" s="1398"/>
      <c r="B6" s="1398"/>
      <c r="C6" s="1398"/>
      <c r="D6" s="1358"/>
      <c r="E6" s="1398"/>
      <c r="F6" s="1329" t="s">
        <v>314</v>
      </c>
      <c r="G6" s="1330" t="s">
        <v>315</v>
      </c>
      <c r="H6" s="1398"/>
      <c r="I6" s="1398"/>
      <c r="J6" s="1398"/>
      <c r="K6" s="1329" t="s">
        <v>1464</v>
      </c>
      <c r="L6" s="1329" t="s">
        <v>374</v>
      </c>
      <c r="M6" s="1329" t="s">
        <v>1214</v>
      </c>
      <c r="N6" s="1334" t="s">
        <v>1649</v>
      </c>
      <c r="O6" s="1334" t="s">
        <v>1220</v>
      </c>
      <c r="P6" s="1334" t="s">
        <v>605</v>
      </c>
      <c r="Q6" s="1334" t="s">
        <v>933</v>
      </c>
      <c r="R6" s="1329" t="s">
        <v>1545</v>
      </c>
      <c r="S6" s="1358"/>
      <c r="T6" s="1398"/>
      <c r="U6" s="1398"/>
      <c r="V6" s="1329" t="s">
        <v>668</v>
      </c>
      <c r="W6" s="1329" t="s">
        <v>669</v>
      </c>
      <c r="X6" s="1398"/>
      <c r="Y6" s="1329" t="s">
        <v>16</v>
      </c>
      <c r="Z6" s="1329" t="s">
        <v>670</v>
      </c>
      <c r="AA6" s="1329"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9" t="s">
        <v>32</v>
      </c>
      <c r="B1" s="1479"/>
      <c r="C1" s="1479"/>
      <c r="D1" s="1479"/>
      <c r="E1" s="1479"/>
    </row>
    <row r="3" spans="1:5" ht="36.75" customHeight="1" x14ac:dyDescent="0.2">
      <c r="A3" s="1480" t="s">
        <v>1397</v>
      </c>
      <c r="B3" s="1481"/>
      <c r="C3" s="1481"/>
      <c r="D3" s="1481"/>
      <c r="E3" s="1481"/>
    </row>
    <row r="4" spans="1:5" x14ac:dyDescent="0.2">
      <c r="E4" s="437" t="s">
        <v>516</v>
      </c>
    </row>
    <row r="5" spans="1:5" s="1336" customFormat="1" ht="31.5" customHeight="1" x14ac:dyDescent="0.25">
      <c r="A5" s="1482" t="s">
        <v>519</v>
      </c>
      <c r="B5" s="1482" t="s">
        <v>33</v>
      </c>
      <c r="C5" s="1482" t="s">
        <v>1398</v>
      </c>
      <c r="D5" s="1482" t="s">
        <v>34</v>
      </c>
      <c r="E5" s="1482"/>
    </row>
    <row r="6" spans="1:5" s="1336" customFormat="1" ht="39" customHeight="1" x14ac:dyDescent="0.25">
      <c r="A6" s="1482"/>
      <c r="B6" s="1482"/>
      <c r="C6" s="1482"/>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8" t="s">
        <v>38</v>
      </c>
      <c r="B50" s="1478"/>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64" t="s">
        <v>1395</v>
      </c>
      <c r="B1" s="1464"/>
      <c r="C1" s="1464"/>
      <c r="D1" s="1464"/>
      <c r="E1" s="1464"/>
      <c r="F1" s="1464"/>
      <c r="G1" s="1464"/>
      <c r="H1" s="1464"/>
      <c r="I1" s="1464"/>
      <c r="J1" s="1464"/>
      <c r="K1" s="1464"/>
      <c r="L1" s="1464"/>
      <c r="M1" s="1464"/>
      <c r="N1" s="1464"/>
      <c r="O1" s="1464"/>
      <c r="P1" s="1464"/>
      <c r="Q1" s="1464"/>
      <c r="R1" s="1464"/>
      <c r="S1" s="1464"/>
    </row>
    <row r="2" spans="1:19" ht="15.95" customHeight="1" x14ac:dyDescent="0.2">
      <c r="P2" s="78" t="s">
        <v>539</v>
      </c>
    </row>
    <row r="3" spans="1:19" ht="12.75"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19" ht="12.7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19" ht="12.7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19" ht="21.7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1487</v>
      </c>
    </row>
    <row r="7" spans="1:19" ht="98.25" customHeight="1" x14ac:dyDescent="0.2">
      <c r="A7" s="1465"/>
      <c r="B7" s="1454"/>
      <c r="C7" s="1454"/>
      <c r="D7" s="1455"/>
      <c r="E7" s="1454"/>
      <c r="F7" s="1454"/>
      <c r="G7" s="1454"/>
      <c r="H7" s="1454"/>
      <c r="I7" s="1454"/>
      <c r="J7" s="1454"/>
      <c r="K7" s="1454"/>
      <c r="L7" s="1454"/>
      <c r="M7" s="1454"/>
      <c r="N7" s="1454"/>
      <c r="O7" s="1454"/>
      <c r="P7" s="1454"/>
      <c r="Q7" s="1461"/>
      <c r="R7" s="1461"/>
      <c r="S7" s="1461"/>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22" t="s">
        <v>1597</v>
      </c>
      <c r="B4" s="1401"/>
      <c r="C4" s="1401"/>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ht="56.25" customHeight="1" x14ac:dyDescent="0.25">
      <c r="A4" s="1522" t="s">
        <v>1599</v>
      </c>
      <c r="B4" s="1401"/>
      <c r="C4" s="1401"/>
      <c r="D4" s="1401"/>
      <c r="E4" s="1401"/>
    </row>
    <row r="5" spans="1:5" x14ac:dyDescent="0.25">
      <c r="E5" s="136" t="s">
        <v>516</v>
      </c>
    </row>
    <row r="6" spans="1:5" s="14" customFormat="1" ht="15.75" customHeigh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1" t="s">
        <v>1586</v>
      </c>
      <c r="C48" s="1521"/>
      <c r="D48" s="1521"/>
      <c r="E48" s="1521"/>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23" t="s">
        <v>32</v>
      </c>
      <c r="B1" s="1523"/>
      <c r="C1" s="1523"/>
      <c r="D1" s="1523"/>
      <c r="E1" s="1523"/>
    </row>
    <row r="2" spans="1:5" hidden="1" x14ac:dyDescent="0.2"/>
    <row r="3" spans="1:5" ht="56.25" customHeight="1" x14ac:dyDescent="0.2">
      <c r="A3" s="1524" t="s">
        <v>1600</v>
      </c>
      <c r="B3" s="1525"/>
      <c r="C3" s="1525"/>
      <c r="D3" s="1525"/>
      <c r="E3" s="1525"/>
    </row>
    <row r="4" spans="1:5" x14ac:dyDescent="0.2">
      <c r="E4" s="68" t="s">
        <v>516</v>
      </c>
    </row>
    <row r="5" spans="1:5" ht="13.5" customHeight="1" x14ac:dyDescent="0.2">
      <c r="A5" s="1526" t="s">
        <v>519</v>
      </c>
      <c r="B5" s="1526" t="s">
        <v>33</v>
      </c>
      <c r="C5" s="1526" t="s">
        <v>1398</v>
      </c>
      <c r="D5" s="1526" t="s">
        <v>34</v>
      </c>
      <c r="E5" s="1526"/>
    </row>
    <row r="6" spans="1:5" ht="32.25" customHeight="1" x14ac:dyDescent="0.2">
      <c r="A6" s="1526"/>
      <c r="B6" s="1526"/>
      <c r="C6" s="1526"/>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8" t="s">
        <v>38</v>
      </c>
      <c r="B50" s="1478"/>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27" t="s">
        <v>1601</v>
      </c>
      <c r="B1" s="1527"/>
      <c r="C1" s="1527"/>
      <c r="D1" s="1527"/>
      <c r="E1" s="1527"/>
    </row>
    <row r="2" spans="1:5" s="856" customFormat="1" ht="15.75" x14ac:dyDescent="0.25">
      <c r="A2" s="1502" t="s">
        <v>1602</v>
      </c>
      <c r="B2" s="1502"/>
      <c r="C2" s="1502"/>
      <c r="D2" s="1502"/>
      <c r="E2" s="1502"/>
    </row>
    <row r="3" spans="1:5" x14ac:dyDescent="0.2">
      <c r="A3" s="1529"/>
      <c r="B3" s="1529"/>
      <c r="C3" s="1529"/>
      <c r="D3" s="1529"/>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28" t="s">
        <v>240</v>
      </c>
      <c r="B15" s="1528" t="s">
        <v>1603</v>
      </c>
      <c r="C15" s="1528" t="s">
        <v>1434</v>
      </c>
      <c r="D15" s="1528"/>
      <c r="E15" s="1528" t="s">
        <v>707</v>
      </c>
    </row>
    <row r="16" spans="1:5" s="856" customFormat="1" ht="74.25" customHeight="1" x14ac:dyDescent="0.25">
      <c r="A16" s="1528"/>
      <c r="B16" s="1528"/>
      <c r="C16" s="284" t="s">
        <v>728</v>
      </c>
      <c r="D16" s="284" t="s">
        <v>727</v>
      </c>
      <c r="E16" s="1528"/>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54" t="s">
        <v>1190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57" t="s">
        <v>400</v>
      </c>
      <c r="B5" s="1350" t="s">
        <v>427</v>
      </c>
      <c r="C5" s="1350" t="s">
        <v>1177</v>
      </c>
      <c r="D5" s="1350" t="s">
        <v>1041</v>
      </c>
      <c r="E5" s="1350" t="s">
        <v>1042</v>
      </c>
      <c r="F5" s="1350" t="s">
        <v>1043</v>
      </c>
      <c r="G5" s="1350" t="s">
        <v>1044</v>
      </c>
      <c r="H5" s="1350" t="s">
        <v>1031</v>
      </c>
      <c r="I5" s="1350" t="s">
        <v>1045</v>
      </c>
      <c r="J5" s="1350" t="s">
        <v>1058</v>
      </c>
      <c r="K5" s="1350" t="s">
        <v>1040</v>
      </c>
      <c r="L5" s="1350" t="s">
        <v>1032</v>
      </c>
      <c r="M5" s="1350" t="s">
        <v>1033</v>
      </c>
      <c r="N5" s="1350" t="s">
        <v>947</v>
      </c>
      <c r="O5" s="1350" t="s">
        <v>948</v>
      </c>
      <c r="P5" s="1350" t="s">
        <v>1425</v>
      </c>
      <c r="Q5" s="1350" t="s">
        <v>1038</v>
      </c>
      <c r="R5" s="1350" t="s">
        <v>1059</v>
      </c>
      <c r="S5" s="1350" t="s">
        <v>1040</v>
      </c>
      <c r="T5" s="1350" t="s">
        <v>1078</v>
      </c>
      <c r="U5" s="1350" t="s">
        <v>1023</v>
      </c>
      <c r="V5" s="1350" t="s">
        <v>1024</v>
      </c>
      <c r="W5" s="1350" t="s">
        <v>1025</v>
      </c>
      <c r="X5" s="1350" t="s">
        <v>1026</v>
      </c>
      <c r="Y5" s="1350" t="s">
        <v>1027</v>
      </c>
      <c r="Z5" s="1350" t="s">
        <v>1039</v>
      </c>
      <c r="AA5" s="1350" t="s">
        <v>1059</v>
      </c>
      <c r="AB5" s="1350" t="s">
        <v>1040</v>
      </c>
      <c r="AC5" s="1350" t="s">
        <v>1046</v>
      </c>
    </row>
    <row r="6" spans="1:99" s="708" customFormat="1" ht="138" customHeight="1" x14ac:dyDescent="0.25">
      <c r="A6" s="1358"/>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22" t="s">
        <v>1604</v>
      </c>
      <c r="B4" s="1401"/>
      <c r="C4" s="1401"/>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0" t="s">
        <v>1605</v>
      </c>
      <c r="B4" s="1516"/>
      <c r="C4" s="1516"/>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ht="57" customHeight="1" x14ac:dyDescent="0.25">
      <c r="A4" s="1522" t="s">
        <v>1607</v>
      </c>
      <c r="B4" s="1401"/>
      <c r="C4" s="1401"/>
      <c r="D4" s="1401"/>
      <c r="E4" s="1401"/>
    </row>
    <row r="5" spans="1:5" x14ac:dyDescent="0.25">
      <c r="E5" s="136" t="s">
        <v>516</v>
      </c>
    </row>
    <row r="6" spans="1:5" s="14" customFormat="1" ht="15.75" customHeigh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1" t="s">
        <v>1586</v>
      </c>
      <c r="C48" s="1521"/>
      <c r="D48" s="1521"/>
      <c r="E48" s="1521"/>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0" t="s">
        <v>1608</v>
      </c>
      <c r="B1" s="1464"/>
      <c r="C1" s="1464"/>
      <c r="D1" s="1464"/>
      <c r="E1" s="1464"/>
      <c r="F1" s="1464"/>
      <c r="G1" s="1464"/>
      <c r="H1" s="1464"/>
      <c r="I1" s="1464"/>
      <c r="J1" s="1464"/>
      <c r="K1" s="1464"/>
      <c r="L1" s="1464"/>
      <c r="M1" s="1464"/>
      <c r="N1" s="1464"/>
      <c r="O1" s="1464"/>
      <c r="P1" s="1464"/>
      <c r="Q1" s="1464"/>
      <c r="R1" s="1464"/>
      <c r="S1" s="1464"/>
    </row>
    <row r="2" spans="1:19" ht="15.95" customHeight="1" x14ac:dyDescent="0.2">
      <c r="P2" s="78" t="s">
        <v>539</v>
      </c>
      <c r="Q2" s="78"/>
    </row>
    <row r="3" spans="1:19" ht="15.95" customHeight="1"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19" ht="15.9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19" ht="15.9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19" ht="15.9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234</v>
      </c>
    </row>
    <row r="7" spans="1:19" ht="74.25" customHeight="1" x14ac:dyDescent="0.2">
      <c r="A7" s="1465"/>
      <c r="B7" s="1454"/>
      <c r="C7" s="1454"/>
      <c r="D7" s="1455"/>
      <c r="E7" s="1454"/>
      <c r="F7" s="1454"/>
      <c r="G7" s="1454"/>
      <c r="H7" s="1454"/>
      <c r="I7" s="1454"/>
      <c r="J7" s="1454"/>
      <c r="K7" s="1454"/>
      <c r="L7" s="1454"/>
      <c r="M7" s="1454"/>
      <c r="N7" s="1454"/>
      <c r="O7" s="1454"/>
      <c r="P7" s="1454"/>
      <c r="Q7" s="1461"/>
      <c r="R7" s="1461"/>
      <c r="S7" s="1461"/>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23" t="s">
        <v>32</v>
      </c>
      <c r="B1" s="1523"/>
      <c r="C1" s="1523"/>
      <c r="D1" s="1523"/>
      <c r="E1" s="1523"/>
      <c r="F1" s="66"/>
      <c r="G1" s="66"/>
      <c r="H1" s="66"/>
      <c r="I1" s="66"/>
    </row>
    <row r="2" spans="1:9" hidden="1" x14ac:dyDescent="0.2"/>
    <row r="3" spans="1:9" ht="62.25" customHeight="1" x14ac:dyDescent="0.2">
      <c r="A3" s="1524" t="s">
        <v>1609</v>
      </c>
      <c r="B3" s="1525"/>
      <c r="C3" s="1525"/>
      <c r="D3" s="1525"/>
      <c r="E3" s="1525"/>
    </row>
    <row r="4" spans="1:9" x14ac:dyDescent="0.2">
      <c r="E4" s="68" t="s">
        <v>516</v>
      </c>
    </row>
    <row r="5" spans="1:9" ht="12.75" customHeight="1" x14ac:dyDescent="0.2">
      <c r="A5" s="1482" t="s">
        <v>519</v>
      </c>
      <c r="B5" s="1482" t="s">
        <v>33</v>
      </c>
      <c r="C5" s="1482" t="s">
        <v>1398</v>
      </c>
      <c r="D5" s="1482" t="s">
        <v>34</v>
      </c>
      <c r="E5" s="1482"/>
    </row>
    <row r="6" spans="1:9" ht="27" x14ac:dyDescent="0.2">
      <c r="A6" s="1482"/>
      <c r="B6" s="1482"/>
      <c r="C6" s="1482"/>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8" t="s">
        <v>38</v>
      </c>
      <c r="B50" s="1478"/>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0" t="s">
        <v>1610</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row>
    <row r="2" spans="1:29" ht="17.25" customHeight="1" x14ac:dyDescent="0.25">
      <c r="X2" s="283"/>
      <c r="Y2" s="283"/>
      <c r="Z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173.25" customHeight="1" x14ac:dyDescent="0.25">
      <c r="A6" s="1398"/>
      <c r="B6" s="1398"/>
      <c r="C6" s="1398"/>
      <c r="D6" s="1358"/>
      <c r="E6" s="1398"/>
      <c r="F6" s="1322" t="s">
        <v>314</v>
      </c>
      <c r="G6" s="1323" t="s">
        <v>315</v>
      </c>
      <c r="H6" s="1398"/>
      <c r="I6" s="1398"/>
      <c r="J6" s="1398"/>
      <c r="K6" s="1322" t="s">
        <v>1464</v>
      </c>
      <c r="L6" s="1322" t="s">
        <v>374</v>
      </c>
      <c r="M6" s="1322" t="s">
        <v>1214</v>
      </c>
      <c r="N6" s="1324" t="s">
        <v>1649</v>
      </c>
      <c r="O6" s="1324" t="s">
        <v>1220</v>
      </c>
      <c r="P6" s="1324" t="s">
        <v>605</v>
      </c>
      <c r="Q6" s="1324" t="s">
        <v>933</v>
      </c>
      <c r="R6" s="1322" t="s">
        <v>1545</v>
      </c>
      <c r="S6" s="1358"/>
      <c r="T6" s="1398"/>
      <c r="U6" s="1398"/>
      <c r="V6" s="1322" t="s">
        <v>668</v>
      </c>
      <c r="W6" s="1322" t="s">
        <v>669</v>
      </c>
      <c r="X6" s="1398"/>
      <c r="Y6" s="1322" t="s">
        <v>16</v>
      </c>
      <c r="Z6" s="1322" t="s">
        <v>670</v>
      </c>
      <c r="AA6" s="1322"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22" t="s">
        <v>1613</v>
      </c>
      <c r="B1" s="1401"/>
      <c r="C1" s="1401"/>
      <c r="D1" s="1401"/>
      <c r="E1" s="1401"/>
      <c r="F1" s="1401"/>
      <c r="G1" s="1401"/>
      <c r="H1" s="1401"/>
      <c r="I1" s="1401"/>
      <c r="J1" s="1401"/>
      <c r="K1" s="1401"/>
      <c r="L1" s="1401"/>
      <c r="M1" s="1401"/>
      <c r="N1" s="1401"/>
      <c r="O1" s="1401"/>
      <c r="P1" s="1401"/>
      <c r="Q1" s="1401"/>
    </row>
    <row r="2" spans="1:17" x14ac:dyDescent="0.25">
      <c r="A2" s="209"/>
      <c r="B2" s="209"/>
      <c r="C2" s="209"/>
      <c r="D2" s="209"/>
      <c r="E2" s="209"/>
      <c r="F2" s="209"/>
      <c r="G2" s="209"/>
      <c r="H2" s="209"/>
      <c r="I2" s="209"/>
      <c r="J2" s="209"/>
      <c r="K2" s="209"/>
      <c r="L2" s="209"/>
      <c r="M2" s="209"/>
      <c r="N2" s="209"/>
      <c r="O2" s="209"/>
      <c r="P2" s="1401" t="s">
        <v>39</v>
      </c>
      <c r="Q2" s="1401"/>
    </row>
    <row r="3" spans="1:17" s="14" customFormat="1" x14ac:dyDescent="0.25">
      <c r="A3" s="1398" t="s">
        <v>40</v>
      </c>
      <c r="B3" s="1398" t="s">
        <v>1614</v>
      </c>
      <c r="C3" s="1413" t="s">
        <v>41</v>
      </c>
      <c r="D3" s="1449"/>
      <c r="E3" s="1449"/>
      <c r="F3" s="1449"/>
      <c r="G3" s="1449"/>
      <c r="H3" s="1449"/>
      <c r="I3" s="1449"/>
      <c r="J3" s="1449"/>
      <c r="K3" s="1449"/>
      <c r="L3" s="1449"/>
      <c r="M3" s="1449"/>
      <c r="N3" s="1449"/>
      <c r="O3" s="1449"/>
      <c r="P3" s="1449"/>
      <c r="Q3" s="1414"/>
    </row>
    <row r="4" spans="1:17" s="14" customFormat="1" ht="27" customHeight="1" x14ac:dyDescent="0.25">
      <c r="A4" s="1398"/>
      <c r="B4" s="1398"/>
      <c r="C4" s="1535" t="s">
        <v>42</v>
      </c>
      <c r="D4" s="1536"/>
      <c r="E4" s="1536"/>
      <c r="F4" s="1536"/>
      <c r="G4" s="1537"/>
      <c r="H4" s="1398" t="s">
        <v>934</v>
      </c>
      <c r="I4" s="1398" t="s">
        <v>527</v>
      </c>
      <c r="J4" s="1398" t="s">
        <v>43</v>
      </c>
      <c r="K4" s="1533" t="s">
        <v>44</v>
      </c>
      <c r="L4" s="1533" t="s">
        <v>277</v>
      </c>
      <c r="M4" s="1398" t="s">
        <v>690</v>
      </c>
      <c r="N4" s="1357" t="s">
        <v>691</v>
      </c>
      <c r="O4" s="1398" t="s">
        <v>692</v>
      </c>
      <c r="P4" s="1532" t="s">
        <v>693</v>
      </c>
      <c r="Q4" s="1533" t="s">
        <v>45</v>
      </c>
    </row>
    <row r="5" spans="1:17" s="72" customFormat="1" ht="103.5" customHeight="1" x14ac:dyDescent="0.25">
      <c r="A5" s="1398"/>
      <c r="B5" s="1398"/>
      <c r="C5" s="275" t="s">
        <v>46</v>
      </c>
      <c r="D5" s="275" t="s">
        <v>47</v>
      </c>
      <c r="E5" s="275" t="s">
        <v>414</v>
      </c>
      <c r="F5" s="275" t="s">
        <v>48</v>
      </c>
      <c r="G5" s="275" t="s">
        <v>49</v>
      </c>
      <c r="H5" s="1398"/>
      <c r="I5" s="1398"/>
      <c r="J5" s="1398"/>
      <c r="K5" s="1533"/>
      <c r="L5" s="1533"/>
      <c r="M5" s="1398"/>
      <c r="N5" s="1358"/>
      <c r="O5" s="1398"/>
      <c r="P5" s="1532"/>
      <c r="Q5" s="1533"/>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34"/>
      <c r="N18" s="1534"/>
      <c r="O18" s="1534"/>
      <c r="P18" s="1534"/>
      <c r="Q18" s="209"/>
    </row>
    <row r="19" spans="1:17" x14ac:dyDescent="0.25">
      <c r="A19" s="209"/>
      <c r="B19" s="79" t="s">
        <v>935</v>
      </c>
      <c r="C19" s="209"/>
      <c r="D19" s="209"/>
      <c r="E19" s="209"/>
      <c r="F19" s="209"/>
      <c r="G19" s="209"/>
      <c r="H19" s="209"/>
      <c r="I19" s="209"/>
      <c r="J19" s="209"/>
      <c r="K19" s="209"/>
      <c r="L19" s="209"/>
      <c r="M19" s="1401"/>
      <c r="N19" s="1401"/>
      <c r="O19" s="1401"/>
      <c r="P19" s="1401"/>
      <c r="Q19" s="209"/>
    </row>
    <row r="20" spans="1:17" x14ac:dyDescent="0.25">
      <c r="A20" s="209"/>
      <c r="B20" s="79" t="s">
        <v>61</v>
      </c>
      <c r="C20" s="209"/>
      <c r="D20" s="209"/>
      <c r="E20" s="209"/>
      <c r="F20" s="209"/>
      <c r="G20" s="209"/>
      <c r="H20" s="209"/>
      <c r="I20" s="209"/>
      <c r="J20" s="209"/>
      <c r="K20" s="209"/>
      <c r="L20" s="209"/>
      <c r="M20" s="1401"/>
      <c r="N20" s="1401"/>
      <c r="O20" s="1401"/>
      <c r="P20" s="1401"/>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31" t="s">
        <v>1615</v>
      </c>
      <c r="C25" s="1531"/>
      <c r="D25" s="1531"/>
      <c r="E25" s="1531"/>
      <c r="F25" s="1531"/>
      <c r="G25" s="1531"/>
      <c r="H25" s="1531"/>
      <c r="I25" s="1531"/>
      <c r="J25" s="1531"/>
      <c r="K25" s="1531"/>
      <c r="L25" s="1531"/>
      <c r="M25" s="1531"/>
      <c r="N25" s="1531"/>
      <c r="O25" s="1531"/>
      <c r="P25" s="1531"/>
      <c r="Q25" s="1531"/>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1" t="s">
        <v>63</v>
      </c>
      <c r="B1" s="1401"/>
      <c r="C1" s="1401"/>
      <c r="D1" s="1401"/>
      <c r="E1" s="1401"/>
      <c r="F1" s="1401"/>
      <c r="G1" s="1401"/>
    </row>
    <row r="2" spans="1:7" ht="48" customHeight="1" x14ac:dyDescent="0.25">
      <c r="A2" s="1522" t="s">
        <v>1616</v>
      </c>
      <c r="B2" s="1401"/>
      <c r="C2" s="1401"/>
      <c r="D2" s="1401"/>
      <c r="E2" s="1401"/>
      <c r="F2" s="1401"/>
      <c r="G2" s="1401"/>
    </row>
    <row r="3" spans="1:7" x14ac:dyDescent="0.25">
      <c r="F3" s="1549" t="s">
        <v>64</v>
      </c>
      <c r="G3" s="1549"/>
    </row>
    <row r="4" spans="1:7" x14ac:dyDescent="0.25">
      <c r="A4" s="1398" t="s">
        <v>40</v>
      </c>
      <c r="B4" s="1398" t="s">
        <v>65</v>
      </c>
      <c r="C4" s="1453"/>
      <c r="D4" s="1453"/>
      <c r="E4" s="1453"/>
      <c r="F4" s="1453"/>
      <c r="G4" s="1453"/>
    </row>
    <row r="5" spans="1:7" s="267" customFormat="1" ht="91.5" customHeight="1" x14ac:dyDescent="0.25">
      <c r="A5" s="1398"/>
      <c r="B5" s="1398"/>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38" t="s">
        <v>1617</v>
      </c>
      <c r="D18" s="1539"/>
      <c r="E18" s="1539"/>
      <c r="F18" s="1540"/>
      <c r="G18" s="1280">
        <v>1</v>
      </c>
    </row>
    <row r="19" spans="1:7" x14ac:dyDescent="0.25">
      <c r="A19" s="1277">
        <v>2</v>
      </c>
      <c r="B19" s="1279" t="s">
        <v>78</v>
      </c>
      <c r="C19" s="1541"/>
      <c r="D19" s="1542"/>
      <c r="E19" s="1542"/>
      <c r="F19" s="1543"/>
      <c r="G19" s="1280">
        <v>1</v>
      </c>
    </row>
    <row r="20" spans="1:7" ht="66" customHeight="1" x14ac:dyDescent="0.25">
      <c r="A20" s="1278">
        <v>3</v>
      </c>
      <c r="B20" s="1281" t="s">
        <v>79</v>
      </c>
      <c r="C20" s="1541"/>
      <c r="D20" s="1542"/>
      <c r="E20" s="1542"/>
      <c r="F20" s="1543"/>
      <c r="G20" s="1282">
        <v>1</v>
      </c>
    </row>
    <row r="21" spans="1:7" x14ac:dyDescent="0.25">
      <c r="A21" s="1277">
        <v>4</v>
      </c>
      <c r="B21" s="1279" t="s">
        <v>1625</v>
      </c>
      <c r="C21" s="1541"/>
      <c r="D21" s="1542"/>
      <c r="E21" s="1542"/>
      <c r="F21" s="1543"/>
      <c r="G21" s="1280">
        <v>1</v>
      </c>
    </row>
    <row r="22" spans="1:7" x14ac:dyDescent="0.25">
      <c r="A22" s="1277">
        <v>5</v>
      </c>
      <c r="B22" s="1279" t="s">
        <v>1626</v>
      </c>
      <c r="C22" s="1544"/>
      <c r="D22" s="1545"/>
      <c r="E22" s="1545"/>
      <c r="F22" s="1546"/>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47" t="s">
        <v>936</v>
      </c>
      <c r="D63" s="1548"/>
      <c r="E63" s="1548"/>
      <c r="F63" s="1548"/>
      <c r="G63" s="1280">
        <v>1</v>
      </c>
    </row>
    <row r="64" spans="1:7" x14ac:dyDescent="0.25">
      <c r="A64" s="1283">
        <v>2</v>
      </c>
      <c r="B64" s="1284" t="s">
        <v>118</v>
      </c>
      <c r="C64" s="1548"/>
      <c r="D64" s="1548"/>
      <c r="E64" s="1548"/>
      <c r="F64" s="1548"/>
      <c r="G64" s="1280">
        <v>1</v>
      </c>
    </row>
    <row r="65" spans="1:7" x14ac:dyDescent="0.25">
      <c r="A65" s="1283">
        <v>3</v>
      </c>
      <c r="B65" s="1284" t="s">
        <v>119</v>
      </c>
      <c r="C65" s="1548"/>
      <c r="D65" s="1548"/>
      <c r="E65" s="1548"/>
      <c r="F65" s="1548"/>
      <c r="G65" s="1280">
        <v>1</v>
      </c>
    </row>
    <row r="66" spans="1:7" x14ac:dyDescent="0.25">
      <c r="A66" s="1283">
        <v>4</v>
      </c>
      <c r="B66" s="1284" t="s">
        <v>120</v>
      </c>
      <c r="C66" s="1548"/>
      <c r="D66" s="1548"/>
      <c r="E66" s="1548"/>
      <c r="F66" s="1548"/>
      <c r="G66" s="1280">
        <v>1</v>
      </c>
    </row>
    <row r="67" spans="1:7" x14ac:dyDescent="0.25">
      <c r="A67" s="1283">
        <v>5</v>
      </c>
      <c r="B67" s="1284" t="s">
        <v>121</v>
      </c>
      <c r="C67" s="1548"/>
      <c r="D67" s="1548"/>
      <c r="E67" s="1548"/>
      <c r="F67" s="1548"/>
      <c r="G67" s="1280">
        <v>1</v>
      </c>
    </row>
    <row r="68" spans="1:7" x14ac:dyDescent="0.25">
      <c r="A68" s="1283">
        <v>6</v>
      </c>
      <c r="B68" s="1284" t="s">
        <v>122</v>
      </c>
      <c r="C68" s="1548"/>
      <c r="D68" s="1548"/>
      <c r="E68" s="1548"/>
      <c r="F68" s="1548"/>
      <c r="G68" s="1280">
        <v>1</v>
      </c>
    </row>
    <row r="69" spans="1:7" x14ac:dyDescent="0.25">
      <c r="A69" s="1283">
        <v>7</v>
      </c>
      <c r="B69" s="1284" t="s">
        <v>123</v>
      </c>
      <c r="C69" s="1548"/>
      <c r="D69" s="1548"/>
      <c r="E69" s="1548"/>
      <c r="F69" s="1548"/>
      <c r="G69" s="1280">
        <v>1</v>
      </c>
    </row>
    <row r="70" spans="1:7" x14ac:dyDescent="0.25">
      <c r="A70" s="1283">
        <v>8</v>
      </c>
      <c r="B70" s="1284" t="s">
        <v>124</v>
      </c>
      <c r="C70" s="1548"/>
      <c r="D70" s="1548"/>
      <c r="E70" s="1548"/>
      <c r="F70" s="1548"/>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47" t="s">
        <v>1618</v>
      </c>
      <c r="D139" s="1548"/>
      <c r="E139" s="1548"/>
      <c r="F139" s="1548"/>
      <c r="G139" s="1280">
        <v>1</v>
      </c>
    </row>
    <row r="140" spans="1:7" x14ac:dyDescent="0.25">
      <c r="A140" s="1283">
        <v>2</v>
      </c>
      <c r="B140" s="1284" t="s">
        <v>118</v>
      </c>
      <c r="C140" s="1548"/>
      <c r="D140" s="1548"/>
      <c r="E140" s="1548"/>
      <c r="F140" s="1548"/>
      <c r="G140" s="1280">
        <v>1</v>
      </c>
    </row>
    <row r="141" spans="1:7" x14ac:dyDescent="0.25">
      <c r="A141" s="1283">
        <v>3</v>
      </c>
      <c r="B141" s="1284" t="s">
        <v>119</v>
      </c>
      <c r="C141" s="1548"/>
      <c r="D141" s="1548"/>
      <c r="E141" s="1548"/>
      <c r="F141" s="1548"/>
      <c r="G141" s="1280">
        <v>1</v>
      </c>
    </row>
    <row r="142" spans="1:7" x14ac:dyDescent="0.25">
      <c r="A142" s="1283">
        <v>4</v>
      </c>
      <c r="B142" s="1284" t="s">
        <v>120</v>
      </c>
      <c r="C142" s="1548"/>
      <c r="D142" s="1548"/>
      <c r="E142" s="1548"/>
      <c r="F142" s="1548"/>
      <c r="G142" s="1280">
        <v>1</v>
      </c>
    </row>
    <row r="143" spans="1:7" x14ac:dyDescent="0.25">
      <c r="A143" s="1283">
        <v>5</v>
      </c>
      <c r="B143" s="1284" t="s">
        <v>193</v>
      </c>
      <c r="C143" s="1548"/>
      <c r="D143" s="1548"/>
      <c r="E143" s="1548"/>
      <c r="F143" s="1548"/>
      <c r="G143" s="1280">
        <v>1</v>
      </c>
    </row>
    <row r="144" spans="1:7" ht="38.25" customHeight="1" x14ac:dyDescent="0.25">
      <c r="A144" s="1285">
        <v>6</v>
      </c>
      <c r="B144" s="1286" t="s">
        <v>194</v>
      </c>
      <c r="C144" s="1548"/>
      <c r="D144" s="1548"/>
      <c r="E144" s="1548"/>
      <c r="F144" s="1548"/>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34"/>
      <c r="F161" s="1534"/>
      <c r="G161" s="1534"/>
    </row>
    <row r="162" spans="2:7" x14ac:dyDescent="0.25">
      <c r="B162" s="209" t="s">
        <v>211</v>
      </c>
      <c r="E162" s="84"/>
      <c r="F162" s="84"/>
      <c r="G162" s="84"/>
    </row>
    <row r="163" spans="2:7" x14ac:dyDescent="0.25">
      <c r="B163" s="209" t="s">
        <v>212</v>
      </c>
      <c r="E163" s="1401"/>
      <c r="F163" s="1401"/>
      <c r="G163" s="1401"/>
    </row>
    <row r="164" spans="2:7" x14ac:dyDescent="0.25">
      <c r="B164" s="209" t="s">
        <v>213</v>
      </c>
      <c r="E164" s="1401"/>
      <c r="F164" s="1401"/>
      <c r="G164" s="1401"/>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22" t="s">
        <v>1601</v>
      </c>
      <c r="B1" s="1522"/>
      <c r="C1" s="1522"/>
      <c r="D1" s="1522"/>
      <c r="E1" s="1522"/>
    </row>
    <row r="2" spans="1:5" s="14" customFormat="1" ht="15.75" hidden="1" customHeight="1" x14ac:dyDescent="0.25">
      <c r="A2" s="240" t="s">
        <v>689</v>
      </c>
      <c r="B2" s="176"/>
      <c r="C2" s="176"/>
      <c r="D2" s="176"/>
    </row>
    <row r="3" spans="1:5" ht="12.75" hidden="1" customHeight="1" x14ac:dyDescent="0.2">
      <c r="A3" s="1550"/>
      <c r="B3" s="1550"/>
      <c r="C3" s="1550"/>
      <c r="D3" s="1550"/>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28" t="s">
        <v>240</v>
      </c>
      <c r="B15" s="1528" t="s">
        <v>1603</v>
      </c>
      <c r="C15" s="1528" t="s">
        <v>1434</v>
      </c>
      <c r="D15" s="1528"/>
      <c r="E15" s="1528" t="s">
        <v>707</v>
      </c>
    </row>
    <row r="16" spans="1:5" ht="31.5" x14ac:dyDescent="0.2">
      <c r="A16" s="1528"/>
      <c r="B16" s="1528"/>
      <c r="C16" s="963" t="s">
        <v>728</v>
      </c>
      <c r="D16" s="963" t="s">
        <v>727</v>
      </c>
      <c r="E16" s="1528"/>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1" t="s">
        <v>1436</v>
      </c>
      <c r="B1" s="1361"/>
      <c r="C1" s="1361"/>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62" t="s">
        <v>1454</v>
      </c>
      <c r="C10" s="1362"/>
    </row>
    <row r="11" spans="1:99" x14ac:dyDescent="0.3">
      <c r="A11" s="1074"/>
      <c r="B11" s="1362"/>
      <c r="C11" s="1362"/>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63"/>
      <c r="C22" s="1363"/>
    </row>
    <row r="23" spans="1:3" x14ac:dyDescent="0.3">
      <c r="A23" s="1074"/>
      <c r="B23" s="1363"/>
      <c r="C23" s="1363"/>
    </row>
    <row r="24" spans="1:3" x14ac:dyDescent="0.3">
      <c r="A24" s="1074"/>
      <c r="B24" s="1363"/>
      <c r="C24" s="1363"/>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22" t="s">
        <v>1691</v>
      </c>
      <c r="B4" s="1401"/>
      <c r="C4" s="1401"/>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120"/>
  <sheetViews>
    <sheetView tabSelected="1" workbookViewId="0">
      <pane xSplit="4" ySplit="11" topLeftCell="E12" activePane="bottomRight" state="frozen"/>
      <selection sqref="A1:E1"/>
      <selection pane="topRight" sqref="A1:E1"/>
      <selection pane="bottomLeft" sqref="A1:E1"/>
      <selection pane="bottomRight" activeCell="F12" sqref="F12"/>
    </sheetView>
  </sheetViews>
  <sheetFormatPr defaultColWidth="9" defaultRowHeight="15.95" customHeight="1" x14ac:dyDescent="0.2"/>
  <cols>
    <col min="1" max="1" width="4.875" style="1560" customWidth="1"/>
    <col min="2" max="2" width="49.5" style="1558" customWidth="1"/>
    <col min="3" max="3" width="10.625" style="1558" customWidth="1"/>
    <col min="4" max="4" width="9.5" style="1561" customWidth="1"/>
    <col min="5" max="5" width="8.125" style="1558" customWidth="1"/>
    <col min="6" max="17" width="9.625" style="1558" customWidth="1"/>
    <col min="18" max="16384" width="9" style="1558"/>
  </cols>
  <sheetData>
    <row r="1" spans="1:17" ht="12.75" x14ac:dyDescent="0.2">
      <c r="A1" s="1557" t="s">
        <v>1692</v>
      </c>
      <c r="B1" s="1557"/>
      <c r="C1" s="1557"/>
      <c r="D1" s="1557"/>
      <c r="E1" s="1557"/>
      <c r="F1" s="1557"/>
      <c r="G1" s="1557"/>
      <c r="H1" s="1557"/>
      <c r="I1" s="1557"/>
      <c r="J1" s="1557"/>
      <c r="K1" s="1557"/>
      <c r="L1" s="1557"/>
      <c r="M1" s="1557"/>
      <c r="N1" s="1557"/>
      <c r="O1" s="1557"/>
      <c r="P1" s="1557"/>
      <c r="Q1" s="1557"/>
    </row>
    <row r="2" spans="1:17" ht="12.75" x14ac:dyDescent="0.2">
      <c r="A2" s="1559" t="str">
        <f>'[5]Biểu số 51-CK-NSNN'!A2:Q2</f>
        <v>(Kèm theo Quyết định số    22/QĐ-UBND-HC ngày  10 tháng 01 năm 2022    của UBND tỉnh Đồng Tháp)</v>
      </c>
      <c r="B2" s="1559"/>
      <c r="C2" s="1559"/>
      <c r="D2" s="1559"/>
      <c r="E2" s="1559"/>
      <c r="F2" s="1559"/>
      <c r="G2" s="1559"/>
      <c r="H2" s="1559"/>
      <c r="I2" s="1559"/>
      <c r="J2" s="1559"/>
      <c r="K2" s="1559"/>
      <c r="L2" s="1559"/>
      <c r="M2" s="1559"/>
      <c r="N2" s="1559"/>
      <c r="O2" s="1559"/>
      <c r="P2" s="1559"/>
      <c r="Q2" s="1559"/>
    </row>
    <row r="3" spans="1:17" ht="15.95" customHeight="1" thickBot="1" x14ac:dyDescent="0.25">
      <c r="P3" s="1562" t="s">
        <v>1693</v>
      </c>
    </row>
    <row r="4" spans="1:17" ht="12.75" customHeight="1" thickTop="1" x14ac:dyDescent="0.2">
      <c r="A4" s="1563" t="s">
        <v>519</v>
      </c>
      <c r="B4" s="1564" t="s">
        <v>540</v>
      </c>
      <c r="C4" s="1564" t="s">
        <v>1024</v>
      </c>
      <c r="D4" s="1564"/>
      <c r="E4" s="1564"/>
      <c r="F4" s="1564"/>
      <c r="G4" s="1564"/>
      <c r="H4" s="1564"/>
      <c r="I4" s="1564"/>
      <c r="J4" s="1564"/>
      <c r="K4" s="1564"/>
      <c r="L4" s="1564"/>
      <c r="M4" s="1564"/>
      <c r="N4" s="1564"/>
      <c r="O4" s="1564"/>
      <c r="P4" s="1564"/>
      <c r="Q4" s="1565"/>
    </row>
    <row r="5" spans="1:17" ht="12.75" customHeight="1" x14ac:dyDescent="0.2">
      <c r="A5" s="1566"/>
      <c r="B5" s="1409"/>
      <c r="C5" s="1409" t="s">
        <v>750</v>
      </c>
      <c r="D5" s="1567" t="s">
        <v>595</v>
      </c>
      <c r="E5" s="1567"/>
      <c r="F5" s="1567"/>
      <c r="G5" s="1567"/>
      <c r="H5" s="1567"/>
      <c r="I5" s="1567"/>
      <c r="J5" s="1567"/>
      <c r="K5" s="1567"/>
      <c r="L5" s="1567"/>
      <c r="M5" s="1567"/>
      <c r="N5" s="1567"/>
      <c r="O5" s="1567"/>
      <c r="P5" s="1567"/>
      <c r="Q5" s="1568" t="s">
        <v>751</v>
      </c>
    </row>
    <row r="6" spans="1:17" ht="12.75" customHeight="1" x14ac:dyDescent="0.2">
      <c r="A6" s="1566"/>
      <c r="B6" s="1409"/>
      <c r="C6" s="1409"/>
      <c r="D6" s="1409" t="s">
        <v>235</v>
      </c>
      <c r="E6" s="1567" t="s">
        <v>541</v>
      </c>
      <c r="F6" s="1567"/>
      <c r="G6" s="1567"/>
      <c r="H6" s="1567"/>
      <c r="I6" s="1567"/>
      <c r="J6" s="1567"/>
      <c r="K6" s="1567"/>
      <c r="L6" s="1567"/>
      <c r="M6" s="1567"/>
      <c r="N6" s="1567"/>
      <c r="O6" s="1567"/>
      <c r="P6" s="1567"/>
      <c r="Q6" s="1569"/>
    </row>
    <row r="7" spans="1:17" ht="21.75" customHeight="1" x14ac:dyDescent="0.2">
      <c r="A7" s="1566"/>
      <c r="B7" s="1409"/>
      <c r="C7" s="1409"/>
      <c r="D7" s="1409"/>
      <c r="E7" s="1409" t="s">
        <v>542</v>
      </c>
      <c r="F7" s="1409" t="s">
        <v>584</v>
      </c>
      <c r="G7" s="1409" t="s">
        <v>585</v>
      </c>
      <c r="H7" s="1409" t="s">
        <v>586</v>
      </c>
      <c r="I7" s="1409" t="s">
        <v>587</v>
      </c>
      <c r="J7" s="1409" t="s">
        <v>588</v>
      </c>
      <c r="K7" s="1409" t="s">
        <v>543</v>
      </c>
      <c r="L7" s="1409" t="s">
        <v>589</v>
      </c>
      <c r="M7" s="1409" t="s">
        <v>590</v>
      </c>
      <c r="N7" s="1409" t="s">
        <v>591</v>
      </c>
      <c r="O7" s="1409" t="s">
        <v>592</v>
      </c>
      <c r="P7" s="1409" t="s">
        <v>593</v>
      </c>
      <c r="Q7" s="1569"/>
    </row>
    <row r="8" spans="1:17" ht="98.25" customHeight="1" x14ac:dyDescent="0.2">
      <c r="A8" s="1566"/>
      <c r="B8" s="1409"/>
      <c r="C8" s="1409"/>
      <c r="D8" s="1570"/>
      <c r="E8" s="1409"/>
      <c r="F8" s="1409"/>
      <c r="G8" s="1409"/>
      <c r="H8" s="1409"/>
      <c r="I8" s="1409"/>
      <c r="J8" s="1409"/>
      <c r="K8" s="1409"/>
      <c r="L8" s="1409"/>
      <c r="M8" s="1409"/>
      <c r="N8" s="1409"/>
      <c r="O8" s="1409"/>
      <c r="P8" s="1409"/>
      <c r="Q8" s="1571"/>
    </row>
    <row r="9" spans="1:17" s="1575" customFormat="1" ht="18" customHeight="1" x14ac:dyDescent="0.2">
      <c r="A9" s="1572" t="s">
        <v>407</v>
      </c>
      <c r="B9" s="1573" t="s">
        <v>422</v>
      </c>
      <c r="C9" s="1573" t="s">
        <v>426</v>
      </c>
      <c r="D9" s="1573" t="s">
        <v>597</v>
      </c>
      <c r="E9" s="1573">
        <v>2</v>
      </c>
      <c r="F9" s="1573">
        <v>3</v>
      </c>
      <c r="G9" s="1573">
        <v>4</v>
      </c>
      <c r="H9" s="1573">
        <v>5</v>
      </c>
      <c r="I9" s="1573">
        <v>6</v>
      </c>
      <c r="J9" s="1573">
        <v>7</v>
      </c>
      <c r="K9" s="1573">
        <v>8</v>
      </c>
      <c r="L9" s="1573">
        <v>9</v>
      </c>
      <c r="M9" s="1573">
        <v>10</v>
      </c>
      <c r="N9" s="1573">
        <v>11</v>
      </c>
      <c r="O9" s="1573">
        <v>12</v>
      </c>
      <c r="P9" s="1573">
        <v>13</v>
      </c>
      <c r="Q9" s="1574">
        <v>14</v>
      </c>
    </row>
    <row r="10" spans="1:17" ht="24.95" customHeight="1" x14ac:dyDescent="0.2">
      <c r="A10" s="1576"/>
      <c r="B10" s="1577" t="s">
        <v>1694</v>
      </c>
      <c r="C10" s="1578">
        <f t="shared" ref="C10:Q10" si="0">SUM(C11,C109,C110,C111,C112,C113,C114,C115,C116,C117,C118,C119)</f>
        <v>11734673</v>
      </c>
      <c r="D10" s="1578">
        <f t="shared" si="0"/>
        <v>3100034</v>
      </c>
      <c r="E10" s="1578">
        <f t="shared" si="0"/>
        <v>509599</v>
      </c>
      <c r="F10" s="1578">
        <f t="shared" si="0"/>
        <v>62000</v>
      </c>
      <c r="G10" s="1578">
        <f t="shared" si="0"/>
        <v>31000</v>
      </c>
      <c r="H10" s="1578">
        <f t="shared" si="0"/>
        <v>954435</v>
      </c>
      <c r="I10" s="1578">
        <f t="shared" si="0"/>
        <v>770000</v>
      </c>
      <c r="J10" s="1578">
        <f t="shared" si="0"/>
        <v>40000</v>
      </c>
      <c r="K10" s="1578">
        <f t="shared" si="0"/>
        <v>14000</v>
      </c>
      <c r="L10" s="1578">
        <f t="shared" si="0"/>
        <v>24000</v>
      </c>
      <c r="M10" s="1578">
        <f t="shared" si="0"/>
        <v>75000</v>
      </c>
      <c r="N10" s="1578">
        <f t="shared" si="0"/>
        <v>450000</v>
      </c>
      <c r="O10" s="1578">
        <f t="shared" si="0"/>
        <v>140000</v>
      </c>
      <c r="P10" s="1578">
        <f t="shared" si="0"/>
        <v>30000</v>
      </c>
      <c r="Q10" s="1579">
        <f t="shared" si="0"/>
        <v>86473</v>
      </c>
    </row>
    <row r="11" spans="1:17" ht="24.95" customHeight="1" x14ac:dyDescent="0.2">
      <c r="A11" s="1580" t="s">
        <v>407</v>
      </c>
      <c r="B11" s="1581" t="s">
        <v>1695</v>
      </c>
      <c r="C11" s="1582">
        <f>SUM(C12,C42,C57,C61,C101)</f>
        <v>3186507</v>
      </c>
      <c r="D11" s="1578">
        <f>SUM(E11:P11)</f>
        <v>3100034</v>
      </c>
      <c r="E11" s="1582">
        <f t="shared" ref="E11:P11" si="1">SUM(E12,E42,E57,E61,E101)</f>
        <v>509599</v>
      </c>
      <c r="F11" s="1582">
        <f t="shared" si="1"/>
        <v>62000</v>
      </c>
      <c r="G11" s="1582">
        <f t="shared" si="1"/>
        <v>31000</v>
      </c>
      <c r="H11" s="1582">
        <f t="shared" si="1"/>
        <v>954435</v>
      </c>
      <c r="I11" s="1582">
        <f t="shared" si="1"/>
        <v>770000</v>
      </c>
      <c r="J11" s="1582">
        <f t="shared" si="1"/>
        <v>40000</v>
      </c>
      <c r="K11" s="1582">
        <f t="shared" si="1"/>
        <v>14000</v>
      </c>
      <c r="L11" s="1582">
        <f t="shared" si="1"/>
        <v>24000</v>
      </c>
      <c r="M11" s="1582">
        <f t="shared" si="1"/>
        <v>75000</v>
      </c>
      <c r="N11" s="1582">
        <f t="shared" si="1"/>
        <v>450000</v>
      </c>
      <c r="O11" s="1582">
        <f t="shared" si="1"/>
        <v>140000</v>
      </c>
      <c r="P11" s="1582">
        <f t="shared" si="1"/>
        <v>30000</v>
      </c>
      <c r="Q11" s="1583">
        <f>SUM(Q12,Q42,Q57,Q61,Q101)</f>
        <v>86473</v>
      </c>
    </row>
    <row r="12" spans="1:17" s="1561" customFormat="1" ht="24.95" customHeight="1" x14ac:dyDescent="0.2">
      <c r="A12" s="1584" t="s">
        <v>409</v>
      </c>
      <c r="B12" s="1581" t="s">
        <v>544</v>
      </c>
      <c r="C12" s="1582">
        <f t="shared" ref="C12:P12" si="2">SUM(C13:C41)</f>
        <v>2129307</v>
      </c>
      <c r="D12" s="1582">
        <f t="shared" si="2"/>
        <v>2082334</v>
      </c>
      <c r="E12" s="1582">
        <f t="shared" si="2"/>
        <v>365545</v>
      </c>
      <c r="F12" s="1582">
        <f t="shared" si="2"/>
        <v>53248</v>
      </c>
      <c r="G12" s="1582">
        <f t="shared" si="2"/>
        <v>30450</v>
      </c>
      <c r="H12" s="1582">
        <f t="shared" si="2"/>
        <v>732602</v>
      </c>
      <c r="I12" s="1582">
        <f t="shared" si="2"/>
        <v>396166</v>
      </c>
      <c r="J12" s="1582">
        <f t="shared" si="2"/>
        <v>40000</v>
      </c>
      <c r="K12" s="1582">
        <f t="shared" si="2"/>
        <v>12270</v>
      </c>
      <c r="L12" s="1582">
        <f t="shared" si="2"/>
        <v>18400</v>
      </c>
      <c r="M12" s="1582">
        <f t="shared" si="2"/>
        <v>41516</v>
      </c>
      <c r="N12" s="1582">
        <f t="shared" si="2"/>
        <v>383653</v>
      </c>
      <c r="O12" s="1582">
        <f t="shared" si="2"/>
        <v>0</v>
      </c>
      <c r="P12" s="1582">
        <f t="shared" si="2"/>
        <v>8484</v>
      </c>
      <c r="Q12" s="1583">
        <f>SUM(Q13:Q41)</f>
        <v>46973</v>
      </c>
    </row>
    <row r="13" spans="1:17" s="1561" customFormat="1" ht="24.95" customHeight="1" x14ac:dyDescent="0.2">
      <c r="A13" s="1584">
        <v>1</v>
      </c>
      <c r="B13" s="1585" t="s">
        <v>1632</v>
      </c>
      <c r="C13" s="1586">
        <f>D13+Q13</f>
        <v>11540</v>
      </c>
      <c r="D13" s="1586">
        <f t="shared" ref="D13:D38" si="3">SUM(E13:P13)</f>
        <v>11540</v>
      </c>
      <c r="E13" s="1587">
        <v>0</v>
      </c>
      <c r="F13" s="1587">
        <v>0</v>
      </c>
      <c r="G13" s="1587">
        <v>0</v>
      </c>
      <c r="H13" s="1587">
        <v>600</v>
      </c>
      <c r="I13" s="1587">
        <v>0</v>
      </c>
      <c r="J13" s="1587">
        <v>0</v>
      </c>
      <c r="K13" s="1587">
        <v>306</v>
      </c>
      <c r="L13" s="1587">
        <v>0</v>
      </c>
      <c r="M13" s="1587">
        <v>0</v>
      </c>
      <c r="N13" s="1587">
        <v>10634</v>
      </c>
      <c r="O13" s="1587">
        <v>0</v>
      </c>
      <c r="P13" s="1587">
        <v>0</v>
      </c>
      <c r="Q13" s="1588">
        <v>0</v>
      </c>
    </row>
    <row r="14" spans="1:17" s="1561" customFormat="1" ht="24.95" customHeight="1" x14ac:dyDescent="0.2">
      <c r="A14" s="1584">
        <v>2</v>
      </c>
      <c r="B14" s="1585" t="s">
        <v>1631</v>
      </c>
      <c r="C14" s="1586">
        <f t="shared" ref="C14:C38" si="4">D14+Q14</f>
        <v>23515</v>
      </c>
      <c r="D14" s="1586">
        <f t="shared" si="3"/>
        <v>22015</v>
      </c>
      <c r="E14" s="1587">
        <v>2054</v>
      </c>
      <c r="F14" s="1587">
        <v>0</v>
      </c>
      <c r="G14" s="1587">
        <v>0</v>
      </c>
      <c r="H14" s="1587">
        <v>0</v>
      </c>
      <c r="I14" s="1587">
        <v>0</v>
      </c>
      <c r="J14" s="1587">
        <v>0</v>
      </c>
      <c r="K14" s="1587">
        <v>0</v>
      </c>
      <c r="L14" s="1587">
        <v>0</v>
      </c>
      <c r="M14" s="1587">
        <v>0</v>
      </c>
      <c r="N14" s="1587">
        <v>19961</v>
      </c>
      <c r="O14" s="1587">
        <v>0</v>
      </c>
      <c r="P14" s="1587">
        <v>0</v>
      </c>
      <c r="Q14" s="1588">
        <v>1500</v>
      </c>
    </row>
    <row r="15" spans="1:17" s="1561" customFormat="1" ht="24.95" customHeight="1" x14ac:dyDescent="0.2">
      <c r="A15" s="1584">
        <v>3</v>
      </c>
      <c r="B15" s="1585" t="s">
        <v>266</v>
      </c>
      <c r="C15" s="1586">
        <f t="shared" si="4"/>
        <v>84475</v>
      </c>
      <c r="D15" s="1586">
        <f t="shared" si="3"/>
        <v>84475</v>
      </c>
      <c r="E15" s="1587">
        <v>64625</v>
      </c>
      <c r="F15" s="1587">
        <v>7560</v>
      </c>
      <c r="G15" s="1587">
        <v>2800</v>
      </c>
      <c r="H15" s="1587">
        <v>500</v>
      </c>
      <c r="I15" s="1587">
        <v>0</v>
      </c>
      <c r="J15" s="1587">
        <v>0</v>
      </c>
      <c r="K15" s="1587">
        <v>0</v>
      </c>
      <c r="L15" s="1587">
        <v>0</v>
      </c>
      <c r="M15" s="1587">
        <v>0</v>
      </c>
      <c r="N15" s="1587">
        <v>8990</v>
      </c>
      <c r="O15" s="1587">
        <v>0</v>
      </c>
      <c r="P15" s="1587">
        <v>0</v>
      </c>
      <c r="Q15" s="1588">
        <v>0</v>
      </c>
    </row>
    <row r="16" spans="1:17" s="1561" customFormat="1" ht="24.95" customHeight="1" x14ac:dyDescent="0.2">
      <c r="A16" s="1584">
        <v>4</v>
      </c>
      <c r="B16" s="1585" t="s">
        <v>265</v>
      </c>
      <c r="C16" s="1586">
        <f t="shared" si="4"/>
        <v>9550</v>
      </c>
      <c r="D16" s="1586">
        <f t="shared" si="3"/>
        <v>9550</v>
      </c>
      <c r="E16" s="1587">
        <v>2467</v>
      </c>
      <c r="F16" s="1587">
        <v>0</v>
      </c>
      <c r="G16" s="1587">
        <v>0</v>
      </c>
      <c r="H16" s="1587">
        <v>690</v>
      </c>
      <c r="I16" s="1587">
        <v>0</v>
      </c>
      <c r="J16" s="1587">
        <v>0</v>
      </c>
      <c r="K16" s="1587">
        <v>198</v>
      </c>
      <c r="L16" s="1587">
        <v>0</v>
      </c>
      <c r="M16" s="1587">
        <v>0</v>
      </c>
      <c r="N16" s="1587">
        <v>6195</v>
      </c>
      <c r="O16" s="1587">
        <v>0</v>
      </c>
      <c r="P16" s="1587">
        <v>0</v>
      </c>
      <c r="Q16" s="1588"/>
    </row>
    <row r="17" spans="1:17" s="1561" customFormat="1" ht="24.95" customHeight="1" x14ac:dyDescent="0.2">
      <c r="A17" s="1584">
        <v>5</v>
      </c>
      <c r="B17" s="1585" t="s">
        <v>264</v>
      </c>
      <c r="C17" s="1586">
        <f t="shared" si="4"/>
        <v>10870</v>
      </c>
      <c r="D17" s="1586">
        <f t="shared" si="3"/>
        <v>10870</v>
      </c>
      <c r="E17" s="1587">
        <v>3969</v>
      </c>
      <c r="F17" s="1587">
        <v>0</v>
      </c>
      <c r="G17" s="1587">
        <v>0</v>
      </c>
      <c r="H17" s="1587">
        <v>1100</v>
      </c>
      <c r="I17" s="1587">
        <v>0</v>
      </c>
      <c r="J17" s="1587">
        <v>0</v>
      </c>
      <c r="K17" s="1587">
        <v>620</v>
      </c>
      <c r="L17" s="1587">
        <v>0</v>
      </c>
      <c r="M17" s="1587">
        <v>0</v>
      </c>
      <c r="N17" s="1587">
        <v>5181</v>
      </c>
      <c r="O17" s="1587">
        <v>0</v>
      </c>
      <c r="P17" s="1587">
        <v>0</v>
      </c>
      <c r="Q17" s="1588"/>
    </row>
    <row r="18" spans="1:17" s="1561" customFormat="1" ht="24.95" customHeight="1" x14ac:dyDescent="0.2">
      <c r="A18" s="1584">
        <v>6</v>
      </c>
      <c r="B18" s="1585" t="s">
        <v>263</v>
      </c>
      <c r="C18" s="1586">
        <f t="shared" si="4"/>
        <v>19265</v>
      </c>
      <c r="D18" s="1586">
        <f t="shared" si="3"/>
        <v>19265</v>
      </c>
      <c r="E18" s="1587">
        <v>9940</v>
      </c>
      <c r="F18" s="1587">
        <v>45</v>
      </c>
      <c r="G18" s="1587">
        <v>0</v>
      </c>
      <c r="H18" s="1587">
        <v>300</v>
      </c>
      <c r="I18" s="1587">
        <v>0</v>
      </c>
      <c r="J18" s="1587">
        <v>0</v>
      </c>
      <c r="K18" s="1587">
        <v>0</v>
      </c>
      <c r="L18" s="1587">
        <v>0</v>
      </c>
      <c r="M18" s="1587">
        <v>0</v>
      </c>
      <c r="N18" s="1587">
        <v>8980</v>
      </c>
      <c r="O18" s="1587">
        <v>0</v>
      </c>
      <c r="P18" s="1587">
        <v>0</v>
      </c>
      <c r="Q18" s="1588"/>
    </row>
    <row r="19" spans="1:17" s="1561" customFormat="1" ht="24.95" customHeight="1" x14ac:dyDescent="0.2">
      <c r="A19" s="1584">
        <v>7</v>
      </c>
      <c r="B19" s="1585" t="s">
        <v>262</v>
      </c>
      <c r="C19" s="1586">
        <f t="shared" si="4"/>
        <v>34530</v>
      </c>
      <c r="D19" s="1586">
        <f t="shared" si="3"/>
        <v>34530</v>
      </c>
      <c r="E19" s="1587">
        <v>0</v>
      </c>
      <c r="F19" s="1587">
        <v>0</v>
      </c>
      <c r="G19" s="1587">
        <v>27650</v>
      </c>
      <c r="H19" s="1587">
        <v>0</v>
      </c>
      <c r="I19" s="1587">
        <v>0</v>
      </c>
      <c r="J19" s="1587">
        <v>0</v>
      </c>
      <c r="K19" s="1587">
        <v>0</v>
      </c>
      <c r="L19" s="1587">
        <v>0</v>
      </c>
      <c r="M19" s="1587">
        <v>0</v>
      </c>
      <c r="N19" s="1587">
        <v>6880</v>
      </c>
      <c r="O19" s="1587">
        <v>0</v>
      </c>
      <c r="P19" s="1587">
        <v>0</v>
      </c>
      <c r="Q19" s="1588"/>
    </row>
    <row r="20" spans="1:17" s="1561" customFormat="1" ht="24.95" customHeight="1" x14ac:dyDescent="0.2">
      <c r="A20" s="1584">
        <v>8</v>
      </c>
      <c r="B20" s="1585" t="s">
        <v>261</v>
      </c>
      <c r="C20" s="1586">
        <f t="shared" si="4"/>
        <v>13375</v>
      </c>
      <c r="D20" s="1586">
        <f t="shared" si="3"/>
        <v>13375</v>
      </c>
      <c r="E20" s="1587">
        <v>960</v>
      </c>
      <c r="F20" s="1587">
        <v>0</v>
      </c>
      <c r="G20" s="1587">
        <v>0</v>
      </c>
      <c r="H20" s="1587">
        <v>1000</v>
      </c>
      <c r="I20" s="1587">
        <v>0</v>
      </c>
      <c r="J20" s="1587">
        <v>0</v>
      </c>
      <c r="K20" s="1587">
        <v>0</v>
      </c>
      <c r="L20" s="1587">
        <v>0</v>
      </c>
      <c r="M20" s="1587">
        <v>0</v>
      </c>
      <c r="N20" s="1587">
        <v>11415</v>
      </c>
      <c r="O20" s="1587">
        <v>0</v>
      </c>
      <c r="P20" s="1587">
        <v>0</v>
      </c>
      <c r="Q20" s="1588"/>
    </row>
    <row r="21" spans="1:17" s="1561" customFormat="1" ht="24.95" customHeight="1" x14ac:dyDescent="0.2">
      <c r="A21" s="1584">
        <v>9</v>
      </c>
      <c r="B21" s="1585" t="s">
        <v>260</v>
      </c>
      <c r="C21" s="1586">
        <f t="shared" si="4"/>
        <v>13820</v>
      </c>
      <c r="D21" s="1586">
        <f t="shared" si="3"/>
        <v>13820</v>
      </c>
      <c r="E21" s="1587">
        <v>4830</v>
      </c>
      <c r="F21" s="1587">
        <v>0</v>
      </c>
      <c r="G21" s="1587">
        <v>0</v>
      </c>
      <c r="H21" s="1587">
        <v>200</v>
      </c>
      <c r="I21" s="1587">
        <v>0</v>
      </c>
      <c r="J21" s="1587">
        <v>0</v>
      </c>
      <c r="K21" s="1587">
        <v>0</v>
      </c>
      <c r="L21" s="1587">
        <v>0</v>
      </c>
      <c r="M21" s="1587">
        <v>0</v>
      </c>
      <c r="N21" s="1587">
        <v>8790</v>
      </c>
      <c r="O21" s="1587">
        <v>0</v>
      </c>
      <c r="P21" s="1587">
        <v>0</v>
      </c>
      <c r="Q21" s="1588"/>
    </row>
    <row r="22" spans="1:17" s="1561" customFormat="1" ht="24.95" customHeight="1" x14ac:dyDescent="0.2">
      <c r="A22" s="1584">
        <v>10</v>
      </c>
      <c r="B22" s="1585" t="s">
        <v>259</v>
      </c>
      <c r="C22" s="1586">
        <f t="shared" si="4"/>
        <v>85943</v>
      </c>
      <c r="D22" s="1586">
        <f t="shared" si="3"/>
        <v>40470</v>
      </c>
      <c r="E22" s="1587">
        <v>28484</v>
      </c>
      <c r="F22" s="1587">
        <v>0</v>
      </c>
      <c r="G22" s="1587">
        <v>0</v>
      </c>
      <c r="H22" s="1587">
        <v>30</v>
      </c>
      <c r="I22" s="1587">
        <v>0</v>
      </c>
      <c r="J22" s="1587">
        <v>0</v>
      </c>
      <c r="K22" s="1587">
        <v>0</v>
      </c>
      <c r="L22" s="1587">
        <v>0</v>
      </c>
      <c r="M22" s="1587">
        <v>0</v>
      </c>
      <c r="N22" s="1587">
        <v>11956</v>
      </c>
      <c r="O22" s="1587">
        <v>0</v>
      </c>
      <c r="P22" s="1587">
        <v>0</v>
      </c>
      <c r="Q22" s="1588">
        <v>45473</v>
      </c>
    </row>
    <row r="23" spans="1:17" s="1561" customFormat="1" ht="24.95" customHeight="1" x14ac:dyDescent="0.2">
      <c r="A23" s="1584">
        <v>11</v>
      </c>
      <c r="B23" s="1585" t="s">
        <v>258</v>
      </c>
      <c r="C23" s="1586">
        <f t="shared" si="4"/>
        <v>531585</v>
      </c>
      <c r="D23" s="1586">
        <f t="shared" si="3"/>
        <v>531585</v>
      </c>
      <c r="E23" s="1587">
        <v>0</v>
      </c>
      <c r="F23" s="1587">
        <v>145</v>
      </c>
      <c r="G23" s="1587">
        <v>0</v>
      </c>
      <c r="H23" s="1587">
        <v>520353</v>
      </c>
      <c r="I23" s="1587">
        <v>0</v>
      </c>
      <c r="J23" s="1587">
        <v>0</v>
      </c>
      <c r="K23" s="1587">
        <v>460</v>
      </c>
      <c r="L23" s="1587">
        <v>1500</v>
      </c>
      <c r="M23" s="1587">
        <v>0</v>
      </c>
      <c r="N23" s="1587">
        <v>9127</v>
      </c>
      <c r="O23" s="1587">
        <v>0</v>
      </c>
      <c r="P23" s="1587">
        <v>0</v>
      </c>
      <c r="Q23" s="1588"/>
    </row>
    <row r="24" spans="1:17" s="1561" customFormat="1" ht="24.95" customHeight="1" x14ac:dyDescent="0.2">
      <c r="A24" s="1584">
        <v>12</v>
      </c>
      <c r="B24" s="1585" t="s">
        <v>257</v>
      </c>
      <c r="C24" s="1586">
        <f t="shared" si="4"/>
        <v>404755</v>
      </c>
      <c r="D24" s="1586">
        <f t="shared" si="3"/>
        <v>404755</v>
      </c>
      <c r="E24" s="1587">
        <v>0</v>
      </c>
      <c r="F24" s="1587">
        <v>0</v>
      </c>
      <c r="G24" s="1587">
        <v>0</v>
      </c>
      <c r="H24" s="1587">
        <v>13500</v>
      </c>
      <c r="I24" s="1587">
        <v>381377</v>
      </c>
      <c r="J24" s="1587">
        <v>0</v>
      </c>
      <c r="K24" s="1587">
        <v>0</v>
      </c>
      <c r="L24" s="1587">
        <v>0</v>
      </c>
      <c r="M24" s="1587">
        <v>0</v>
      </c>
      <c r="N24" s="1587">
        <v>9878</v>
      </c>
      <c r="O24" s="1587">
        <v>0</v>
      </c>
      <c r="P24" s="1587">
        <v>0</v>
      </c>
      <c r="Q24" s="1588"/>
    </row>
    <row r="25" spans="1:17" s="1561" customFormat="1" ht="24.95" customHeight="1" x14ac:dyDescent="0.2">
      <c r="A25" s="1584">
        <v>13</v>
      </c>
      <c r="B25" s="1585" t="s">
        <v>256</v>
      </c>
      <c r="C25" s="1586">
        <f t="shared" si="4"/>
        <v>118080</v>
      </c>
      <c r="D25" s="1586">
        <f t="shared" si="3"/>
        <v>118080</v>
      </c>
      <c r="E25" s="1587">
        <v>5195</v>
      </c>
      <c r="F25" s="1587">
        <v>0</v>
      </c>
      <c r="G25" s="1587">
        <v>0</v>
      </c>
      <c r="H25" s="1587">
        <v>53000</v>
      </c>
      <c r="I25" s="1587">
        <v>0</v>
      </c>
      <c r="J25" s="1587">
        <v>0</v>
      </c>
      <c r="K25" s="1587">
        <v>0</v>
      </c>
      <c r="L25" s="1587">
        <v>0</v>
      </c>
      <c r="M25" s="1587">
        <f>50000-8484</f>
        <v>41516</v>
      </c>
      <c r="N25" s="1587">
        <v>9885</v>
      </c>
      <c r="O25" s="1587">
        <v>0</v>
      </c>
      <c r="P25" s="1587">
        <v>8484</v>
      </c>
      <c r="Q25" s="1588"/>
    </row>
    <row r="26" spans="1:17" s="1561" customFormat="1" ht="24.95" customHeight="1" x14ac:dyDescent="0.2">
      <c r="A26" s="1584">
        <v>14</v>
      </c>
      <c r="B26" s="1585" t="s">
        <v>255</v>
      </c>
      <c r="C26" s="1586">
        <f t="shared" si="4"/>
        <v>126760</v>
      </c>
      <c r="D26" s="1586">
        <f t="shared" si="3"/>
        <v>126760</v>
      </c>
      <c r="E26" s="1587">
        <v>0</v>
      </c>
      <c r="F26" s="1587">
        <v>0</v>
      </c>
      <c r="G26" s="1587">
        <v>0</v>
      </c>
      <c r="H26" s="1587">
        <v>62496</v>
      </c>
      <c r="I26" s="1587">
        <v>0</v>
      </c>
      <c r="J26" s="1587">
        <v>40000</v>
      </c>
      <c r="K26" s="1587">
        <v>0</v>
      </c>
      <c r="L26" s="1587">
        <v>16900</v>
      </c>
      <c r="M26" s="1587">
        <v>0</v>
      </c>
      <c r="N26" s="1587">
        <v>7364</v>
      </c>
      <c r="O26" s="1587">
        <v>0</v>
      </c>
      <c r="P26" s="1587">
        <v>0</v>
      </c>
      <c r="Q26" s="1588"/>
    </row>
    <row r="27" spans="1:17" s="1561" customFormat="1" ht="24.95" customHeight="1" x14ac:dyDescent="0.2">
      <c r="A27" s="1584">
        <v>15</v>
      </c>
      <c r="B27" s="1585" t="s">
        <v>254</v>
      </c>
      <c r="C27" s="1586">
        <f t="shared" si="4"/>
        <v>144185</v>
      </c>
      <c r="D27" s="1586">
        <f t="shared" si="3"/>
        <v>144185</v>
      </c>
      <c r="E27" s="1587">
        <v>101000</v>
      </c>
      <c r="F27" s="1587">
        <v>33148</v>
      </c>
      <c r="G27" s="1587">
        <v>0</v>
      </c>
      <c r="H27" s="1587">
        <v>0</v>
      </c>
      <c r="I27" s="1587">
        <v>0</v>
      </c>
      <c r="J27" s="1587">
        <v>0</v>
      </c>
      <c r="K27" s="1587">
        <v>0</v>
      </c>
      <c r="L27" s="1587">
        <v>0</v>
      </c>
      <c r="M27" s="1587">
        <v>0</v>
      </c>
      <c r="N27" s="1587">
        <v>10037</v>
      </c>
      <c r="O27" s="1587">
        <v>0</v>
      </c>
      <c r="P27" s="1587">
        <v>0</v>
      </c>
      <c r="Q27" s="1588"/>
    </row>
    <row r="28" spans="1:17" s="1561" customFormat="1" ht="24.95" customHeight="1" x14ac:dyDescent="0.2">
      <c r="A28" s="1584">
        <v>16</v>
      </c>
      <c r="B28" s="1585" t="s">
        <v>237</v>
      </c>
      <c r="C28" s="1586">
        <f t="shared" si="4"/>
        <v>35115</v>
      </c>
      <c r="D28" s="1586">
        <f t="shared" si="3"/>
        <v>35115</v>
      </c>
      <c r="E28" s="1587">
        <v>13001</v>
      </c>
      <c r="F28" s="1587">
        <v>0</v>
      </c>
      <c r="G28" s="1587">
        <v>0</v>
      </c>
      <c r="H28" s="1587">
        <v>690</v>
      </c>
      <c r="I28" s="1587">
        <v>0</v>
      </c>
      <c r="J28" s="1587">
        <v>0</v>
      </c>
      <c r="K28" s="1587">
        <v>9413</v>
      </c>
      <c r="L28" s="1587">
        <v>0</v>
      </c>
      <c r="M28" s="1587">
        <v>0</v>
      </c>
      <c r="N28" s="1587">
        <v>12011</v>
      </c>
      <c r="O28" s="1587">
        <v>0</v>
      </c>
      <c r="P28" s="1587">
        <v>0</v>
      </c>
      <c r="Q28" s="1588"/>
    </row>
    <row r="29" spans="1:17" s="1561" customFormat="1" ht="24.95" customHeight="1" x14ac:dyDescent="0.2">
      <c r="A29" s="1584">
        <v>17</v>
      </c>
      <c r="B29" s="1585" t="s">
        <v>347</v>
      </c>
      <c r="C29" s="1586">
        <f t="shared" si="4"/>
        <v>48620</v>
      </c>
      <c r="D29" s="1586">
        <f t="shared" si="3"/>
        <v>48620</v>
      </c>
      <c r="E29" s="1587">
        <v>15517</v>
      </c>
      <c r="F29" s="1587">
        <v>0</v>
      </c>
      <c r="G29" s="1587">
        <v>0</v>
      </c>
      <c r="H29" s="1587">
        <v>2852</v>
      </c>
      <c r="I29" s="1587">
        <v>0</v>
      </c>
      <c r="J29" s="1587">
        <v>0</v>
      </c>
      <c r="K29" s="1587">
        <v>0</v>
      </c>
      <c r="L29" s="1587">
        <v>0</v>
      </c>
      <c r="M29" s="1587">
        <v>0</v>
      </c>
      <c r="N29" s="1587">
        <v>30251</v>
      </c>
      <c r="O29" s="1587">
        <v>0</v>
      </c>
      <c r="P29" s="1587">
        <v>0</v>
      </c>
      <c r="Q29" s="1588"/>
    </row>
    <row r="30" spans="1:17" s="1561" customFormat="1" ht="24.95" customHeight="1" x14ac:dyDescent="0.2">
      <c r="A30" s="1584">
        <v>18</v>
      </c>
      <c r="B30" s="1585" t="s">
        <v>337</v>
      </c>
      <c r="C30" s="1586">
        <f t="shared" si="4"/>
        <v>8535</v>
      </c>
      <c r="D30" s="1586">
        <f t="shared" si="3"/>
        <v>8535</v>
      </c>
      <c r="E30" s="1587">
        <v>0</v>
      </c>
      <c r="F30" s="1587">
        <v>0</v>
      </c>
      <c r="G30" s="1587">
        <v>0</v>
      </c>
      <c r="H30" s="1587">
        <v>100</v>
      </c>
      <c r="I30" s="1587">
        <v>0</v>
      </c>
      <c r="J30" s="1587">
        <v>0</v>
      </c>
      <c r="K30" s="1587">
        <v>0</v>
      </c>
      <c r="L30" s="1587">
        <v>0</v>
      </c>
      <c r="M30" s="1587">
        <v>0</v>
      </c>
      <c r="N30" s="1587">
        <v>8435</v>
      </c>
      <c r="O30" s="1587">
        <v>0</v>
      </c>
      <c r="P30" s="1587">
        <v>0</v>
      </c>
      <c r="Q30" s="1588"/>
    </row>
    <row r="31" spans="1:17" s="1561" customFormat="1" ht="24.95" customHeight="1" x14ac:dyDescent="0.2">
      <c r="A31" s="1584">
        <v>19</v>
      </c>
      <c r="B31" s="1585" t="s">
        <v>253</v>
      </c>
      <c r="C31" s="1586">
        <f t="shared" si="4"/>
        <v>10415</v>
      </c>
      <c r="D31" s="1586">
        <f t="shared" si="3"/>
        <v>10415</v>
      </c>
      <c r="E31" s="1587">
        <v>0</v>
      </c>
      <c r="F31" s="1587">
        <v>0</v>
      </c>
      <c r="G31" s="1587">
        <v>0</v>
      </c>
      <c r="H31" s="1587">
        <v>66</v>
      </c>
      <c r="I31" s="1587">
        <v>0</v>
      </c>
      <c r="J31" s="1587">
        <v>0</v>
      </c>
      <c r="K31" s="1587">
        <v>0</v>
      </c>
      <c r="L31" s="1587">
        <v>0</v>
      </c>
      <c r="M31" s="1587">
        <v>0</v>
      </c>
      <c r="N31" s="1587">
        <v>10349</v>
      </c>
      <c r="O31" s="1587">
        <v>0</v>
      </c>
      <c r="P31" s="1587">
        <v>0</v>
      </c>
      <c r="Q31" s="1588"/>
    </row>
    <row r="32" spans="1:17" s="1561" customFormat="1" ht="24.95" customHeight="1" x14ac:dyDescent="0.2">
      <c r="A32" s="1584">
        <v>20</v>
      </c>
      <c r="B32" s="1585" t="s">
        <v>252</v>
      </c>
      <c r="C32" s="1586">
        <f t="shared" si="4"/>
        <v>1000</v>
      </c>
      <c r="D32" s="1586">
        <f t="shared" si="3"/>
        <v>1000</v>
      </c>
      <c r="E32" s="1587">
        <v>0</v>
      </c>
      <c r="F32" s="1587">
        <v>0</v>
      </c>
      <c r="G32" s="1587">
        <v>0</v>
      </c>
      <c r="H32" s="1587">
        <v>0</v>
      </c>
      <c r="I32" s="1587">
        <v>0</v>
      </c>
      <c r="J32" s="1587">
        <v>0</v>
      </c>
      <c r="K32" s="1587">
        <v>1000</v>
      </c>
      <c r="L32" s="1587">
        <v>0</v>
      </c>
      <c r="M32" s="1587">
        <v>0</v>
      </c>
      <c r="N32" s="1587">
        <v>0</v>
      </c>
      <c r="O32" s="1587">
        <v>0</v>
      </c>
      <c r="P32" s="1587">
        <v>0</v>
      </c>
      <c r="Q32" s="1588"/>
    </row>
    <row r="33" spans="1:17" s="1561" customFormat="1" ht="24.95" customHeight="1" x14ac:dyDescent="0.2">
      <c r="A33" s="1584">
        <v>21</v>
      </c>
      <c r="B33" s="1585" t="s">
        <v>251</v>
      </c>
      <c r="C33" s="1586">
        <f t="shared" si="4"/>
        <v>4255</v>
      </c>
      <c r="D33" s="1586">
        <f t="shared" si="3"/>
        <v>4255</v>
      </c>
      <c r="E33" s="1587">
        <v>530</v>
      </c>
      <c r="F33" s="1587">
        <v>65</v>
      </c>
      <c r="G33" s="1587">
        <v>0</v>
      </c>
      <c r="H33" s="1587">
        <v>0</v>
      </c>
      <c r="I33" s="1587">
        <v>0</v>
      </c>
      <c r="J33" s="1587">
        <v>0</v>
      </c>
      <c r="K33" s="1587">
        <v>0</v>
      </c>
      <c r="L33" s="1587">
        <v>0</v>
      </c>
      <c r="M33" s="1587">
        <v>0</v>
      </c>
      <c r="N33" s="1587">
        <v>3660</v>
      </c>
      <c r="O33" s="1587">
        <v>0</v>
      </c>
      <c r="P33" s="1587">
        <v>0</v>
      </c>
      <c r="Q33" s="1588"/>
    </row>
    <row r="34" spans="1:17" s="1561" customFormat="1" ht="24.95" customHeight="1" x14ac:dyDescent="0.2">
      <c r="A34" s="1584">
        <v>22</v>
      </c>
      <c r="B34" s="1585" t="s">
        <v>1333</v>
      </c>
      <c r="C34" s="1586">
        <f t="shared" si="4"/>
        <v>200321</v>
      </c>
      <c r="D34" s="1586">
        <f t="shared" si="3"/>
        <v>200321</v>
      </c>
      <c r="E34" s="1587">
        <v>0</v>
      </c>
      <c r="F34" s="1587">
        <v>0</v>
      </c>
      <c r="G34" s="1587">
        <v>0</v>
      </c>
      <c r="H34" s="1587">
        <v>11585</v>
      </c>
      <c r="I34" s="1587">
        <v>14789</v>
      </c>
      <c r="J34" s="1587">
        <v>0</v>
      </c>
      <c r="K34" s="1587">
        <v>273</v>
      </c>
      <c r="L34" s="1587">
        <v>0</v>
      </c>
      <c r="M34" s="1587">
        <v>0</v>
      </c>
      <c r="N34" s="1587">
        <v>173674</v>
      </c>
      <c r="O34" s="1587">
        <v>0</v>
      </c>
      <c r="P34" s="1587">
        <v>0</v>
      </c>
      <c r="Q34" s="1588"/>
    </row>
    <row r="35" spans="1:17" s="1561" customFormat="1" ht="24.95" customHeight="1" x14ac:dyDescent="0.2">
      <c r="A35" s="1584">
        <v>23</v>
      </c>
      <c r="B35" s="1585" t="s">
        <v>248</v>
      </c>
      <c r="C35" s="1586">
        <f t="shared" si="4"/>
        <v>22825</v>
      </c>
      <c r="D35" s="1586">
        <f t="shared" si="3"/>
        <v>22825</v>
      </c>
      <c r="E35" s="1587">
        <v>0</v>
      </c>
      <c r="F35" s="1587">
        <v>0</v>
      </c>
      <c r="G35" s="1587">
        <v>0</v>
      </c>
      <c r="H35" s="1587">
        <v>22825</v>
      </c>
      <c r="I35" s="1587">
        <v>0</v>
      </c>
      <c r="J35" s="1587">
        <v>0</v>
      </c>
      <c r="K35" s="1587">
        <v>0</v>
      </c>
      <c r="L35" s="1587">
        <v>0</v>
      </c>
      <c r="M35" s="1587">
        <v>0</v>
      </c>
      <c r="N35" s="1587">
        <v>0</v>
      </c>
      <c r="O35" s="1587">
        <v>0</v>
      </c>
      <c r="P35" s="1587">
        <v>0</v>
      </c>
      <c r="Q35" s="1588"/>
    </row>
    <row r="36" spans="1:17" s="1561" customFormat="1" ht="24.95" customHeight="1" x14ac:dyDescent="0.2">
      <c r="A36" s="1584">
        <v>24</v>
      </c>
      <c r="B36" s="1585" t="s">
        <v>249</v>
      </c>
      <c r="C36" s="1586">
        <f t="shared" si="4"/>
        <v>12285</v>
      </c>
      <c r="D36" s="1586">
        <f t="shared" si="3"/>
        <v>12285</v>
      </c>
      <c r="E36" s="1587">
        <v>0</v>
      </c>
      <c r="F36" s="1587">
        <v>12285</v>
      </c>
      <c r="G36" s="1587">
        <v>0</v>
      </c>
      <c r="H36" s="1587">
        <v>0</v>
      </c>
      <c r="I36" s="1587">
        <v>0</v>
      </c>
      <c r="J36" s="1587">
        <v>0</v>
      </c>
      <c r="K36" s="1587">
        <v>0</v>
      </c>
      <c r="L36" s="1587">
        <v>0</v>
      </c>
      <c r="M36" s="1587">
        <v>0</v>
      </c>
      <c r="N36" s="1587">
        <v>0</v>
      </c>
      <c r="O36" s="1587">
        <v>0</v>
      </c>
      <c r="P36" s="1587">
        <v>0</v>
      </c>
      <c r="Q36" s="1588"/>
    </row>
    <row r="37" spans="1:17" s="1561" customFormat="1" ht="24.95" customHeight="1" x14ac:dyDescent="0.2">
      <c r="A37" s="1584">
        <v>25</v>
      </c>
      <c r="B37" s="1585" t="s">
        <v>250</v>
      </c>
      <c r="C37" s="1586">
        <f t="shared" si="4"/>
        <v>31675</v>
      </c>
      <c r="D37" s="1586">
        <f t="shared" si="3"/>
        <v>31675</v>
      </c>
      <c r="E37" s="1587">
        <v>0</v>
      </c>
      <c r="F37" s="1587">
        <v>0</v>
      </c>
      <c r="G37" s="1587">
        <v>0</v>
      </c>
      <c r="H37" s="1587">
        <v>31675</v>
      </c>
      <c r="I37" s="1587">
        <v>0</v>
      </c>
      <c r="J37" s="1587">
        <v>0</v>
      </c>
      <c r="K37" s="1587">
        <v>0</v>
      </c>
      <c r="L37" s="1587">
        <v>0</v>
      </c>
      <c r="M37" s="1587">
        <v>0</v>
      </c>
      <c r="N37" s="1587">
        <v>0</v>
      </c>
      <c r="O37" s="1587">
        <v>0</v>
      </c>
      <c r="P37" s="1587">
        <v>0</v>
      </c>
      <c r="Q37" s="1588"/>
    </row>
    <row r="38" spans="1:17" s="1561" customFormat="1" ht="24.95" customHeight="1" x14ac:dyDescent="0.2">
      <c r="A38" s="1584">
        <v>26</v>
      </c>
      <c r="B38" s="1585" t="s">
        <v>267</v>
      </c>
      <c r="C38" s="1586">
        <f t="shared" si="4"/>
        <v>9040</v>
      </c>
      <c r="D38" s="1586">
        <f t="shared" si="3"/>
        <v>9040</v>
      </c>
      <c r="E38" s="1587">
        <v>0</v>
      </c>
      <c r="F38" s="1587">
        <v>0</v>
      </c>
      <c r="G38" s="1587">
        <v>0</v>
      </c>
      <c r="H38" s="1587">
        <v>9040</v>
      </c>
      <c r="I38" s="1587">
        <v>0</v>
      </c>
      <c r="J38" s="1587">
        <v>0</v>
      </c>
      <c r="K38" s="1587">
        <v>0</v>
      </c>
      <c r="L38" s="1587">
        <v>0</v>
      </c>
      <c r="M38" s="1587">
        <v>0</v>
      </c>
      <c r="N38" s="1587">
        <v>0</v>
      </c>
      <c r="O38" s="1587">
        <v>0</v>
      </c>
      <c r="P38" s="1587">
        <v>0</v>
      </c>
      <c r="Q38" s="1588"/>
    </row>
    <row r="39" spans="1:17" s="1561" customFormat="1" ht="24.95" customHeight="1" x14ac:dyDescent="0.2">
      <c r="A39" s="1584">
        <v>27</v>
      </c>
      <c r="B39" s="1585" t="s">
        <v>1219</v>
      </c>
      <c r="C39" s="1586">
        <f>D39+Q39</f>
        <v>15955</v>
      </c>
      <c r="D39" s="1586">
        <f>SUM(E39:P39)</f>
        <v>15955</v>
      </c>
      <c r="E39" s="1587">
        <v>15955</v>
      </c>
      <c r="F39" s="1587">
        <v>0</v>
      </c>
      <c r="G39" s="1587">
        <v>0</v>
      </c>
      <c r="H39" s="1587">
        <v>0</v>
      </c>
      <c r="I39" s="1587">
        <v>0</v>
      </c>
      <c r="J39" s="1587">
        <v>0</v>
      </c>
      <c r="K39" s="1587">
        <v>0</v>
      </c>
      <c r="L39" s="1587">
        <v>0</v>
      </c>
      <c r="M39" s="1587">
        <v>0</v>
      </c>
      <c r="N39" s="1587">
        <v>0</v>
      </c>
      <c r="O39" s="1587">
        <v>0</v>
      </c>
      <c r="P39" s="1587">
        <v>0</v>
      </c>
      <c r="Q39" s="1588"/>
    </row>
    <row r="40" spans="1:17" s="1561" customFormat="1" ht="24.95" customHeight="1" x14ac:dyDescent="0.2">
      <c r="A40" s="1584">
        <v>28</v>
      </c>
      <c r="B40" s="1585" t="s">
        <v>1696</v>
      </c>
      <c r="C40" s="1586">
        <f>D40+Q40</f>
        <v>4375</v>
      </c>
      <c r="D40" s="1586">
        <f>SUM(E40:P40)</f>
        <v>4375</v>
      </c>
      <c r="E40" s="1587">
        <v>4375</v>
      </c>
      <c r="F40" s="1587">
        <v>0</v>
      </c>
      <c r="G40" s="1587">
        <v>0</v>
      </c>
      <c r="H40" s="1587">
        <v>0</v>
      </c>
      <c r="I40" s="1587">
        <v>0</v>
      </c>
      <c r="J40" s="1587">
        <v>0</v>
      </c>
      <c r="K40" s="1587">
        <v>0</v>
      </c>
      <c r="L40" s="1587">
        <v>0</v>
      </c>
      <c r="M40" s="1587">
        <v>0</v>
      </c>
      <c r="N40" s="1587">
        <v>0</v>
      </c>
      <c r="O40" s="1587">
        <v>0</v>
      </c>
      <c r="P40" s="1587">
        <v>0</v>
      </c>
      <c r="Q40" s="1588">
        <v>0</v>
      </c>
    </row>
    <row r="41" spans="1:17" s="1589" customFormat="1" ht="24.95" customHeight="1" x14ac:dyDescent="0.2">
      <c r="A41" s="1584">
        <v>29</v>
      </c>
      <c r="B41" s="1585" t="s">
        <v>1226</v>
      </c>
      <c r="C41" s="1586">
        <f>D41+Q41</f>
        <v>92643</v>
      </c>
      <c r="D41" s="1586">
        <f>SUM(E41:P41)</f>
        <v>92643</v>
      </c>
      <c r="E41" s="1587">
        <v>92643</v>
      </c>
      <c r="F41" s="1587">
        <v>0</v>
      </c>
      <c r="G41" s="1587">
        <v>0</v>
      </c>
      <c r="H41" s="1587">
        <v>0</v>
      </c>
      <c r="I41" s="1587">
        <v>0</v>
      </c>
      <c r="J41" s="1587">
        <v>0</v>
      </c>
      <c r="K41" s="1587">
        <v>0</v>
      </c>
      <c r="L41" s="1587">
        <v>0</v>
      </c>
      <c r="M41" s="1587">
        <v>0</v>
      </c>
      <c r="N41" s="1587">
        <v>0</v>
      </c>
      <c r="O41" s="1587">
        <v>0</v>
      </c>
      <c r="P41" s="1587">
        <v>0</v>
      </c>
      <c r="Q41" s="1588"/>
    </row>
    <row r="42" spans="1:17" s="1589" customFormat="1" ht="24.95" customHeight="1" x14ac:dyDescent="0.2">
      <c r="A42" s="1590" t="s">
        <v>421</v>
      </c>
      <c r="B42" s="1581" t="s">
        <v>278</v>
      </c>
      <c r="C42" s="1582">
        <f>SUM(C43,C49)</f>
        <v>67105</v>
      </c>
      <c r="D42" s="1582">
        <f t="shared" ref="D42:P42" si="5">SUM(D43,D49)</f>
        <v>67105</v>
      </c>
      <c r="E42" s="1582">
        <f t="shared" si="5"/>
        <v>18371</v>
      </c>
      <c r="F42" s="1582">
        <f t="shared" si="5"/>
        <v>565</v>
      </c>
      <c r="G42" s="1582">
        <f t="shared" si="5"/>
        <v>550</v>
      </c>
      <c r="H42" s="1582">
        <f t="shared" si="5"/>
        <v>4648</v>
      </c>
      <c r="I42" s="1582">
        <f t="shared" si="5"/>
        <v>100</v>
      </c>
      <c r="J42" s="1582">
        <f t="shared" si="5"/>
        <v>0</v>
      </c>
      <c r="K42" s="1582">
        <f t="shared" si="5"/>
        <v>395</v>
      </c>
      <c r="L42" s="1582">
        <f t="shared" si="5"/>
        <v>0</v>
      </c>
      <c r="M42" s="1582">
        <f t="shared" si="5"/>
        <v>0</v>
      </c>
      <c r="N42" s="1582">
        <f t="shared" si="5"/>
        <v>42476</v>
      </c>
      <c r="O42" s="1582">
        <f t="shared" si="5"/>
        <v>0</v>
      </c>
      <c r="P42" s="1582">
        <f t="shared" si="5"/>
        <v>0</v>
      </c>
      <c r="Q42" s="1583">
        <f>SUM(Q43,Q49)</f>
        <v>0</v>
      </c>
    </row>
    <row r="43" spans="1:17" ht="24.95" customHeight="1" x14ac:dyDescent="0.2">
      <c r="A43" s="1591">
        <v>1</v>
      </c>
      <c r="B43" s="1581" t="s">
        <v>545</v>
      </c>
      <c r="C43" s="1582">
        <f>SUM(C44:C48)</f>
        <v>45930</v>
      </c>
      <c r="D43" s="1582">
        <f t="shared" ref="D43:P43" si="6">SUM(D44:D48)</f>
        <v>45930</v>
      </c>
      <c r="E43" s="1582">
        <f t="shared" si="6"/>
        <v>18371</v>
      </c>
      <c r="F43" s="1582">
        <f t="shared" si="6"/>
        <v>565</v>
      </c>
      <c r="G43" s="1582">
        <f t="shared" si="6"/>
        <v>0</v>
      </c>
      <c r="H43" s="1582">
        <f t="shared" si="6"/>
        <v>2404</v>
      </c>
      <c r="I43" s="1582">
        <f t="shared" si="6"/>
        <v>0</v>
      </c>
      <c r="J43" s="1582">
        <f t="shared" si="6"/>
        <v>0</v>
      </c>
      <c r="K43" s="1582">
        <f t="shared" si="6"/>
        <v>75</v>
      </c>
      <c r="L43" s="1582">
        <f t="shared" si="6"/>
        <v>0</v>
      </c>
      <c r="M43" s="1582">
        <f t="shared" si="6"/>
        <v>0</v>
      </c>
      <c r="N43" s="1582">
        <f t="shared" si="6"/>
        <v>24515</v>
      </c>
      <c r="O43" s="1582">
        <f t="shared" si="6"/>
        <v>0</v>
      </c>
      <c r="P43" s="1582">
        <f t="shared" si="6"/>
        <v>0</v>
      </c>
      <c r="Q43" s="1583">
        <f>SUM(Q44:Q48)</f>
        <v>0</v>
      </c>
    </row>
    <row r="44" spans="1:17" ht="24.95" customHeight="1" x14ac:dyDescent="0.2">
      <c r="A44" s="1580">
        <v>30</v>
      </c>
      <c r="B44" s="952" t="s">
        <v>268</v>
      </c>
      <c r="C44" s="1586">
        <f t="shared" ref="C44:C60" si="7">D44+Q44</f>
        <v>8465</v>
      </c>
      <c r="D44" s="1586">
        <f>SUM(E44:P44)</f>
        <v>8465</v>
      </c>
      <c r="E44" s="1587">
        <v>0</v>
      </c>
      <c r="F44" s="1587">
        <v>105</v>
      </c>
      <c r="G44" s="1587">
        <v>0</v>
      </c>
      <c r="H44" s="1587">
        <v>500</v>
      </c>
      <c r="I44" s="1587">
        <v>0</v>
      </c>
      <c r="J44" s="1587">
        <v>0</v>
      </c>
      <c r="K44" s="1587">
        <v>0</v>
      </c>
      <c r="L44" s="1587">
        <v>0</v>
      </c>
      <c r="M44" s="1587">
        <v>0</v>
      </c>
      <c r="N44" s="1587">
        <v>7860</v>
      </c>
      <c r="O44" s="1587">
        <v>0</v>
      </c>
      <c r="P44" s="1587">
        <v>0</v>
      </c>
      <c r="Q44" s="1588"/>
    </row>
    <row r="45" spans="1:17" ht="24.95" customHeight="1" x14ac:dyDescent="0.2">
      <c r="A45" s="1580">
        <v>31</v>
      </c>
      <c r="B45" s="952" t="s">
        <v>269</v>
      </c>
      <c r="C45" s="1586">
        <f t="shared" si="7"/>
        <v>6600</v>
      </c>
      <c r="D45" s="1586">
        <f>SUM(E45:P45)</f>
        <v>6600</v>
      </c>
      <c r="E45" s="1587">
        <v>371</v>
      </c>
      <c r="F45" s="1587">
        <v>80</v>
      </c>
      <c r="G45" s="1587">
        <v>0</v>
      </c>
      <c r="H45" s="1587">
        <v>400</v>
      </c>
      <c r="I45" s="1587">
        <v>0</v>
      </c>
      <c r="J45" s="1587">
        <v>0</v>
      </c>
      <c r="K45" s="1587">
        <v>0</v>
      </c>
      <c r="L45" s="1587">
        <v>0</v>
      </c>
      <c r="M45" s="1587">
        <v>0</v>
      </c>
      <c r="N45" s="1587">
        <v>5749</v>
      </c>
      <c r="O45" s="1587">
        <v>0</v>
      </c>
      <c r="P45" s="1587">
        <v>0</v>
      </c>
      <c r="Q45" s="1588"/>
    </row>
    <row r="46" spans="1:17" ht="24.95" customHeight="1" x14ac:dyDescent="0.2">
      <c r="A46" s="1580">
        <v>32</v>
      </c>
      <c r="B46" s="952" t="s">
        <v>270</v>
      </c>
      <c r="C46" s="1586">
        <f t="shared" si="7"/>
        <v>5475</v>
      </c>
      <c r="D46" s="1586">
        <f>SUM(E46:P46)</f>
        <v>5475</v>
      </c>
      <c r="E46" s="1587"/>
      <c r="F46" s="1587">
        <v>150</v>
      </c>
      <c r="G46" s="1587">
        <v>0</v>
      </c>
      <c r="H46" s="1587">
        <v>814</v>
      </c>
      <c r="I46" s="1587">
        <v>0</v>
      </c>
      <c r="J46" s="1587">
        <v>0</v>
      </c>
      <c r="K46" s="1587">
        <v>0</v>
      </c>
      <c r="L46" s="1587">
        <v>0</v>
      </c>
      <c r="M46" s="1587">
        <v>0</v>
      </c>
      <c r="N46" s="1587">
        <v>4511</v>
      </c>
      <c r="O46" s="1587">
        <v>0</v>
      </c>
      <c r="P46" s="1587">
        <v>0</v>
      </c>
      <c r="Q46" s="1588"/>
    </row>
    <row r="47" spans="1:17" ht="24.95" customHeight="1" x14ac:dyDescent="0.2">
      <c r="A47" s="1580">
        <v>33</v>
      </c>
      <c r="B47" s="952" t="s">
        <v>271</v>
      </c>
      <c r="C47" s="1586">
        <f t="shared" si="7"/>
        <v>22525</v>
      </c>
      <c r="D47" s="1586">
        <f>SUM(E47:P47)</f>
        <v>22525</v>
      </c>
      <c r="E47" s="1587">
        <v>18000</v>
      </c>
      <c r="F47" s="1587">
        <v>230</v>
      </c>
      <c r="G47" s="1587">
        <v>0</v>
      </c>
      <c r="H47" s="1587">
        <v>490</v>
      </c>
      <c r="I47" s="1587">
        <v>0</v>
      </c>
      <c r="J47" s="1587">
        <v>0</v>
      </c>
      <c r="K47" s="1587">
        <v>0</v>
      </c>
      <c r="L47" s="1587">
        <v>0</v>
      </c>
      <c r="M47" s="1587">
        <v>0</v>
      </c>
      <c r="N47" s="1587">
        <v>3805</v>
      </c>
      <c r="O47" s="1587">
        <v>0</v>
      </c>
      <c r="P47" s="1587">
        <v>0</v>
      </c>
      <c r="Q47" s="1588"/>
    </row>
    <row r="48" spans="1:17" s="1589" customFormat="1" ht="24.95" customHeight="1" x14ac:dyDescent="0.2">
      <c r="A48" s="1580">
        <v>34</v>
      </c>
      <c r="B48" s="952" t="s">
        <v>272</v>
      </c>
      <c r="C48" s="1586">
        <f t="shared" si="7"/>
        <v>2865</v>
      </c>
      <c r="D48" s="1586">
        <f>SUM(E48:P48)</f>
        <v>2865</v>
      </c>
      <c r="E48" s="1587">
        <v>0</v>
      </c>
      <c r="F48" s="1587">
        <v>0</v>
      </c>
      <c r="G48" s="1587">
        <v>0</v>
      </c>
      <c r="H48" s="1587">
        <v>200</v>
      </c>
      <c r="I48" s="1587">
        <v>0</v>
      </c>
      <c r="J48" s="1587">
        <v>0</v>
      </c>
      <c r="K48" s="1587">
        <v>75</v>
      </c>
      <c r="L48" s="1587">
        <v>0</v>
      </c>
      <c r="M48" s="1587">
        <v>0</v>
      </c>
      <c r="N48" s="1587">
        <v>2590</v>
      </c>
      <c r="O48" s="1587">
        <v>0</v>
      </c>
      <c r="P48" s="1587">
        <v>0</v>
      </c>
      <c r="Q48" s="1588"/>
    </row>
    <row r="49" spans="1:17" ht="24.95" customHeight="1" x14ac:dyDescent="0.2">
      <c r="A49" s="1591">
        <v>2</v>
      </c>
      <c r="B49" s="1581" t="s">
        <v>1334</v>
      </c>
      <c r="C49" s="1582">
        <f>SUM(C50:C56)</f>
        <v>21175</v>
      </c>
      <c r="D49" s="1582">
        <f>SUM(D50:D56)</f>
        <v>21175</v>
      </c>
      <c r="E49" s="1582">
        <f t="shared" ref="E49:P49" si="8">SUM(E50:E56)</f>
        <v>0</v>
      </c>
      <c r="F49" s="1582">
        <f t="shared" si="8"/>
        <v>0</v>
      </c>
      <c r="G49" s="1582">
        <f t="shared" si="8"/>
        <v>550</v>
      </c>
      <c r="H49" s="1582">
        <f t="shared" si="8"/>
        <v>2244</v>
      </c>
      <c r="I49" s="1582">
        <f t="shared" si="8"/>
        <v>100</v>
      </c>
      <c r="J49" s="1582">
        <f t="shared" si="8"/>
        <v>0</v>
      </c>
      <c r="K49" s="1582">
        <f t="shared" si="8"/>
        <v>320</v>
      </c>
      <c r="L49" s="1582">
        <f t="shared" si="8"/>
        <v>0</v>
      </c>
      <c r="M49" s="1582">
        <f t="shared" si="8"/>
        <v>0</v>
      </c>
      <c r="N49" s="1582">
        <f t="shared" si="8"/>
        <v>17961</v>
      </c>
      <c r="O49" s="1582">
        <f t="shared" si="8"/>
        <v>0</v>
      </c>
      <c r="P49" s="1582">
        <f t="shared" si="8"/>
        <v>0</v>
      </c>
      <c r="Q49" s="1583">
        <f>SUM(Q50:Q56)</f>
        <v>0</v>
      </c>
    </row>
    <row r="50" spans="1:17" ht="24.95" customHeight="1" x14ac:dyDescent="0.2">
      <c r="A50" s="1580">
        <v>35</v>
      </c>
      <c r="B50" s="952" t="s">
        <v>1337</v>
      </c>
      <c r="C50" s="1586">
        <f>D50+Q50</f>
        <v>3450</v>
      </c>
      <c r="D50" s="1586">
        <f t="shared" ref="D50:D56" si="9">SUM(E50:P50)</f>
        <v>3450</v>
      </c>
      <c r="E50" s="1587">
        <v>0</v>
      </c>
      <c r="F50" s="1587">
        <v>0</v>
      </c>
      <c r="G50" s="1587">
        <v>0</v>
      </c>
      <c r="H50" s="1587">
        <v>1280</v>
      </c>
      <c r="I50" s="1587">
        <v>0</v>
      </c>
      <c r="J50" s="1587">
        <v>0</v>
      </c>
      <c r="K50" s="1587">
        <v>60</v>
      </c>
      <c r="L50" s="1587">
        <v>0</v>
      </c>
      <c r="M50" s="1587">
        <v>0</v>
      </c>
      <c r="N50" s="1587">
        <v>2110</v>
      </c>
      <c r="O50" s="1587">
        <v>0</v>
      </c>
      <c r="P50" s="1587">
        <v>0</v>
      </c>
      <c r="Q50" s="1588"/>
    </row>
    <row r="51" spans="1:17" ht="24.95" customHeight="1" x14ac:dyDescent="0.2">
      <c r="A51" s="1580">
        <v>36</v>
      </c>
      <c r="B51" s="952" t="s">
        <v>1336</v>
      </c>
      <c r="C51" s="1586">
        <f>D51+Q51</f>
        <v>2780</v>
      </c>
      <c r="D51" s="1586">
        <f t="shared" si="9"/>
        <v>2780</v>
      </c>
      <c r="E51" s="1587">
        <v>0</v>
      </c>
      <c r="F51" s="1587">
        <v>0</v>
      </c>
      <c r="G51" s="1587">
        <v>550</v>
      </c>
      <c r="H51" s="1587">
        <v>150</v>
      </c>
      <c r="I51" s="1587">
        <v>0</v>
      </c>
      <c r="J51" s="1587">
        <v>0</v>
      </c>
      <c r="K51" s="1587">
        <v>110</v>
      </c>
      <c r="L51" s="1587">
        <v>0</v>
      </c>
      <c r="M51" s="1587">
        <v>0</v>
      </c>
      <c r="N51" s="1587">
        <v>1970</v>
      </c>
      <c r="O51" s="1587">
        <v>0</v>
      </c>
      <c r="P51" s="1587">
        <v>0</v>
      </c>
      <c r="Q51" s="1588"/>
    </row>
    <row r="52" spans="1:17" ht="24.95" customHeight="1" x14ac:dyDescent="0.2">
      <c r="A52" s="1580">
        <v>37</v>
      </c>
      <c r="B52" s="952" t="s">
        <v>1338</v>
      </c>
      <c r="C52" s="1586">
        <f t="shared" si="7"/>
        <v>2955</v>
      </c>
      <c r="D52" s="1586">
        <f t="shared" si="9"/>
        <v>2955</v>
      </c>
      <c r="E52" s="1587">
        <v>0</v>
      </c>
      <c r="F52" s="1587">
        <v>0</v>
      </c>
      <c r="G52" s="1587">
        <v>0</v>
      </c>
      <c r="H52" s="1587">
        <v>0</v>
      </c>
      <c r="I52" s="1587">
        <v>0</v>
      </c>
      <c r="J52" s="1587">
        <v>0</v>
      </c>
      <c r="K52" s="1587">
        <v>0</v>
      </c>
      <c r="L52" s="1587">
        <v>0</v>
      </c>
      <c r="M52" s="1587">
        <v>0</v>
      </c>
      <c r="N52" s="1587">
        <v>2955</v>
      </c>
      <c r="O52" s="1587">
        <v>0</v>
      </c>
      <c r="P52" s="1587">
        <v>0</v>
      </c>
      <c r="Q52" s="1588"/>
    </row>
    <row r="53" spans="1:17" ht="24.95" customHeight="1" x14ac:dyDescent="0.2">
      <c r="A53" s="1580">
        <v>38</v>
      </c>
      <c r="B53" s="952" t="s">
        <v>1335</v>
      </c>
      <c r="C53" s="1586">
        <f>D53+Q53</f>
        <v>5455</v>
      </c>
      <c r="D53" s="1586">
        <f t="shared" si="9"/>
        <v>5455</v>
      </c>
      <c r="E53" s="1587">
        <v>0</v>
      </c>
      <c r="F53" s="1587">
        <v>0</v>
      </c>
      <c r="G53" s="1587">
        <v>0</v>
      </c>
      <c r="H53" s="1587">
        <v>494</v>
      </c>
      <c r="I53" s="1587">
        <v>0</v>
      </c>
      <c r="J53" s="1587">
        <v>0</v>
      </c>
      <c r="K53" s="1587">
        <v>150</v>
      </c>
      <c r="L53" s="1587">
        <v>0</v>
      </c>
      <c r="M53" s="1587">
        <v>0</v>
      </c>
      <c r="N53" s="1587">
        <v>4811</v>
      </c>
      <c r="O53" s="1587">
        <v>0</v>
      </c>
      <c r="P53" s="1587">
        <v>0</v>
      </c>
      <c r="Q53" s="1588"/>
    </row>
    <row r="54" spans="1:17" ht="24.95" customHeight="1" x14ac:dyDescent="0.2">
      <c r="A54" s="1580">
        <v>39</v>
      </c>
      <c r="B54" s="952" t="s">
        <v>273</v>
      </c>
      <c r="C54" s="1586">
        <f>D54+Q54</f>
        <v>4330</v>
      </c>
      <c r="D54" s="1586">
        <f t="shared" si="9"/>
        <v>4330</v>
      </c>
      <c r="E54" s="1587">
        <v>0</v>
      </c>
      <c r="F54" s="1587">
        <v>0</v>
      </c>
      <c r="G54" s="1587">
        <v>0</v>
      </c>
      <c r="H54" s="1587">
        <v>180</v>
      </c>
      <c r="I54" s="1587">
        <v>0</v>
      </c>
      <c r="J54" s="1587">
        <v>0</v>
      </c>
      <c r="K54" s="1587">
        <v>0</v>
      </c>
      <c r="L54" s="1587">
        <v>0</v>
      </c>
      <c r="M54" s="1587">
        <v>0</v>
      </c>
      <c r="N54" s="1587">
        <v>4150</v>
      </c>
      <c r="O54" s="1587">
        <v>0</v>
      </c>
      <c r="P54" s="1587">
        <v>0</v>
      </c>
      <c r="Q54" s="1588"/>
    </row>
    <row r="55" spans="1:17" ht="24.95" customHeight="1" x14ac:dyDescent="0.2">
      <c r="A55" s="1580">
        <v>40</v>
      </c>
      <c r="B55" s="952" t="s">
        <v>274</v>
      </c>
      <c r="C55" s="1586">
        <f t="shared" si="7"/>
        <v>1155</v>
      </c>
      <c r="D55" s="1586">
        <f t="shared" si="9"/>
        <v>1155</v>
      </c>
      <c r="E55" s="1587">
        <v>0</v>
      </c>
      <c r="F55" s="1587">
        <v>0</v>
      </c>
      <c r="G55" s="1587">
        <v>0</v>
      </c>
      <c r="H55" s="1587">
        <v>0</v>
      </c>
      <c r="I55" s="1587">
        <v>100</v>
      </c>
      <c r="J55" s="1587">
        <v>0</v>
      </c>
      <c r="K55" s="1587">
        <v>0</v>
      </c>
      <c r="L55" s="1587">
        <v>0</v>
      </c>
      <c r="M55" s="1587">
        <v>0</v>
      </c>
      <c r="N55" s="1587">
        <v>1055</v>
      </c>
      <c r="O55" s="1587">
        <v>0</v>
      </c>
      <c r="P55" s="1587">
        <v>0</v>
      </c>
      <c r="Q55" s="1588"/>
    </row>
    <row r="56" spans="1:17" s="1589" customFormat="1" ht="24.95" customHeight="1" x14ac:dyDescent="0.2">
      <c r="A56" s="1580">
        <v>41</v>
      </c>
      <c r="B56" s="952" t="s">
        <v>275</v>
      </c>
      <c r="C56" s="1586">
        <f>D56+Q56</f>
        <v>1050</v>
      </c>
      <c r="D56" s="1586">
        <f t="shared" si="9"/>
        <v>1050</v>
      </c>
      <c r="E56" s="1587">
        <v>0</v>
      </c>
      <c r="F56" s="1587">
        <v>0</v>
      </c>
      <c r="G56" s="1587">
        <v>0</v>
      </c>
      <c r="H56" s="1587">
        <v>140</v>
      </c>
      <c r="I56" s="1587">
        <v>0</v>
      </c>
      <c r="J56" s="1587">
        <v>0</v>
      </c>
      <c r="K56" s="1587">
        <v>0</v>
      </c>
      <c r="L56" s="1587">
        <v>0</v>
      </c>
      <c r="M56" s="1587">
        <v>0</v>
      </c>
      <c r="N56" s="1587">
        <v>910</v>
      </c>
      <c r="O56" s="1587">
        <v>0</v>
      </c>
      <c r="P56" s="1587">
        <v>0</v>
      </c>
      <c r="Q56" s="1588"/>
    </row>
    <row r="57" spans="1:17" ht="24.95" customHeight="1" x14ac:dyDescent="0.2">
      <c r="A57" s="1590" t="s">
        <v>449</v>
      </c>
      <c r="B57" s="1581" t="s">
        <v>546</v>
      </c>
      <c r="C57" s="1582">
        <f>SUM(C58:C60)</f>
        <v>184370</v>
      </c>
      <c r="D57" s="1582">
        <f>SUM(D58:D60)</f>
        <v>150870</v>
      </c>
      <c r="E57" s="1582">
        <f>SUM(E58:E60)</f>
        <v>2000</v>
      </c>
      <c r="F57" s="1582">
        <f t="shared" ref="F57:P57" si="10">SUM(F58:F60)</f>
        <v>300</v>
      </c>
      <c r="G57" s="1582">
        <f t="shared" si="10"/>
        <v>0</v>
      </c>
      <c r="H57" s="1582">
        <f t="shared" si="10"/>
        <v>3500</v>
      </c>
      <c r="I57" s="1582">
        <f t="shared" si="10"/>
        <v>2000</v>
      </c>
      <c r="J57" s="1582">
        <f t="shared" si="10"/>
        <v>0</v>
      </c>
      <c r="K57" s="1582">
        <f t="shared" si="10"/>
        <v>0</v>
      </c>
      <c r="L57" s="1582">
        <f t="shared" si="10"/>
        <v>0</v>
      </c>
      <c r="M57" s="1582">
        <f t="shared" si="10"/>
        <v>0</v>
      </c>
      <c r="N57" s="1582">
        <f t="shared" si="10"/>
        <v>0</v>
      </c>
      <c r="O57" s="1582">
        <f t="shared" si="10"/>
        <v>140000</v>
      </c>
      <c r="P57" s="1582">
        <f t="shared" si="10"/>
        <v>3070</v>
      </c>
      <c r="Q57" s="1583">
        <f>SUM(Q58:Q60)</f>
        <v>33500</v>
      </c>
    </row>
    <row r="58" spans="1:17" ht="24.95" customHeight="1" x14ac:dyDescent="0.2">
      <c r="A58" s="1580">
        <v>42</v>
      </c>
      <c r="B58" s="952" t="s">
        <v>1347</v>
      </c>
      <c r="C58" s="1586">
        <f t="shared" si="7"/>
        <v>89290</v>
      </c>
      <c r="D58" s="1587">
        <f>SUM(E58:P58)</f>
        <v>55790</v>
      </c>
      <c r="E58" s="1587">
        <v>0</v>
      </c>
      <c r="F58" s="1587">
        <v>300</v>
      </c>
      <c r="G58" s="1587">
        <v>0</v>
      </c>
      <c r="H58" s="1587">
        <v>0</v>
      </c>
      <c r="I58" s="1587">
        <v>0</v>
      </c>
      <c r="J58" s="1587">
        <v>0</v>
      </c>
      <c r="K58" s="1587">
        <v>0</v>
      </c>
      <c r="L58" s="1587">
        <v>0</v>
      </c>
      <c r="M58" s="1587">
        <v>0</v>
      </c>
      <c r="N58" s="1587">
        <v>0</v>
      </c>
      <c r="O58" s="1587">
        <f>31480+20940</f>
        <v>52420</v>
      </c>
      <c r="P58" s="1587">
        <v>3070</v>
      </c>
      <c r="Q58" s="1588">
        <f>'[5]Phụ lục số 8'!E20</f>
        <v>33500</v>
      </c>
    </row>
    <row r="59" spans="1:17" ht="24.95" customHeight="1" x14ac:dyDescent="0.2">
      <c r="A59" s="1580">
        <v>43</v>
      </c>
      <c r="B59" s="952" t="s">
        <v>1697</v>
      </c>
      <c r="C59" s="1586">
        <f t="shared" si="7"/>
        <v>83080</v>
      </c>
      <c r="D59" s="1587">
        <f>SUM(E59:P59)</f>
        <v>83080</v>
      </c>
      <c r="E59" s="1587">
        <v>0</v>
      </c>
      <c r="F59" s="1587">
        <v>0</v>
      </c>
      <c r="G59" s="1587">
        <v>0</v>
      </c>
      <c r="H59" s="1587">
        <v>3500</v>
      </c>
      <c r="I59" s="1587">
        <v>2000</v>
      </c>
      <c r="J59" s="1587">
        <v>0</v>
      </c>
      <c r="K59" s="1587">
        <v>0</v>
      </c>
      <c r="L59" s="1587">
        <v>0</v>
      </c>
      <c r="M59" s="1587">
        <v>0</v>
      </c>
      <c r="N59" s="1587">
        <v>0</v>
      </c>
      <c r="O59" s="1587">
        <v>77580</v>
      </c>
      <c r="P59" s="1587"/>
      <c r="Q59" s="1588"/>
    </row>
    <row r="60" spans="1:17" s="1589" customFormat="1" ht="24.95" customHeight="1" x14ac:dyDescent="0.2">
      <c r="A60" s="1580">
        <v>44</v>
      </c>
      <c r="B60" s="952" t="s">
        <v>1348</v>
      </c>
      <c r="C60" s="1586">
        <f t="shared" si="7"/>
        <v>12000</v>
      </c>
      <c r="D60" s="1587">
        <f>SUM(E60:P60)</f>
        <v>12000</v>
      </c>
      <c r="E60" s="1587">
        <v>2000</v>
      </c>
      <c r="F60" s="1587">
        <v>0</v>
      </c>
      <c r="G60" s="1587">
        <v>0</v>
      </c>
      <c r="H60" s="1587">
        <v>0</v>
      </c>
      <c r="I60" s="1587">
        <v>0</v>
      </c>
      <c r="J60" s="1587">
        <v>0</v>
      </c>
      <c r="K60" s="1587">
        <v>0</v>
      </c>
      <c r="L60" s="1587">
        <v>0</v>
      </c>
      <c r="M60" s="1587">
        <v>0</v>
      </c>
      <c r="N60" s="1587">
        <v>0</v>
      </c>
      <c r="O60" s="1587">
        <v>10000</v>
      </c>
      <c r="P60" s="1587"/>
      <c r="Q60" s="1588"/>
    </row>
    <row r="61" spans="1:17" s="1592" customFormat="1" ht="24.95" customHeight="1" x14ac:dyDescent="0.2">
      <c r="A61" s="1590" t="s">
        <v>450</v>
      </c>
      <c r="B61" s="1581" t="s">
        <v>379</v>
      </c>
      <c r="C61" s="1582">
        <f t="shared" ref="C61:P61" si="11">SUM(C62,C70,C91)</f>
        <v>367342</v>
      </c>
      <c r="D61" s="1582">
        <f t="shared" si="11"/>
        <v>367342</v>
      </c>
      <c r="E61" s="1582">
        <f t="shared" si="11"/>
        <v>0</v>
      </c>
      <c r="F61" s="1582">
        <f t="shared" si="11"/>
        <v>0</v>
      </c>
      <c r="G61" s="1582">
        <f t="shared" si="11"/>
        <v>0</v>
      </c>
      <c r="H61" s="1582">
        <f t="shared" si="11"/>
        <v>39000</v>
      </c>
      <c r="I61" s="1582">
        <f t="shared" si="11"/>
        <v>328342</v>
      </c>
      <c r="J61" s="1582">
        <f t="shared" si="11"/>
        <v>0</v>
      </c>
      <c r="K61" s="1582">
        <f t="shared" si="11"/>
        <v>0</v>
      </c>
      <c r="L61" s="1582">
        <f t="shared" si="11"/>
        <v>0</v>
      </c>
      <c r="M61" s="1582">
        <f t="shared" si="11"/>
        <v>0</v>
      </c>
      <c r="N61" s="1582">
        <f t="shared" si="11"/>
        <v>0</v>
      </c>
      <c r="O61" s="1582">
        <f t="shared" si="11"/>
        <v>0</v>
      </c>
      <c r="P61" s="1582">
        <f t="shared" si="11"/>
        <v>0</v>
      </c>
      <c r="Q61" s="1583">
        <f>SUM(Q62,Q70,Q91)</f>
        <v>0</v>
      </c>
    </row>
    <row r="62" spans="1:17" ht="24.95" hidden="1" customHeight="1" x14ac:dyDescent="0.2">
      <c r="A62" s="1593">
        <v>1</v>
      </c>
      <c r="B62" s="1594" t="s">
        <v>1354</v>
      </c>
      <c r="C62" s="1595">
        <f>SUM(C63:C69)</f>
        <v>0</v>
      </c>
      <c r="D62" s="1595">
        <f>SUM(D63:D69)</f>
        <v>0</v>
      </c>
      <c r="E62" s="1595">
        <f t="shared" ref="E62:P62" si="12">SUM(E63:E69)</f>
        <v>0</v>
      </c>
      <c r="F62" s="1595">
        <f t="shared" si="12"/>
        <v>0</v>
      </c>
      <c r="G62" s="1595">
        <f t="shared" si="12"/>
        <v>0</v>
      </c>
      <c r="H62" s="1595">
        <f t="shared" si="12"/>
        <v>0</v>
      </c>
      <c r="I62" s="1595">
        <f t="shared" si="12"/>
        <v>0</v>
      </c>
      <c r="J62" s="1595">
        <f t="shared" si="12"/>
        <v>0</v>
      </c>
      <c r="K62" s="1595">
        <f t="shared" si="12"/>
        <v>0</v>
      </c>
      <c r="L62" s="1595">
        <f t="shared" si="12"/>
        <v>0</v>
      </c>
      <c r="M62" s="1595">
        <f t="shared" si="12"/>
        <v>0</v>
      </c>
      <c r="N62" s="1595">
        <f t="shared" si="12"/>
        <v>0</v>
      </c>
      <c r="O62" s="1595">
        <f t="shared" si="12"/>
        <v>0</v>
      </c>
      <c r="P62" s="1595">
        <f t="shared" si="12"/>
        <v>0</v>
      </c>
      <c r="Q62" s="1596">
        <f>SUM(Q63:Q69)</f>
        <v>0</v>
      </c>
    </row>
    <row r="63" spans="1:17" ht="24.95" hidden="1" customHeight="1" x14ac:dyDescent="0.2">
      <c r="A63" s="1580">
        <v>44</v>
      </c>
      <c r="B63" s="952" t="s">
        <v>1340</v>
      </c>
      <c r="C63" s="1586">
        <f t="shared" ref="C63:C100" si="13">D63+Q63</f>
        <v>0</v>
      </c>
      <c r="D63" s="1586">
        <f t="shared" ref="D63:D69" si="14">SUM(E63:P63)</f>
        <v>0</v>
      </c>
      <c r="E63" s="1587"/>
      <c r="F63" s="1587"/>
      <c r="G63" s="1587"/>
      <c r="H63" s="1587"/>
      <c r="I63" s="1587"/>
      <c r="J63" s="1587"/>
      <c r="K63" s="1587"/>
      <c r="L63" s="1587"/>
      <c r="M63" s="1587"/>
      <c r="N63" s="1587"/>
      <c r="O63" s="1587"/>
      <c r="P63" s="1587"/>
      <c r="Q63" s="1588"/>
    </row>
    <row r="64" spans="1:17" ht="24.95" hidden="1" customHeight="1" x14ac:dyDescent="0.2">
      <c r="A64" s="1580">
        <v>45</v>
      </c>
      <c r="B64" s="952" t="s">
        <v>1339</v>
      </c>
      <c r="C64" s="1586">
        <f t="shared" si="13"/>
        <v>0</v>
      </c>
      <c r="D64" s="1586">
        <f t="shared" si="14"/>
        <v>0</v>
      </c>
      <c r="E64" s="1587"/>
      <c r="F64" s="1587"/>
      <c r="G64" s="1587"/>
      <c r="H64" s="1587"/>
      <c r="I64" s="1587"/>
      <c r="J64" s="1587"/>
      <c r="K64" s="1587"/>
      <c r="L64" s="1587"/>
      <c r="M64" s="1587"/>
      <c r="N64" s="1587"/>
      <c r="O64" s="1587"/>
      <c r="P64" s="1587"/>
      <c r="Q64" s="1588"/>
    </row>
    <row r="65" spans="1:17" ht="24.95" hidden="1" customHeight="1" x14ac:dyDescent="0.2">
      <c r="A65" s="1580">
        <v>46</v>
      </c>
      <c r="B65" s="952" t="s">
        <v>1341</v>
      </c>
      <c r="C65" s="1586">
        <f t="shared" si="13"/>
        <v>0</v>
      </c>
      <c r="D65" s="1586">
        <f t="shared" si="14"/>
        <v>0</v>
      </c>
      <c r="E65" s="1587"/>
      <c r="F65" s="1587"/>
      <c r="G65" s="1587"/>
      <c r="H65" s="1587"/>
      <c r="I65" s="1587"/>
      <c r="J65" s="1587"/>
      <c r="K65" s="1587"/>
      <c r="L65" s="1587"/>
      <c r="M65" s="1587"/>
      <c r="N65" s="1587"/>
      <c r="O65" s="1587"/>
      <c r="P65" s="1587"/>
      <c r="Q65" s="1588"/>
    </row>
    <row r="66" spans="1:17" ht="24.95" hidden="1" customHeight="1" x14ac:dyDescent="0.2">
      <c r="A66" s="1580">
        <v>47</v>
      </c>
      <c r="B66" s="952" t="s">
        <v>343</v>
      </c>
      <c r="C66" s="1586">
        <f t="shared" si="13"/>
        <v>0</v>
      </c>
      <c r="D66" s="1586">
        <f t="shared" si="14"/>
        <v>0</v>
      </c>
      <c r="E66" s="1587"/>
      <c r="F66" s="1587"/>
      <c r="G66" s="1587"/>
      <c r="H66" s="1587"/>
      <c r="I66" s="1587"/>
      <c r="J66" s="1587"/>
      <c r="K66" s="1587"/>
      <c r="L66" s="1587"/>
      <c r="M66" s="1587"/>
      <c r="N66" s="1587"/>
      <c r="O66" s="1587"/>
      <c r="P66" s="1587"/>
      <c r="Q66" s="1588"/>
    </row>
    <row r="67" spans="1:17" ht="24.95" hidden="1" customHeight="1" x14ac:dyDescent="0.2">
      <c r="A67" s="1580">
        <v>48</v>
      </c>
      <c r="B67" s="952" t="s">
        <v>344</v>
      </c>
      <c r="C67" s="1586">
        <f t="shared" si="13"/>
        <v>0</v>
      </c>
      <c r="D67" s="1586">
        <f t="shared" si="14"/>
        <v>0</v>
      </c>
      <c r="E67" s="1587"/>
      <c r="F67" s="1587"/>
      <c r="G67" s="1587"/>
      <c r="H67" s="1587"/>
      <c r="I67" s="1587"/>
      <c r="J67" s="1587"/>
      <c r="K67" s="1587"/>
      <c r="L67" s="1587"/>
      <c r="M67" s="1587"/>
      <c r="N67" s="1587"/>
      <c r="O67" s="1587"/>
      <c r="P67" s="1587"/>
      <c r="Q67" s="1588"/>
    </row>
    <row r="68" spans="1:17" ht="24.95" hidden="1" customHeight="1" x14ac:dyDescent="0.2">
      <c r="A68" s="1580">
        <v>49</v>
      </c>
      <c r="B68" s="952" t="s">
        <v>1345</v>
      </c>
      <c r="C68" s="1586">
        <f t="shared" si="13"/>
        <v>0</v>
      </c>
      <c r="D68" s="1586">
        <f t="shared" si="14"/>
        <v>0</v>
      </c>
      <c r="E68" s="1587"/>
      <c r="F68" s="1587"/>
      <c r="G68" s="1587"/>
      <c r="H68" s="1587"/>
      <c r="I68" s="1587"/>
      <c r="J68" s="1587"/>
      <c r="K68" s="1587"/>
      <c r="L68" s="1587"/>
      <c r="M68" s="1587"/>
      <c r="N68" s="1587"/>
      <c r="O68" s="1587"/>
      <c r="P68" s="1587"/>
      <c r="Q68" s="1588"/>
    </row>
    <row r="69" spans="1:17" s="1592" customFormat="1" ht="24.95" hidden="1" customHeight="1" x14ac:dyDescent="0.2">
      <c r="A69" s="1580">
        <v>50</v>
      </c>
      <c r="B69" s="952" t="s">
        <v>1355</v>
      </c>
      <c r="C69" s="1586">
        <f t="shared" si="13"/>
        <v>0</v>
      </c>
      <c r="D69" s="1586">
        <f t="shared" si="14"/>
        <v>0</v>
      </c>
      <c r="E69" s="1587"/>
      <c r="F69" s="1587"/>
      <c r="G69" s="1587"/>
      <c r="H69" s="1587"/>
      <c r="I69" s="1587"/>
      <c r="J69" s="1587"/>
      <c r="K69" s="1587"/>
      <c r="L69" s="1587"/>
      <c r="M69" s="1587"/>
      <c r="N69" s="1587"/>
      <c r="O69" s="1587"/>
      <c r="P69" s="1587"/>
      <c r="Q69" s="1588"/>
    </row>
    <row r="70" spans="1:17" s="1592" customFormat="1" ht="24.95" hidden="1" customHeight="1" x14ac:dyDescent="0.2">
      <c r="A70" s="1593">
        <v>2</v>
      </c>
      <c r="B70" s="1594" t="s">
        <v>1342</v>
      </c>
      <c r="C70" s="1595">
        <f t="shared" ref="C70:P70" si="15">SUM(C71:C90)</f>
        <v>0</v>
      </c>
      <c r="D70" s="1595">
        <f t="shared" si="15"/>
        <v>0</v>
      </c>
      <c r="E70" s="1595">
        <f t="shared" si="15"/>
        <v>0</v>
      </c>
      <c r="F70" s="1595">
        <f t="shared" si="15"/>
        <v>0</v>
      </c>
      <c r="G70" s="1595">
        <f t="shared" si="15"/>
        <v>0</v>
      </c>
      <c r="H70" s="1595">
        <f t="shared" si="15"/>
        <v>0</v>
      </c>
      <c r="I70" s="1595">
        <f t="shared" si="15"/>
        <v>0</v>
      </c>
      <c r="J70" s="1595">
        <f t="shared" si="15"/>
        <v>0</v>
      </c>
      <c r="K70" s="1595">
        <f t="shared" si="15"/>
        <v>0</v>
      </c>
      <c r="L70" s="1595">
        <f t="shared" si="15"/>
        <v>0</v>
      </c>
      <c r="M70" s="1595">
        <f t="shared" si="15"/>
        <v>0</v>
      </c>
      <c r="N70" s="1595">
        <f t="shared" si="15"/>
        <v>0</v>
      </c>
      <c r="O70" s="1595">
        <f t="shared" si="15"/>
        <v>0</v>
      </c>
      <c r="P70" s="1595">
        <f t="shared" si="15"/>
        <v>0</v>
      </c>
      <c r="Q70" s="1596">
        <f>SUM(Q71:Q90)</f>
        <v>0</v>
      </c>
    </row>
    <row r="71" spans="1:17" ht="24.95" hidden="1" customHeight="1" x14ac:dyDescent="0.2">
      <c r="A71" s="1580">
        <v>51</v>
      </c>
      <c r="B71" s="952" t="s">
        <v>340</v>
      </c>
      <c r="C71" s="1586">
        <f t="shared" ref="C71:C76" si="16">D71+Q71</f>
        <v>0</v>
      </c>
      <c r="D71" s="1586">
        <f t="shared" ref="D71:D76" si="17">SUM(E71:P71)</f>
        <v>0</v>
      </c>
      <c r="E71" s="1587"/>
      <c r="F71" s="1587"/>
      <c r="G71" s="1587"/>
      <c r="H71" s="1587"/>
      <c r="I71" s="1587"/>
      <c r="J71" s="1587"/>
      <c r="K71" s="1587"/>
      <c r="L71" s="1587"/>
      <c r="M71" s="1587"/>
      <c r="N71" s="1587"/>
      <c r="O71" s="1587"/>
      <c r="P71" s="1587"/>
      <c r="Q71" s="1588"/>
    </row>
    <row r="72" spans="1:17" ht="24.95" hidden="1" customHeight="1" x14ac:dyDescent="0.2">
      <c r="A72" s="1580">
        <v>52</v>
      </c>
      <c r="B72" s="952" t="s">
        <v>339</v>
      </c>
      <c r="C72" s="1586">
        <f t="shared" si="16"/>
        <v>0</v>
      </c>
      <c r="D72" s="1586">
        <f t="shared" si="17"/>
        <v>0</v>
      </c>
      <c r="E72" s="1587"/>
      <c r="F72" s="1587"/>
      <c r="G72" s="1587"/>
      <c r="H72" s="1587"/>
      <c r="I72" s="1587"/>
      <c r="J72" s="1587"/>
      <c r="K72" s="1587"/>
      <c r="L72" s="1587"/>
      <c r="M72" s="1587"/>
      <c r="N72" s="1587"/>
      <c r="O72" s="1587"/>
      <c r="P72" s="1587"/>
      <c r="Q72" s="1588"/>
    </row>
    <row r="73" spans="1:17" ht="24.95" hidden="1" customHeight="1" x14ac:dyDescent="0.2">
      <c r="A73" s="1580">
        <v>53</v>
      </c>
      <c r="B73" s="952" t="s">
        <v>341</v>
      </c>
      <c r="C73" s="1586">
        <f t="shared" si="16"/>
        <v>0</v>
      </c>
      <c r="D73" s="1586">
        <f t="shared" si="17"/>
        <v>0</v>
      </c>
      <c r="E73" s="1587"/>
      <c r="F73" s="1587"/>
      <c r="G73" s="1587"/>
      <c r="H73" s="1587"/>
      <c r="I73" s="1587"/>
      <c r="J73" s="1587"/>
      <c r="K73" s="1587"/>
      <c r="L73" s="1587"/>
      <c r="M73" s="1587"/>
      <c r="N73" s="1587"/>
      <c r="O73" s="1587"/>
      <c r="P73" s="1587"/>
      <c r="Q73" s="1588"/>
    </row>
    <row r="74" spans="1:17" ht="24.95" hidden="1" customHeight="1" x14ac:dyDescent="0.2">
      <c r="A74" s="1580">
        <v>54</v>
      </c>
      <c r="B74" s="952" t="s">
        <v>499</v>
      </c>
      <c r="C74" s="1586">
        <f t="shared" si="16"/>
        <v>0</v>
      </c>
      <c r="D74" s="1586">
        <f t="shared" si="17"/>
        <v>0</v>
      </c>
      <c r="E74" s="1587"/>
      <c r="F74" s="1587"/>
      <c r="G74" s="1587"/>
      <c r="H74" s="1587"/>
      <c r="I74" s="1587"/>
      <c r="J74" s="1587"/>
      <c r="K74" s="1587"/>
      <c r="L74" s="1587"/>
      <c r="M74" s="1587"/>
      <c r="N74" s="1587"/>
      <c r="O74" s="1587"/>
      <c r="P74" s="1587"/>
      <c r="Q74" s="1588"/>
    </row>
    <row r="75" spans="1:17" s="1592" customFormat="1" ht="24.95" hidden="1" customHeight="1" x14ac:dyDescent="0.2">
      <c r="A75" s="1580">
        <v>55</v>
      </c>
      <c r="B75" s="952" t="s">
        <v>342</v>
      </c>
      <c r="C75" s="1586">
        <f t="shared" si="16"/>
        <v>0</v>
      </c>
      <c r="D75" s="1586">
        <f t="shared" si="17"/>
        <v>0</v>
      </c>
      <c r="E75" s="1587"/>
      <c r="F75" s="1587"/>
      <c r="G75" s="1587"/>
      <c r="H75" s="1587"/>
      <c r="I75" s="1587"/>
      <c r="J75" s="1587"/>
      <c r="K75" s="1587"/>
      <c r="L75" s="1587"/>
      <c r="M75" s="1587"/>
      <c r="N75" s="1587"/>
      <c r="O75" s="1587"/>
      <c r="P75" s="1587"/>
      <c r="Q75" s="1588"/>
    </row>
    <row r="76" spans="1:17" ht="24.95" hidden="1" customHeight="1" x14ac:dyDescent="0.2">
      <c r="A76" s="1580">
        <v>56</v>
      </c>
      <c r="B76" s="952" t="s">
        <v>31</v>
      </c>
      <c r="C76" s="1586">
        <f t="shared" si="16"/>
        <v>0</v>
      </c>
      <c r="D76" s="1586">
        <f t="shared" si="17"/>
        <v>0</v>
      </c>
      <c r="E76" s="1587"/>
      <c r="F76" s="1587"/>
      <c r="G76" s="1587"/>
      <c r="H76" s="1587"/>
      <c r="I76" s="1587"/>
      <c r="J76" s="1587"/>
      <c r="K76" s="1587"/>
      <c r="L76" s="1587"/>
      <c r="M76" s="1587"/>
      <c r="N76" s="1587"/>
      <c r="O76" s="1587"/>
      <c r="P76" s="1587"/>
      <c r="Q76" s="1588"/>
    </row>
    <row r="77" spans="1:17" ht="24.95" hidden="1" customHeight="1" x14ac:dyDescent="0.2">
      <c r="A77" s="1580">
        <v>57</v>
      </c>
      <c r="B77" s="952" t="s">
        <v>345</v>
      </c>
      <c r="C77" s="1586">
        <f t="shared" si="13"/>
        <v>0</v>
      </c>
      <c r="D77" s="1586">
        <f>SUM(E77:P77)</f>
        <v>0</v>
      </c>
      <c r="E77" s="1587"/>
      <c r="F77" s="1587"/>
      <c r="G77" s="1587"/>
      <c r="H77" s="1587"/>
      <c r="I77" s="1587"/>
      <c r="J77" s="1587"/>
      <c r="K77" s="1587"/>
      <c r="L77" s="1587"/>
      <c r="M77" s="1587"/>
      <c r="N77" s="1587"/>
      <c r="O77" s="1587"/>
      <c r="P77" s="1587"/>
      <c r="Q77" s="1588"/>
    </row>
    <row r="78" spans="1:17" ht="24.95" hidden="1" customHeight="1" x14ac:dyDescent="0.2">
      <c r="A78" s="1580">
        <v>58</v>
      </c>
      <c r="B78" s="952" t="s">
        <v>346</v>
      </c>
      <c r="C78" s="1586">
        <f t="shared" si="13"/>
        <v>0</v>
      </c>
      <c r="D78" s="1586">
        <f>SUM(E78:P78)</f>
        <v>0</v>
      </c>
      <c r="E78" s="1587"/>
      <c r="F78" s="1587"/>
      <c r="G78" s="1587"/>
      <c r="H78" s="1587"/>
      <c r="I78" s="1587"/>
      <c r="J78" s="1587"/>
      <c r="K78" s="1587"/>
      <c r="L78" s="1587"/>
      <c r="M78" s="1587"/>
      <c r="N78" s="1587"/>
      <c r="O78" s="1587"/>
      <c r="P78" s="1587"/>
      <c r="Q78" s="1588"/>
    </row>
    <row r="79" spans="1:17" ht="24.95" hidden="1" customHeight="1" x14ac:dyDescent="0.2">
      <c r="A79" s="1580">
        <v>59</v>
      </c>
      <c r="B79" s="952" t="s">
        <v>232</v>
      </c>
      <c r="C79" s="1586">
        <f t="shared" si="13"/>
        <v>0</v>
      </c>
      <c r="D79" s="1586">
        <f>SUM(E79:P79)</f>
        <v>0</v>
      </c>
      <c r="E79" s="1587"/>
      <c r="F79" s="1587"/>
      <c r="G79" s="1587"/>
      <c r="H79" s="1587"/>
      <c r="I79" s="1587"/>
      <c r="J79" s="1587"/>
      <c r="K79" s="1587"/>
      <c r="L79" s="1587"/>
      <c r="M79" s="1587"/>
      <c r="N79" s="1587"/>
      <c r="O79" s="1587"/>
      <c r="P79" s="1587"/>
      <c r="Q79" s="1588"/>
    </row>
    <row r="80" spans="1:17" ht="24.95" hidden="1" customHeight="1" x14ac:dyDescent="0.2">
      <c r="A80" s="1580">
        <v>60</v>
      </c>
      <c r="B80" s="952" t="s">
        <v>378</v>
      </c>
      <c r="C80" s="1586">
        <f t="shared" si="13"/>
        <v>0</v>
      </c>
      <c r="D80" s="1586">
        <f>SUM(E80:P80)</f>
        <v>0</v>
      </c>
      <c r="E80" s="1587"/>
      <c r="F80" s="1587"/>
      <c r="G80" s="1587"/>
      <c r="H80" s="1587"/>
      <c r="I80" s="1587"/>
      <c r="J80" s="1587"/>
      <c r="K80" s="1587"/>
      <c r="L80" s="1587"/>
      <c r="M80" s="1587"/>
      <c r="N80" s="1587"/>
      <c r="O80" s="1587"/>
      <c r="P80" s="1587"/>
      <c r="Q80" s="1588"/>
    </row>
    <row r="81" spans="1:17" ht="24.95" hidden="1" customHeight="1" x14ac:dyDescent="0.2">
      <c r="A81" s="1580">
        <v>61</v>
      </c>
      <c r="B81" s="181" t="s">
        <v>500</v>
      </c>
      <c r="C81" s="1586">
        <f t="shared" si="13"/>
        <v>0</v>
      </c>
      <c r="D81" s="1586">
        <f t="shared" ref="D81:D86" si="18">SUM(E81:P81)</f>
        <v>0</v>
      </c>
      <c r="E81" s="1587"/>
      <c r="F81" s="1587"/>
      <c r="G81" s="1587"/>
      <c r="H81" s="1587"/>
      <c r="I81" s="1587"/>
      <c r="J81" s="1587"/>
      <c r="K81" s="1587"/>
      <c r="L81" s="1587"/>
      <c r="M81" s="1587"/>
      <c r="N81" s="1587"/>
      <c r="O81" s="1587"/>
      <c r="P81" s="1587"/>
      <c r="Q81" s="1588"/>
    </row>
    <row r="82" spans="1:17" ht="24.95" hidden="1" customHeight="1" x14ac:dyDescent="0.2">
      <c r="A82" s="1580">
        <v>62</v>
      </c>
      <c r="B82" s="181" t="s">
        <v>765</v>
      </c>
      <c r="C82" s="1586">
        <f>D82+Q82</f>
        <v>0</v>
      </c>
      <c r="D82" s="1586">
        <f t="shared" si="18"/>
        <v>0</v>
      </c>
      <c r="E82" s="1587"/>
      <c r="F82" s="1587"/>
      <c r="G82" s="1587"/>
      <c r="H82" s="1587"/>
      <c r="I82" s="1587"/>
      <c r="J82" s="1587"/>
      <c r="K82" s="1587"/>
      <c r="L82" s="1587"/>
      <c r="M82" s="1587"/>
      <c r="N82" s="1587"/>
      <c r="O82" s="1587"/>
      <c r="P82" s="1587"/>
      <c r="Q82" s="1588"/>
    </row>
    <row r="83" spans="1:17" ht="24.95" hidden="1" customHeight="1" x14ac:dyDescent="0.2">
      <c r="A83" s="1580">
        <v>63</v>
      </c>
      <c r="B83" s="181" t="s">
        <v>766</v>
      </c>
      <c r="C83" s="1586">
        <f>D83+Q83</f>
        <v>0</v>
      </c>
      <c r="D83" s="1586">
        <f t="shared" si="18"/>
        <v>0</v>
      </c>
      <c r="E83" s="1587"/>
      <c r="F83" s="1587"/>
      <c r="G83" s="1587"/>
      <c r="H83" s="1587"/>
      <c r="I83" s="1587"/>
      <c r="J83" s="1587"/>
      <c r="K83" s="1587"/>
      <c r="L83" s="1587"/>
      <c r="M83" s="1587"/>
      <c r="N83" s="1587"/>
      <c r="O83" s="1587"/>
      <c r="P83" s="1587"/>
      <c r="Q83" s="1588"/>
    </row>
    <row r="84" spans="1:17" ht="24.95" hidden="1" customHeight="1" x14ac:dyDescent="0.2">
      <c r="A84" s="1580">
        <v>64</v>
      </c>
      <c r="B84" s="181" t="s">
        <v>1356</v>
      </c>
      <c r="C84" s="1586">
        <f t="shared" si="13"/>
        <v>0</v>
      </c>
      <c r="D84" s="1586">
        <f t="shared" si="18"/>
        <v>0</v>
      </c>
      <c r="E84" s="1597"/>
      <c r="F84" s="1597"/>
      <c r="G84" s="1597"/>
      <c r="H84" s="1597"/>
      <c r="I84" s="1597"/>
      <c r="J84" s="1597"/>
      <c r="K84" s="1597"/>
      <c r="L84" s="1597"/>
      <c r="M84" s="1597"/>
      <c r="N84" s="1597"/>
      <c r="O84" s="1597"/>
      <c r="P84" s="1597"/>
      <c r="Q84" s="1598"/>
    </row>
    <row r="85" spans="1:17" ht="24.95" hidden="1" customHeight="1" x14ac:dyDescent="0.2">
      <c r="A85" s="1580">
        <v>65</v>
      </c>
      <c r="B85" s="181" t="s">
        <v>1357</v>
      </c>
      <c r="C85" s="1586">
        <f t="shared" si="13"/>
        <v>0</v>
      </c>
      <c r="D85" s="1586">
        <f t="shared" si="18"/>
        <v>0</v>
      </c>
      <c r="E85" s="1597"/>
      <c r="F85" s="1597"/>
      <c r="G85" s="1597"/>
      <c r="H85" s="1597"/>
      <c r="I85" s="1597"/>
      <c r="J85" s="1597"/>
      <c r="K85" s="1597"/>
      <c r="L85" s="1597"/>
      <c r="M85" s="1597"/>
      <c r="N85" s="1597"/>
      <c r="O85" s="1597"/>
      <c r="P85" s="1597"/>
      <c r="Q85" s="1598"/>
    </row>
    <row r="86" spans="1:17" ht="24.95" hidden="1" customHeight="1" x14ac:dyDescent="0.2">
      <c r="A86" s="1580">
        <v>66</v>
      </c>
      <c r="B86" s="181" t="s">
        <v>1358</v>
      </c>
      <c r="C86" s="1586">
        <f t="shared" si="13"/>
        <v>0</v>
      </c>
      <c r="D86" s="1586">
        <f t="shared" si="18"/>
        <v>0</v>
      </c>
      <c r="E86" s="1597"/>
      <c r="F86" s="1597"/>
      <c r="G86" s="1597"/>
      <c r="H86" s="1597"/>
      <c r="I86" s="1597"/>
      <c r="J86" s="1597"/>
      <c r="K86" s="1597"/>
      <c r="L86" s="1597"/>
      <c r="M86" s="1597"/>
      <c r="N86" s="1597"/>
      <c r="O86" s="1597"/>
      <c r="P86" s="1597"/>
      <c r="Q86" s="1598"/>
    </row>
    <row r="87" spans="1:17" ht="24.95" hidden="1" customHeight="1" x14ac:dyDescent="0.2">
      <c r="A87" s="1580">
        <v>67</v>
      </c>
      <c r="B87" s="952" t="s">
        <v>1359</v>
      </c>
      <c r="C87" s="1586">
        <f t="shared" si="13"/>
        <v>0</v>
      </c>
      <c r="D87" s="1586">
        <f>SUM(E87:P87)</f>
        <v>0</v>
      </c>
      <c r="E87" s="1587"/>
      <c r="F87" s="1587"/>
      <c r="G87" s="1587"/>
      <c r="H87" s="1587"/>
      <c r="I87" s="1587"/>
      <c r="J87" s="1587"/>
      <c r="K87" s="1587"/>
      <c r="L87" s="1587"/>
      <c r="M87" s="1587"/>
      <c r="N87" s="1587"/>
      <c r="O87" s="1587"/>
      <c r="P87" s="1587"/>
      <c r="Q87" s="1588"/>
    </row>
    <row r="88" spans="1:17" ht="24.95" hidden="1" customHeight="1" x14ac:dyDescent="0.2">
      <c r="A88" s="1580">
        <v>68</v>
      </c>
      <c r="B88" s="952" t="s">
        <v>1360</v>
      </c>
      <c r="C88" s="1586">
        <f t="shared" si="13"/>
        <v>0</v>
      </c>
      <c r="D88" s="1586">
        <f>SUM(E88:P88)</f>
        <v>0</v>
      </c>
      <c r="E88" s="1587"/>
      <c r="F88" s="1587"/>
      <c r="G88" s="1587"/>
      <c r="H88" s="1587"/>
      <c r="I88" s="1587"/>
      <c r="J88" s="1587"/>
      <c r="K88" s="1587"/>
      <c r="L88" s="1587"/>
      <c r="M88" s="1587"/>
      <c r="N88" s="1587"/>
      <c r="O88" s="1587"/>
      <c r="P88" s="1597"/>
      <c r="Q88" s="1598"/>
    </row>
    <row r="89" spans="1:17" ht="24.95" hidden="1" customHeight="1" x14ac:dyDescent="0.2">
      <c r="A89" s="1580">
        <v>69</v>
      </c>
      <c r="B89" s="952" t="s">
        <v>1361</v>
      </c>
      <c r="C89" s="1586">
        <f t="shared" si="13"/>
        <v>0</v>
      </c>
      <c r="D89" s="1586">
        <f>SUM(E89:P89)</f>
        <v>0</v>
      </c>
      <c r="E89" s="1587"/>
      <c r="F89" s="1587"/>
      <c r="G89" s="1587"/>
      <c r="H89" s="1587"/>
      <c r="I89" s="1587"/>
      <c r="J89" s="1587"/>
      <c r="K89" s="1587"/>
      <c r="L89" s="1587"/>
      <c r="M89" s="1587"/>
      <c r="N89" s="1587"/>
      <c r="O89" s="1587"/>
      <c r="P89" s="1597"/>
      <c r="Q89" s="1598"/>
    </row>
    <row r="90" spans="1:17" s="1592" customFormat="1" ht="24.95" hidden="1" customHeight="1" x14ac:dyDescent="0.2">
      <c r="A90" s="1580">
        <v>70</v>
      </c>
      <c r="B90" s="952" t="s">
        <v>1362</v>
      </c>
      <c r="C90" s="1586">
        <f t="shared" si="13"/>
        <v>0</v>
      </c>
      <c r="D90" s="1586">
        <f>SUM(E90:P90)</f>
        <v>0</v>
      </c>
      <c r="E90" s="1587"/>
      <c r="F90" s="1587"/>
      <c r="G90" s="1587"/>
      <c r="H90" s="1587"/>
      <c r="I90" s="1587"/>
      <c r="J90" s="1587"/>
      <c r="K90" s="1587"/>
      <c r="L90" s="1587"/>
      <c r="M90" s="1587"/>
      <c r="N90" s="1587"/>
      <c r="O90" s="1587"/>
      <c r="P90" s="1587"/>
      <c r="Q90" s="1588"/>
    </row>
    <row r="91" spans="1:17" ht="24.95" hidden="1" customHeight="1" x14ac:dyDescent="0.2">
      <c r="A91" s="1593">
        <v>3</v>
      </c>
      <c r="B91" s="1594" t="s">
        <v>600</v>
      </c>
      <c r="C91" s="1599">
        <f>SUM(C92:C100)</f>
        <v>367342</v>
      </c>
      <c r="D91" s="1599">
        <f t="shared" ref="D91:P91" si="19">SUM(D92:D100)</f>
        <v>367342</v>
      </c>
      <c r="E91" s="1599">
        <f t="shared" si="19"/>
        <v>0</v>
      </c>
      <c r="F91" s="1599">
        <f t="shared" si="19"/>
        <v>0</v>
      </c>
      <c r="G91" s="1599">
        <f t="shared" si="19"/>
        <v>0</v>
      </c>
      <c r="H91" s="1599">
        <f t="shared" si="19"/>
        <v>39000</v>
      </c>
      <c r="I91" s="1599">
        <f t="shared" si="19"/>
        <v>328342</v>
      </c>
      <c r="J91" s="1599">
        <f t="shared" si="19"/>
        <v>0</v>
      </c>
      <c r="K91" s="1599">
        <f t="shared" si="19"/>
        <v>0</v>
      </c>
      <c r="L91" s="1599">
        <f t="shared" si="19"/>
        <v>0</v>
      </c>
      <c r="M91" s="1599">
        <f t="shared" si="19"/>
        <v>0</v>
      </c>
      <c r="N91" s="1599">
        <f t="shared" si="19"/>
        <v>0</v>
      </c>
      <c r="O91" s="1599">
        <f t="shared" si="19"/>
        <v>0</v>
      </c>
      <c r="P91" s="1599">
        <f t="shared" si="19"/>
        <v>0</v>
      </c>
      <c r="Q91" s="1600">
        <f>SUM(Q92:Q100)</f>
        <v>0</v>
      </c>
    </row>
    <row r="92" spans="1:17" ht="24.95" hidden="1" customHeight="1" x14ac:dyDescent="0.2">
      <c r="A92" s="1601">
        <v>45</v>
      </c>
      <c r="B92" s="952" t="s">
        <v>387</v>
      </c>
      <c r="C92" s="1586">
        <f t="shared" si="13"/>
        <v>0</v>
      </c>
      <c r="D92" s="1586">
        <f t="shared" ref="D92:D100" si="20">SUM(E92:P92)</f>
        <v>0</v>
      </c>
      <c r="E92" s="1587">
        <v>0</v>
      </c>
      <c r="F92" s="1587">
        <v>0</v>
      </c>
      <c r="G92" s="1587">
        <v>0</v>
      </c>
      <c r="H92" s="1587">
        <v>0</v>
      </c>
      <c r="I92" s="1587">
        <v>0</v>
      </c>
      <c r="J92" s="1587">
        <v>0</v>
      </c>
      <c r="K92" s="1587">
        <v>0</v>
      </c>
      <c r="L92" s="1587">
        <v>0</v>
      </c>
      <c r="M92" s="1587">
        <v>0</v>
      </c>
      <c r="N92" s="1587">
        <v>0</v>
      </c>
      <c r="O92" s="1587">
        <v>0</v>
      </c>
      <c r="P92" s="1587">
        <v>0</v>
      </c>
      <c r="Q92" s="1588">
        <v>0</v>
      </c>
    </row>
    <row r="93" spans="1:17" ht="24.95" hidden="1" customHeight="1" x14ac:dyDescent="0.2">
      <c r="A93" s="1601">
        <v>46</v>
      </c>
      <c r="B93" s="207" t="s">
        <v>388</v>
      </c>
      <c r="C93" s="1586">
        <f t="shared" si="13"/>
        <v>0</v>
      </c>
      <c r="D93" s="1586">
        <f t="shared" si="20"/>
        <v>0</v>
      </c>
      <c r="E93" s="1587">
        <v>0</v>
      </c>
      <c r="F93" s="1587">
        <v>0</v>
      </c>
      <c r="G93" s="1587">
        <v>0</v>
      </c>
      <c r="H93" s="1587">
        <v>0</v>
      </c>
      <c r="I93" s="1587">
        <v>0</v>
      </c>
      <c r="J93" s="1587">
        <v>0</v>
      </c>
      <c r="K93" s="1587">
        <v>0</v>
      </c>
      <c r="L93" s="1587">
        <v>0</v>
      </c>
      <c r="M93" s="1587">
        <v>0</v>
      </c>
      <c r="N93" s="1587">
        <v>0</v>
      </c>
      <c r="O93" s="1587">
        <v>0</v>
      </c>
      <c r="P93" s="1587">
        <v>0</v>
      </c>
      <c r="Q93" s="1588">
        <v>0</v>
      </c>
    </row>
    <row r="94" spans="1:17" ht="24.95" hidden="1" customHeight="1" x14ac:dyDescent="0.2">
      <c r="A94" s="1601">
        <v>47</v>
      </c>
      <c r="B94" s="952" t="s">
        <v>1363</v>
      </c>
      <c r="C94" s="1586">
        <f t="shared" si="13"/>
        <v>0</v>
      </c>
      <c r="D94" s="1586">
        <f t="shared" si="20"/>
        <v>0</v>
      </c>
      <c r="E94" s="1587">
        <v>0</v>
      </c>
      <c r="F94" s="1587">
        <v>0</v>
      </c>
      <c r="G94" s="1587">
        <v>0</v>
      </c>
      <c r="H94" s="1587">
        <v>0</v>
      </c>
      <c r="I94" s="1587">
        <v>0</v>
      </c>
      <c r="J94" s="1587">
        <v>0</v>
      </c>
      <c r="K94" s="1587">
        <v>0</v>
      </c>
      <c r="L94" s="1587">
        <v>0</v>
      </c>
      <c r="M94" s="1587">
        <v>0</v>
      </c>
      <c r="N94" s="1587">
        <v>0</v>
      </c>
      <c r="O94" s="1587">
        <v>0</v>
      </c>
      <c r="P94" s="1587">
        <v>0</v>
      </c>
      <c r="Q94" s="1588">
        <v>0</v>
      </c>
    </row>
    <row r="95" spans="1:17" ht="24.95" hidden="1" customHeight="1" x14ac:dyDescent="0.2">
      <c r="A95" s="1601">
        <v>48</v>
      </c>
      <c r="B95" s="952" t="s">
        <v>338</v>
      </c>
      <c r="C95" s="1586">
        <f t="shared" si="13"/>
        <v>0</v>
      </c>
      <c r="D95" s="1586">
        <f t="shared" si="20"/>
        <v>0</v>
      </c>
      <c r="E95" s="1587">
        <v>0</v>
      </c>
      <c r="F95" s="1587">
        <v>0</v>
      </c>
      <c r="G95" s="1587">
        <v>0</v>
      </c>
      <c r="H95" s="1587">
        <v>0</v>
      </c>
      <c r="I95" s="1587">
        <v>0</v>
      </c>
      <c r="J95" s="1587">
        <v>0</v>
      </c>
      <c r="K95" s="1587">
        <v>0</v>
      </c>
      <c r="L95" s="1587">
        <v>0</v>
      </c>
      <c r="M95" s="1587">
        <v>0</v>
      </c>
      <c r="N95" s="1587">
        <v>0</v>
      </c>
      <c r="O95" s="1587">
        <v>0</v>
      </c>
      <c r="P95" s="1587">
        <v>0</v>
      </c>
      <c r="Q95" s="1588">
        <v>0</v>
      </c>
    </row>
    <row r="96" spans="1:17" ht="24.95" hidden="1" customHeight="1" x14ac:dyDescent="0.2">
      <c r="A96" s="1601">
        <v>49</v>
      </c>
      <c r="B96" s="952" t="s">
        <v>233</v>
      </c>
      <c r="C96" s="1586">
        <f t="shared" si="13"/>
        <v>0</v>
      </c>
      <c r="D96" s="1586">
        <f t="shared" si="20"/>
        <v>0</v>
      </c>
      <c r="E96" s="1587">
        <v>0</v>
      </c>
      <c r="F96" s="1587">
        <v>0</v>
      </c>
      <c r="G96" s="1587">
        <v>0</v>
      </c>
      <c r="H96" s="1587">
        <v>0</v>
      </c>
      <c r="I96" s="1587">
        <v>0</v>
      </c>
      <c r="J96" s="1587">
        <v>0</v>
      </c>
      <c r="K96" s="1587">
        <v>0</v>
      </c>
      <c r="L96" s="1587">
        <v>0</v>
      </c>
      <c r="M96" s="1587">
        <v>0</v>
      </c>
      <c r="N96" s="1587">
        <v>0</v>
      </c>
      <c r="O96" s="1587">
        <v>0</v>
      </c>
      <c r="P96" s="1587">
        <v>0</v>
      </c>
      <c r="Q96" s="1588">
        <v>0</v>
      </c>
    </row>
    <row r="97" spans="1:17" ht="24.95" hidden="1" customHeight="1" x14ac:dyDescent="0.2">
      <c r="A97" s="1601">
        <v>50</v>
      </c>
      <c r="B97" s="952" t="s">
        <v>606</v>
      </c>
      <c r="C97" s="1586">
        <f t="shared" si="13"/>
        <v>0</v>
      </c>
      <c r="D97" s="1586">
        <f t="shared" si="20"/>
        <v>0</v>
      </c>
      <c r="E97" s="1587">
        <v>0</v>
      </c>
      <c r="F97" s="1587">
        <v>0</v>
      </c>
      <c r="G97" s="1587">
        <v>0</v>
      </c>
      <c r="H97" s="1587">
        <v>0</v>
      </c>
      <c r="I97" s="1587">
        <v>0</v>
      </c>
      <c r="J97" s="1587">
        <v>0</v>
      </c>
      <c r="K97" s="1587">
        <v>0</v>
      </c>
      <c r="L97" s="1587">
        <v>0</v>
      </c>
      <c r="M97" s="1587">
        <v>0</v>
      </c>
      <c r="N97" s="1587">
        <v>0</v>
      </c>
      <c r="O97" s="1587">
        <v>0</v>
      </c>
      <c r="P97" s="1587">
        <v>0</v>
      </c>
      <c r="Q97" s="1588">
        <v>0</v>
      </c>
    </row>
    <row r="98" spans="1:17" ht="24.95" hidden="1" customHeight="1" x14ac:dyDescent="0.2">
      <c r="A98" s="1601">
        <v>51</v>
      </c>
      <c r="B98" s="952" t="s">
        <v>603</v>
      </c>
      <c r="C98" s="1586">
        <f>D98+Q98</f>
        <v>328342</v>
      </c>
      <c r="D98" s="1586">
        <f t="shared" si="20"/>
        <v>328342</v>
      </c>
      <c r="E98" s="1587">
        <v>0</v>
      </c>
      <c r="F98" s="1587">
        <v>0</v>
      </c>
      <c r="G98" s="1587">
        <v>0</v>
      </c>
      <c r="H98" s="1587">
        <v>0</v>
      </c>
      <c r="I98" s="1587">
        <f>125780+30543+44804+2007+39+47265+64330+13574</f>
        <v>328342</v>
      </c>
      <c r="J98" s="1587">
        <v>0</v>
      </c>
      <c r="K98" s="1587">
        <v>0</v>
      </c>
      <c r="L98" s="1587">
        <v>0</v>
      </c>
      <c r="M98" s="1587">
        <v>0</v>
      </c>
      <c r="N98" s="1587">
        <v>0</v>
      </c>
      <c r="O98" s="1587">
        <v>0</v>
      </c>
      <c r="P98" s="1587">
        <v>0</v>
      </c>
      <c r="Q98" s="1588">
        <v>0</v>
      </c>
    </row>
    <row r="99" spans="1:17" ht="24.95" hidden="1" customHeight="1" x14ac:dyDescent="0.2">
      <c r="A99" s="1601">
        <v>52</v>
      </c>
      <c r="B99" s="952" t="s">
        <v>1218</v>
      </c>
      <c r="C99" s="1586">
        <f>D99+Q99</f>
        <v>39000</v>
      </c>
      <c r="D99" s="1586">
        <f t="shared" si="20"/>
        <v>39000</v>
      </c>
      <c r="E99" s="1587">
        <v>0</v>
      </c>
      <c r="F99" s="1587">
        <v>0</v>
      </c>
      <c r="G99" s="1587">
        <v>0</v>
      </c>
      <c r="H99" s="1587">
        <f>15000+24000</f>
        <v>39000</v>
      </c>
      <c r="I99" s="1587">
        <v>0</v>
      </c>
      <c r="J99" s="1587">
        <v>0</v>
      </c>
      <c r="K99" s="1587">
        <v>0</v>
      </c>
      <c r="L99" s="1587">
        <v>0</v>
      </c>
      <c r="M99" s="1587">
        <v>0</v>
      </c>
      <c r="N99" s="1587">
        <v>0</v>
      </c>
      <c r="O99" s="1587">
        <v>0</v>
      </c>
      <c r="P99" s="1587">
        <v>0</v>
      </c>
      <c r="Q99" s="1588">
        <v>0</v>
      </c>
    </row>
    <row r="100" spans="1:17" s="1561" customFormat="1" ht="24.95" hidden="1" customHeight="1" x14ac:dyDescent="0.2">
      <c r="A100" s="1601">
        <v>53</v>
      </c>
      <c r="B100" s="952" t="s">
        <v>521</v>
      </c>
      <c r="C100" s="1586">
        <f t="shared" si="13"/>
        <v>0</v>
      </c>
      <c r="D100" s="1586">
        <f t="shared" si="20"/>
        <v>0</v>
      </c>
      <c r="E100" s="1587">
        <v>0</v>
      </c>
      <c r="F100" s="1587">
        <v>0</v>
      </c>
      <c r="G100" s="1587">
        <v>0</v>
      </c>
      <c r="H100" s="1587">
        <v>0</v>
      </c>
      <c r="I100" s="1587">
        <v>0</v>
      </c>
      <c r="J100" s="1587">
        <v>0</v>
      </c>
      <c r="K100" s="1587">
        <v>0</v>
      </c>
      <c r="L100" s="1587">
        <v>0</v>
      </c>
      <c r="M100" s="1587">
        <v>0</v>
      </c>
      <c r="N100" s="1587">
        <v>0</v>
      </c>
      <c r="O100" s="1587">
        <v>0</v>
      </c>
      <c r="P100" s="1587">
        <v>0</v>
      </c>
      <c r="Q100" s="1588">
        <v>0</v>
      </c>
    </row>
    <row r="101" spans="1:17" s="1603" customFormat="1" ht="24.95" customHeight="1" x14ac:dyDescent="0.2">
      <c r="A101" s="1584" t="s">
        <v>472</v>
      </c>
      <c r="B101" s="1585" t="s">
        <v>1698</v>
      </c>
      <c r="C101" s="1586">
        <f>SUM(D101,Q101)</f>
        <v>438383</v>
      </c>
      <c r="D101" s="1586">
        <f t="shared" ref="D101:D104" si="21">SUM(E101:P101)</f>
        <v>432383</v>
      </c>
      <c r="E101" s="1586">
        <f t="shared" ref="E101:Q101" si="22">SUM(E102:E108)</f>
        <v>123683</v>
      </c>
      <c r="F101" s="1586">
        <f t="shared" si="22"/>
        <v>7887</v>
      </c>
      <c r="G101" s="1586">
        <f t="shared" si="22"/>
        <v>0</v>
      </c>
      <c r="H101" s="1586">
        <f t="shared" si="22"/>
        <v>174685</v>
      </c>
      <c r="I101" s="1586">
        <f t="shared" si="22"/>
        <v>43392</v>
      </c>
      <c r="J101" s="1586">
        <f t="shared" si="22"/>
        <v>0</v>
      </c>
      <c r="K101" s="1586">
        <f t="shared" si="22"/>
        <v>1335</v>
      </c>
      <c r="L101" s="1586">
        <f t="shared" si="22"/>
        <v>5600</v>
      </c>
      <c r="M101" s="1586">
        <f t="shared" si="22"/>
        <v>33484</v>
      </c>
      <c r="N101" s="1586">
        <f t="shared" si="22"/>
        <v>23871</v>
      </c>
      <c r="O101" s="1586">
        <f t="shared" si="22"/>
        <v>0</v>
      </c>
      <c r="P101" s="1586">
        <f t="shared" si="22"/>
        <v>18446</v>
      </c>
      <c r="Q101" s="1602">
        <f t="shared" si="22"/>
        <v>6000</v>
      </c>
    </row>
    <row r="102" spans="1:17" s="1603" customFormat="1" ht="24.95" customHeight="1" x14ac:dyDescent="0.2">
      <c r="A102" s="1604">
        <v>1</v>
      </c>
      <c r="B102" s="949" t="s">
        <v>1232</v>
      </c>
      <c r="C102" s="1605">
        <f t="shared" ref="C102:C107" si="23">D102+Q102</f>
        <v>70000</v>
      </c>
      <c r="D102" s="1605">
        <f t="shared" si="21"/>
        <v>70000</v>
      </c>
      <c r="E102" s="1605">
        <v>70000</v>
      </c>
      <c r="F102" s="1605">
        <v>0</v>
      </c>
      <c r="G102" s="1605">
        <v>0</v>
      </c>
      <c r="H102" s="1605">
        <v>0</v>
      </c>
      <c r="I102" s="1605">
        <v>0</v>
      </c>
      <c r="J102" s="1605">
        <v>0</v>
      </c>
      <c r="K102" s="1605">
        <v>0</v>
      </c>
      <c r="L102" s="1605">
        <v>0</v>
      </c>
      <c r="M102" s="1605">
        <v>0</v>
      </c>
      <c r="N102" s="1605">
        <v>0</v>
      </c>
      <c r="O102" s="1605">
        <v>0</v>
      </c>
      <c r="P102" s="1605">
        <v>0</v>
      </c>
      <c r="Q102" s="1606">
        <v>0</v>
      </c>
    </row>
    <row r="103" spans="1:17" s="1603" customFormat="1" ht="24.95" customHeight="1" x14ac:dyDescent="0.2">
      <c r="A103" s="1604">
        <v>2</v>
      </c>
      <c r="B103" s="949" t="s">
        <v>1699</v>
      </c>
      <c r="C103" s="1605">
        <f t="shared" si="23"/>
        <v>53945</v>
      </c>
      <c r="D103" s="1605">
        <f t="shared" si="21"/>
        <v>53945</v>
      </c>
      <c r="E103" s="1605">
        <v>0</v>
      </c>
      <c r="F103" s="1605">
        <v>0</v>
      </c>
      <c r="G103" s="1605">
        <v>0</v>
      </c>
      <c r="H103" s="1605">
        <f>(21472+3989+44418)-(3432+2768+9734)</f>
        <v>53945</v>
      </c>
      <c r="I103" s="1605">
        <v>0</v>
      </c>
      <c r="J103" s="1605">
        <v>0</v>
      </c>
      <c r="K103" s="1605">
        <v>0</v>
      </c>
      <c r="L103" s="1605">
        <v>0</v>
      </c>
      <c r="M103" s="1605">
        <v>0</v>
      </c>
      <c r="N103" s="1605">
        <v>0</v>
      </c>
      <c r="O103" s="1605">
        <v>0</v>
      </c>
      <c r="P103" s="1605">
        <v>0</v>
      </c>
      <c r="Q103" s="1606">
        <v>0</v>
      </c>
    </row>
    <row r="104" spans="1:17" s="1603" customFormat="1" ht="42" customHeight="1" x14ac:dyDescent="0.2">
      <c r="A104" s="1604">
        <v>3</v>
      </c>
      <c r="B104" s="949" t="s">
        <v>1700</v>
      </c>
      <c r="C104" s="1605">
        <f t="shared" si="23"/>
        <v>33484</v>
      </c>
      <c r="D104" s="1605">
        <f t="shared" si="21"/>
        <v>33484</v>
      </c>
      <c r="E104" s="1605">
        <v>0</v>
      </c>
      <c r="F104" s="1605">
        <v>0</v>
      </c>
      <c r="G104" s="1605">
        <v>0</v>
      </c>
      <c r="H104" s="1605">
        <v>0</v>
      </c>
      <c r="I104" s="1605">
        <v>0</v>
      </c>
      <c r="J104" s="1605">
        <v>0</v>
      </c>
      <c r="K104" s="1605">
        <v>0</v>
      </c>
      <c r="L104" s="1605">
        <v>0</v>
      </c>
      <c r="M104" s="1605">
        <f>(438296-404812)</f>
        <v>33484</v>
      </c>
      <c r="N104" s="1605">
        <v>0</v>
      </c>
      <c r="O104" s="1605">
        <v>0</v>
      </c>
      <c r="P104" s="1605">
        <v>0</v>
      </c>
      <c r="Q104" s="1606">
        <v>0</v>
      </c>
    </row>
    <row r="105" spans="1:17" s="1603" customFormat="1" ht="24.95" customHeight="1" x14ac:dyDescent="0.2">
      <c r="A105" s="1604">
        <v>4</v>
      </c>
      <c r="B105" s="435" t="s">
        <v>1701</v>
      </c>
      <c r="C105" s="1605">
        <f t="shared" si="23"/>
        <v>3000</v>
      </c>
      <c r="D105" s="1605">
        <f t="shared" ref="D105:D107" si="24">SUM(E105:P105)</f>
        <v>0</v>
      </c>
      <c r="E105" s="1605">
        <v>0</v>
      </c>
      <c r="F105" s="1605">
        <v>0</v>
      </c>
      <c r="G105" s="1605">
        <v>0</v>
      </c>
      <c r="H105" s="1605">
        <v>0</v>
      </c>
      <c r="I105" s="1605">
        <v>0</v>
      </c>
      <c r="J105" s="1605">
        <v>0</v>
      </c>
      <c r="K105" s="1605">
        <v>0</v>
      </c>
      <c r="L105" s="1605">
        <v>0</v>
      </c>
      <c r="M105" s="1605">
        <v>0</v>
      </c>
      <c r="N105" s="1605">
        <v>0</v>
      </c>
      <c r="O105" s="1605">
        <v>0</v>
      </c>
      <c r="P105" s="1605">
        <v>0</v>
      </c>
      <c r="Q105" s="1606">
        <f>'[5]Phụ lục số 8'!E17</f>
        <v>3000</v>
      </c>
    </row>
    <row r="106" spans="1:17" s="1603" customFormat="1" ht="13.5" x14ac:dyDescent="0.2">
      <c r="A106" s="1604">
        <v>5</v>
      </c>
      <c r="B106" s="435" t="s">
        <v>1702</v>
      </c>
      <c r="C106" s="1605">
        <f t="shared" si="23"/>
        <v>3000</v>
      </c>
      <c r="D106" s="1605">
        <f t="shared" si="24"/>
        <v>0</v>
      </c>
      <c r="E106" s="1605">
        <v>0</v>
      </c>
      <c r="F106" s="1605">
        <v>0</v>
      </c>
      <c r="G106" s="1605">
        <v>0</v>
      </c>
      <c r="H106" s="1605">
        <v>0</v>
      </c>
      <c r="I106" s="1605">
        <v>0</v>
      </c>
      <c r="J106" s="1605">
        <v>0</v>
      </c>
      <c r="K106" s="1605">
        <v>0</v>
      </c>
      <c r="L106" s="1605">
        <v>0</v>
      </c>
      <c r="M106" s="1605">
        <v>0</v>
      </c>
      <c r="N106" s="1605">
        <v>0</v>
      </c>
      <c r="O106" s="1605">
        <v>0</v>
      </c>
      <c r="P106" s="1605">
        <v>0</v>
      </c>
      <c r="Q106" s="1606">
        <f>'[5]Phụ lục số 8'!E18</f>
        <v>3000</v>
      </c>
    </row>
    <row r="107" spans="1:17" s="1603" customFormat="1" ht="12.75" x14ac:dyDescent="0.2">
      <c r="A107" s="1604">
        <v>6</v>
      </c>
      <c r="B107" s="952" t="s">
        <v>1222</v>
      </c>
      <c r="C107" s="1605">
        <f t="shared" si="23"/>
        <v>30000</v>
      </c>
      <c r="D107" s="1605">
        <f t="shared" si="24"/>
        <v>30000</v>
      </c>
      <c r="E107" s="1605">
        <v>30000</v>
      </c>
      <c r="F107" s="1605">
        <v>0</v>
      </c>
      <c r="G107" s="1605">
        <v>0</v>
      </c>
      <c r="H107" s="1605">
        <v>0</v>
      </c>
      <c r="I107" s="1605">
        <v>0</v>
      </c>
      <c r="J107" s="1605">
        <v>0</v>
      </c>
      <c r="K107" s="1605">
        <v>0</v>
      </c>
      <c r="L107" s="1605">
        <v>0</v>
      </c>
      <c r="M107" s="1605">
        <v>0</v>
      </c>
      <c r="N107" s="1605">
        <v>0</v>
      </c>
      <c r="O107" s="1605">
        <v>0</v>
      </c>
      <c r="P107" s="1605">
        <v>0</v>
      </c>
      <c r="Q107" s="1606">
        <v>0</v>
      </c>
    </row>
    <row r="108" spans="1:17" s="1603" customFormat="1" ht="25.5" x14ac:dyDescent="0.2">
      <c r="A108" s="1604">
        <v>7</v>
      </c>
      <c r="B108" s="952" t="s">
        <v>1703</v>
      </c>
      <c r="C108" s="1605">
        <f>D108+Q108</f>
        <v>244954</v>
      </c>
      <c r="D108" s="1605">
        <f>SUM(E108:P108)</f>
        <v>244954</v>
      </c>
      <c r="E108" s="1605">
        <f>509599-485916</f>
        <v>23683</v>
      </c>
      <c r="F108" s="1605">
        <f>62000-54113</f>
        <v>7887</v>
      </c>
      <c r="G108" s="1605">
        <v>0</v>
      </c>
      <c r="H108" s="1605">
        <f>954435-833695</f>
        <v>120740</v>
      </c>
      <c r="I108" s="1605">
        <f>770000-726608</f>
        <v>43392</v>
      </c>
      <c r="J108" s="1605">
        <v>0</v>
      </c>
      <c r="K108" s="1605">
        <f>14000-12665</f>
        <v>1335</v>
      </c>
      <c r="L108" s="1605">
        <f>24000-18400</f>
        <v>5600</v>
      </c>
      <c r="M108" s="1605">
        <v>0</v>
      </c>
      <c r="N108" s="1605">
        <f>450000-426129</f>
        <v>23871</v>
      </c>
      <c r="O108" s="1605">
        <v>0</v>
      </c>
      <c r="P108" s="1605">
        <f>30000-11554</f>
        <v>18446</v>
      </c>
      <c r="Q108" s="1606">
        <v>0</v>
      </c>
    </row>
    <row r="109" spans="1:17" s="1603" customFormat="1" ht="12.75" x14ac:dyDescent="0.2">
      <c r="A109" s="1590" t="s">
        <v>422</v>
      </c>
      <c r="B109" s="1607" t="s">
        <v>737</v>
      </c>
      <c r="C109" s="1608">
        <f>'[5]Phụ lục số 2'!N31</f>
        <v>2000</v>
      </c>
      <c r="D109" s="1608">
        <v>0</v>
      </c>
      <c r="E109" s="1608">
        <v>0</v>
      </c>
      <c r="F109" s="1608">
        <v>0</v>
      </c>
      <c r="G109" s="1608">
        <v>0</v>
      </c>
      <c r="H109" s="1608">
        <v>0</v>
      </c>
      <c r="I109" s="1608">
        <v>0</v>
      </c>
      <c r="J109" s="1608">
        <v>0</v>
      </c>
      <c r="K109" s="1608">
        <v>0</v>
      </c>
      <c r="L109" s="1608">
        <v>0</v>
      </c>
      <c r="M109" s="1608">
        <v>0</v>
      </c>
      <c r="N109" s="1608">
        <v>0</v>
      </c>
      <c r="O109" s="1608">
        <v>0</v>
      </c>
      <c r="P109" s="1608">
        <v>0</v>
      </c>
      <c r="Q109" s="1609">
        <v>0</v>
      </c>
    </row>
    <row r="110" spans="1:17" s="1603" customFormat="1" ht="12.75" x14ac:dyDescent="0.2">
      <c r="A110" s="1590" t="s">
        <v>426</v>
      </c>
      <c r="B110" s="1607" t="s">
        <v>738</v>
      </c>
      <c r="C110" s="1608">
        <f>'[5]Phụ lục số 2'!N28</f>
        <v>2000</v>
      </c>
      <c r="D110" s="1608">
        <v>0</v>
      </c>
      <c r="E110" s="1608">
        <v>0</v>
      </c>
      <c r="F110" s="1608">
        <v>0</v>
      </c>
      <c r="G110" s="1608">
        <v>0</v>
      </c>
      <c r="H110" s="1608">
        <v>0</v>
      </c>
      <c r="I110" s="1608">
        <v>0</v>
      </c>
      <c r="J110" s="1608">
        <v>0</v>
      </c>
      <c r="K110" s="1608">
        <v>0</v>
      </c>
      <c r="L110" s="1608">
        <v>0</v>
      </c>
      <c r="M110" s="1608">
        <v>0</v>
      </c>
      <c r="N110" s="1608">
        <v>0</v>
      </c>
      <c r="O110" s="1608">
        <v>0</v>
      </c>
      <c r="P110" s="1608">
        <v>0</v>
      </c>
      <c r="Q110" s="1609">
        <v>0</v>
      </c>
    </row>
    <row r="111" spans="1:17" s="1603" customFormat="1" ht="12.75" x14ac:dyDescent="0.2">
      <c r="A111" s="1590" t="s">
        <v>464</v>
      </c>
      <c r="B111" s="1607" t="s">
        <v>739</v>
      </c>
      <c r="C111" s="1608">
        <f>'[5]Phụ lục số 2'!N29</f>
        <v>135198</v>
      </c>
      <c r="D111" s="1608">
        <v>0</v>
      </c>
      <c r="E111" s="1608">
        <v>0</v>
      </c>
      <c r="F111" s="1608">
        <v>0</v>
      </c>
      <c r="G111" s="1608">
        <v>0</v>
      </c>
      <c r="H111" s="1608">
        <v>0</v>
      </c>
      <c r="I111" s="1608">
        <v>0</v>
      </c>
      <c r="J111" s="1608">
        <v>0</v>
      </c>
      <c r="K111" s="1608">
        <v>0</v>
      </c>
      <c r="L111" s="1608">
        <v>0</v>
      </c>
      <c r="M111" s="1608">
        <v>0</v>
      </c>
      <c r="N111" s="1608">
        <v>0</v>
      </c>
      <c r="O111" s="1608">
        <v>0</v>
      </c>
      <c r="P111" s="1608">
        <v>0</v>
      </c>
      <c r="Q111" s="1609">
        <v>0</v>
      </c>
    </row>
    <row r="112" spans="1:17" s="1603" customFormat="1" ht="12.75" x14ac:dyDescent="0.2">
      <c r="A112" s="1590" t="s">
        <v>740</v>
      </c>
      <c r="B112" s="1607" t="s">
        <v>1704</v>
      </c>
      <c r="C112" s="1608">
        <f>'[5]Phụ lục số 2'!N30</f>
        <v>0</v>
      </c>
      <c r="D112" s="1608">
        <v>0</v>
      </c>
      <c r="E112" s="1608">
        <v>0</v>
      </c>
      <c r="F112" s="1608">
        <v>0</v>
      </c>
      <c r="G112" s="1608">
        <v>0</v>
      </c>
      <c r="H112" s="1608">
        <v>0</v>
      </c>
      <c r="I112" s="1608">
        <v>0</v>
      </c>
      <c r="J112" s="1608">
        <v>0</v>
      </c>
      <c r="K112" s="1608">
        <v>0</v>
      </c>
      <c r="L112" s="1608">
        <v>0</v>
      </c>
      <c r="M112" s="1608">
        <v>0</v>
      </c>
      <c r="N112" s="1608">
        <v>0</v>
      </c>
      <c r="O112" s="1608">
        <v>0</v>
      </c>
      <c r="P112" s="1608">
        <v>0</v>
      </c>
      <c r="Q112" s="1609">
        <v>0</v>
      </c>
    </row>
    <row r="113" spans="1:17" s="1603" customFormat="1" ht="12.75" x14ac:dyDescent="0.2">
      <c r="A113" s="1590" t="s">
        <v>741</v>
      </c>
      <c r="B113" s="1607" t="s">
        <v>749</v>
      </c>
      <c r="C113" s="1608">
        <f>'[5]Phụ lục số 5'!C32</f>
        <v>5063957</v>
      </c>
      <c r="D113" s="1608">
        <v>0</v>
      </c>
      <c r="E113" s="1608">
        <v>0</v>
      </c>
      <c r="F113" s="1608">
        <v>0</v>
      </c>
      <c r="G113" s="1608">
        <v>0</v>
      </c>
      <c r="H113" s="1608">
        <v>0</v>
      </c>
      <c r="I113" s="1608">
        <v>0</v>
      </c>
      <c r="J113" s="1608">
        <v>0</v>
      </c>
      <c r="K113" s="1608">
        <v>0</v>
      </c>
      <c r="L113" s="1608">
        <v>0</v>
      </c>
      <c r="M113" s="1608">
        <v>0</v>
      </c>
      <c r="N113" s="1608">
        <v>0</v>
      </c>
      <c r="O113" s="1608">
        <v>0</v>
      </c>
      <c r="P113" s="1608">
        <v>0</v>
      </c>
      <c r="Q113" s="1609">
        <v>0</v>
      </c>
    </row>
    <row r="114" spans="1:17" s="1589" customFormat="1" ht="24.95" customHeight="1" x14ac:dyDescent="0.2">
      <c r="A114" s="1590" t="s">
        <v>743</v>
      </c>
      <c r="B114" s="1607" t="s">
        <v>748</v>
      </c>
      <c r="C114" s="1608">
        <f>'[5]Phụ lục số 2'!N10</f>
        <v>530934</v>
      </c>
      <c r="D114" s="1608">
        <v>0</v>
      </c>
      <c r="E114" s="1608">
        <v>0</v>
      </c>
      <c r="F114" s="1608">
        <v>0</v>
      </c>
      <c r="G114" s="1608">
        <v>0</v>
      </c>
      <c r="H114" s="1608">
        <v>0</v>
      </c>
      <c r="I114" s="1608">
        <v>0</v>
      </c>
      <c r="J114" s="1608">
        <v>0</v>
      </c>
      <c r="K114" s="1608">
        <v>0</v>
      </c>
      <c r="L114" s="1608">
        <v>0</v>
      </c>
      <c r="M114" s="1608">
        <v>0</v>
      </c>
      <c r="N114" s="1608">
        <v>0</v>
      </c>
      <c r="O114" s="1608">
        <v>0</v>
      </c>
      <c r="P114" s="1608">
        <v>0</v>
      </c>
      <c r="Q114" s="1609">
        <v>0</v>
      </c>
    </row>
    <row r="115" spans="1:17" s="1589" customFormat="1" ht="24.95" customHeight="1" x14ac:dyDescent="0.2">
      <c r="A115" s="1590" t="s">
        <v>409</v>
      </c>
      <c r="B115" s="1607" t="s">
        <v>1344</v>
      </c>
      <c r="C115" s="1608">
        <f>'[5]Phụ lục số 2'!N11</f>
        <v>100000</v>
      </c>
      <c r="D115" s="1608">
        <v>0</v>
      </c>
      <c r="E115" s="1608">
        <v>0</v>
      </c>
      <c r="F115" s="1608">
        <v>0</v>
      </c>
      <c r="G115" s="1608">
        <v>0</v>
      </c>
      <c r="H115" s="1608">
        <v>0</v>
      </c>
      <c r="I115" s="1608">
        <v>0</v>
      </c>
      <c r="J115" s="1608">
        <v>0</v>
      </c>
      <c r="K115" s="1608">
        <v>0</v>
      </c>
      <c r="L115" s="1608">
        <v>0</v>
      </c>
      <c r="M115" s="1608">
        <v>0</v>
      </c>
      <c r="N115" s="1608">
        <v>0</v>
      </c>
      <c r="O115" s="1608">
        <v>0</v>
      </c>
      <c r="P115" s="1608">
        <v>0</v>
      </c>
      <c r="Q115" s="1609">
        <v>0</v>
      </c>
    </row>
    <row r="116" spans="1:17" s="1589" customFormat="1" ht="24.95" customHeight="1" x14ac:dyDescent="0.2">
      <c r="A116" s="1590" t="s">
        <v>746</v>
      </c>
      <c r="B116" s="1607" t="s">
        <v>744</v>
      </c>
      <c r="C116" s="1608">
        <f>'[5]Phụ lục số 2'!N12</f>
        <v>1500000</v>
      </c>
      <c r="D116" s="1608">
        <v>0</v>
      </c>
      <c r="E116" s="1608">
        <v>0</v>
      </c>
      <c r="F116" s="1608">
        <v>0</v>
      </c>
      <c r="G116" s="1608">
        <v>0</v>
      </c>
      <c r="H116" s="1608">
        <v>0</v>
      </c>
      <c r="I116" s="1608">
        <v>0</v>
      </c>
      <c r="J116" s="1608">
        <v>0</v>
      </c>
      <c r="K116" s="1608">
        <v>0</v>
      </c>
      <c r="L116" s="1608">
        <v>0</v>
      </c>
      <c r="M116" s="1608">
        <v>0</v>
      </c>
      <c r="N116" s="1608">
        <v>0</v>
      </c>
      <c r="O116" s="1608">
        <v>0</v>
      </c>
      <c r="P116" s="1608">
        <v>0</v>
      </c>
      <c r="Q116" s="1609">
        <v>0</v>
      </c>
    </row>
    <row r="117" spans="1:17" s="1589" customFormat="1" ht="24.95" customHeight="1" x14ac:dyDescent="0.2">
      <c r="A117" s="1590" t="s">
        <v>747</v>
      </c>
      <c r="B117" s="1607" t="s">
        <v>1705</v>
      </c>
      <c r="C117" s="1608">
        <f>'[5]Phụ lục số 2'!N13</f>
        <v>38777</v>
      </c>
      <c r="D117" s="1608">
        <v>0</v>
      </c>
      <c r="E117" s="1608">
        <v>0</v>
      </c>
      <c r="F117" s="1608">
        <v>0</v>
      </c>
      <c r="G117" s="1608">
        <v>0</v>
      </c>
      <c r="H117" s="1608">
        <v>0</v>
      </c>
      <c r="I117" s="1608">
        <v>0</v>
      </c>
      <c r="J117" s="1608">
        <v>0</v>
      </c>
      <c r="K117" s="1608">
        <v>0</v>
      </c>
      <c r="L117" s="1608">
        <v>0</v>
      </c>
      <c r="M117" s="1608">
        <v>0</v>
      </c>
      <c r="N117" s="1608">
        <v>0</v>
      </c>
      <c r="O117" s="1608">
        <v>0</v>
      </c>
      <c r="P117" s="1608">
        <v>0</v>
      </c>
      <c r="Q117" s="1609">
        <v>0</v>
      </c>
    </row>
    <row r="118" spans="1:17" s="1589" customFormat="1" ht="24.95" customHeight="1" x14ac:dyDescent="0.2">
      <c r="A118" s="1590" t="s">
        <v>932</v>
      </c>
      <c r="B118" s="1607" t="s">
        <v>745</v>
      </c>
      <c r="C118" s="1608">
        <f>'[5]Phụ lục số 8'!D7</f>
        <v>1127000</v>
      </c>
      <c r="D118" s="1608">
        <v>0</v>
      </c>
      <c r="E118" s="1608">
        <v>0</v>
      </c>
      <c r="F118" s="1608">
        <v>0</v>
      </c>
      <c r="G118" s="1608">
        <v>0</v>
      </c>
      <c r="H118" s="1608">
        <v>0</v>
      </c>
      <c r="I118" s="1608">
        <v>0</v>
      </c>
      <c r="J118" s="1608">
        <v>0</v>
      </c>
      <c r="K118" s="1608">
        <v>0</v>
      </c>
      <c r="L118" s="1608">
        <v>0</v>
      </c>
      <c r="M118" s="1608">
        <v>0</v>
      </c>
      <c r="N118" s="1608">
        <v>0</v>
      </c>
      <c r="O118" s="1608">
        <v>0</v>
      </c>
      <c r="P118" s="1608">
        <v>0</v>
      </c>
      <c r="Q118" s="1609">
        <v>0</v>
      </c>
    </row>
    <row r="119" spans="1:17" s="1589" customFormat="1" ht="24.95" customHeight="1" thickBot="1" x14ac:dyDescent="0.25">
      <c r="A119" s="1610" t="s">
        <v>1706</v>
      </c>
      <c r="B119" s="1611" t="s">
        <v>1343</v>
      </c>
      <c r="C119" s="1612">
        <f>'[5]Phụ lục số 2'!N35</f>
        <v>48300</v>
      </c>
      <c r="D119" s="1612">
        <v>0</v>
      </c>
      <c r="E119" s="1612">
        <v>0</v>
      </c>
      <c r="F119" s="1612">
        <v>0</v>
      </c>
      <c r="G119" s="1612">
        <v>0</v>
      </c>
      <c r="H119" s="1612">
        <v>0</v>
      </c>
      <c r="I119" s="1612">
        <v>0</v>
      </c>
      <c r="J119" s="1612">
        <v>0</v>
      </c>
      <c r="K119" s="1612">
        <v>0</v>
      </c>
      <c r="L119" s="1612">
        <v>0</v>
      </c>
      <c r="M119" s="1612">
        <v>0</v>
      </c>
      <c r="N119" s="1612">
        <v>0</v>
      </c>
      <c r="O119" s="1612">
        <v>0</v>
      </c>
      <c r="P119" s="1612">
        <v>0</v>
      </c>
      <c r="Q119" s="1613">
        <v>0</v>
      </c>
    </row>
    <row r="120" spans="1:17" ht="15.95" customHeight="1" thickTop="1" x14ac:dyDescent="0.2"/>
  </sheetData>
  <mergeCells count="22">
    <mergeCell ref="A1:Q1"/>
    <mergeCell ref="A2:Q2"/>
    <mergeCell ref="A4:A8"/>
    <mergeCell ref="B4:B8"/>
    <mergeCell ref="C4:Q4"/>
    <mergeCell ref="C5:C8"/>
    <mergeCell ref="D5:P5"/>
    <mergeCell ref="Q5:Q8"/>
    <mergeCell ref="D6:D8"/>
    <mergeCell ref="E6:P6"/>
    <mergeCell ref="E7:E8"/>
    <mergeCell ref="F7:F8"/>
    <mergeCell ref="G7:G8"/>
    <mergeCell ref="H7:H8"/>
    <mergeCell ref="I7:I8"/>
    <mergeCell ref="J7:J8"/>
    <mergeCell ref="K7:K8"/>
    <mergeCell ref="L7:L8"/>
    <mergeCell ref="M7:M8"/>
    <mergeCell ref="N7:N8"/>
    <mergeCell ref="O7:O8"/>
    <mergeCell ref="P7:P8"/>
  </mergeCells>
  <hyperlinks>
    <hyperlink ref="E41" r:id="rId1" display="..\DutoanNSNN2020\Stc\QLDN\Lập dự toán 2020.xls"/>
  </hyperlinks>
  <printOptions horizontalCentered="1"/>
  <pageMargins left="0" right="0" top="0.39370078740157483" bottom="0.19685039370078741" header="0" footer="0"/>
  <pageSetup paperSize="9" scale="56" fitToHeight="2" orientation="landscape" r:id="rId2"/>
  <headerFooter alignWithMargins="0">
    <oddHeader>&amp;L&amp;"Times New Roman,Bold"ỦY BAN NHÂN DÂN TỈNH ĐỒNG THÁP&amp;R&amp;A</oddHeader>
  </headerFooter>
  <drawing r:id="rId3"/>
  <legacyDrawing r:id="rId4"/>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22" t="s">
        <v>1601</v>
      </c>
      <c r="B1" s="1522"/>
      <c r="C1" s="1522"/>
      <c r="D1" s="1522"/>
      <c r="E1" s="1522"/>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28" t="s">
        <v>240</v>
      </c>
      <c r="B12" s="1528" t="s">
        <v>1603</v>
      </c>
      <c r="C12" s="1528" t="s">
        <v>1434</v>
      </c>
      <c r="D12" s="1528"/>
      <c r="E12" s="1528" t="s">
        <v>707</v>
      </c>
    </row>
    <row r="13" spans="1:5" ht="31.5" x14ac:dyDescent="0.2">
      <c r="A13" s="1528"/>
      <c r="B13" s="1528"/>
      <c r="C13" s="1343" t="s">
        <v>728</v>
      </c>
      <c r="D13" s="1343" t="s">
        <v>727</v>
      </c>
      <c r="E13" s="1528"/>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54" t="s">
        <v>1417</v>
      </c>
      <c r="B2" s="1554"/>
      <c r="C2" s="1554"/>
      <c r="D2" s="1554"/>
      <c r="E2" s="1554"/>
    </row>
    <row r="4" spans="1:20" ht="15.75" x14ac:dyDescent="0.25">
      <c r="C4" s="424" t="s">
        <v>516</v>
      </c>
    </row>
    <row r="5" spans="1:20" ht="27.75" customHeight="1" x14ac:dyDescent="0.2">
      <c r="A5" s="1555" t="s">
        <v>519</v>
      </c>
      <c r="B5" s="1555" t="s">
        <v>392</v>
      </c>
      <c r="C5" s="1551" t="s">
        <v>1418</v>
      </c>
      <c r="D5" s="1552"/>
      <c r="E5" s="1553"/>
      <c r="F5" s="1551" t="s">
        <v>1419</v>
      </c>
      <c r="G5" s="1552"/>
      <c r="H5" s="1553"/>
      <c r="I5" s="1551" t="s">
        <v>1420</v>
      </c>
      <c r="J5" s="1552"/>
      <c r="K5" s="1553"/>
      <c r="L5" s="1551" t="s">
        <v>1421</v>
      </c>
      <c r="M5" s="1552"/>
      <c r="N5" s="1553"/>
      <c r="O5" s="1551" t="s">
        <v>1422</v>
      </c>
      <c r="P5" s="1552"/>
      <c r="Q5" s="1553"/>
      <c r="R5" s="1551" t="s">
        <v>1423</v>
      </c>
      <c r="S5" s="1552"/>
      <c r="T5" s="1553"/>
    </row>
    <row r="6" spans="1:20" ht="33.75" customHeight="1" x14ac:dyDescent="0.2">
      <c r="A6" s="1556"/>
      <c r="B6" s="1556"/>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64" t="s">
        <v>1446</v>
      </c>
      <c r="B1" s="1364"/>
      <c r="C1" s="1364"/>
      <c r="D1" s="1364"/>
      <c r="E1" s="1364"/>
      <c r="F1" s="1364"/>
      <c r="G1" s="1364"/>
      <c r="H1" s="1364"/>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65" t="s">
        <v>1531</v>
      </c>
      <c r="C4" s="1365"/>
      <c r="D4" s="1365"/>
      <c r="E4" s="1365"/>
      <c r="H4" s="662" t="s">
        <v>806</v>
      </c>
    </row>
    <row r="5" spans="1:99" s="492" customFormat="1" x14ac:dyDescent="0.25">
      <c r="A5" s="1366" t="s">
        <v>519</v>
      </c>
      <c r="B5" s="1366" t="s">
        <v>240</v>
      </c>
      <c r="C5" s="1366" t="s">
        <v>905</v>
      </c>
      <c r="D5" s="1366"/>
      <c r="E5" s="1367" t="s">
        <v>952</v>
      </c>
      <c r="F5" s="1367" t="s">
        <v>1447</v>
      </c>
      <c r="G5" s="1367" t="s">
        <v>950</v>
      </c>
      <c r="H5" s="1367" t="s">
        <v>972</v>
      </c>
    </row>
    <row r="6" spans="1:99" s="492" customFormat="1" ht="144.75" customHeight="1" x14ac:dyDescent="0.25">
      <c r="A6" s="1366"/>
      <c r="B6" s="1366"/>
      <c r="C6" s="663" t="s">
        <v>807</v>
      </c>
      <c r="D6" s="664" t="s">
        <v>808</v>
      </c>
      <c r="E6" s="1367"/>
      <c r="F6" s="1367"/>
      <c r="G6" s="1367"/>
      <c r="H6" s="1367"/>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69" t="s">
        <v>1408</v>
      </c>
      <c r="B2" s="1369"/>
      <c r="C2" s="1369"/>
      <c r="D2" s="1369"/>
      <c r="E2" s="1369"/>
      <c r="F2" s="1369"/>
      <c r="G2" s="1369"/>
      <c r="H2" s="1369"/>
      <c r="I2" s="1369"/>
    </row>
    <row r="3" spans="1:99" x14ac:dyDescent="0.25">
      <c r="A3" s="1368" t="s">
        <v>519</v>
      </c>
      <c r="B3" s="1368" t="s">
        <v>240</v>
      </c>
      <c r="C3" s="1368" t="s">
        <v>857</v>
      </c>
      <c r="D3" s="1368" t="s">
        <v>841</v>
      </c>
      <c r="E3" s="1368"/>
      <c r="F3" s="1368" t="s">
        <v>905</v>
      </c>
      <c r="G3" s="1368"/>
      <c r="H3" s="1368" t="s">
        <v>952</v>
      </c>
      <c r="I3" s="1368" t="s">
        <v>969</v>
      </c>
      <c r="J3" s="1368" t="s">
        <v>1253</v>
      </c>
      <c r="K3" s="1368" t="s">
        <v>1252</v>
      </c>
      <c r="L3" s="1368" t="s">
        <v>1251</v>
      </c>
      <c r="M3" s="1368" t="s">
        <v>1456</v>
      </c>
    </row>
    <row r="4" spans="1:99" ht="27" customHeight="1" x14ac:dyDescent="0.25">
      <c r="A4" s="1368"/>
      <c r="B4" s="1368"/>
      <c r="C4" s="1368"/>
      <c r="D4" s="911" t="s">
        <v>858</v>
      </c>
      <c r="E4" s="911" t="s">
        <v>859</v>
      </c>
      <c r="F4" s="911" t="s">
        <v>858</v>
      </c>
      <c r="G4" s="911" t="s">
        <v>859</v>
      </c>
      <c r="H4" s="1368"/>
      <c r="I4" s="1368"/>
      <c r="J4" s="1368"/>
      <c r="K4" s="1368"/>
      <c r="L4" s="1368"/>
      <c r="M4" s="1368"/>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75" t="s">
        <v>1097</v>
      </c>
      <c r="B2" s="1375"/>
      <c r="C2" s="1375"/>
      <c r="D2" s="1375"/>
      <c r="E2" s="1375"/>
      <c r="F2" s="1375"/>
      <c r="G2" s="1375"/>
      <c r="H2" s="1375"/>
      <c r="I2" s="1375"/>
      <c r="J2" s="1375"/>
      <c r="K2" s="1375"/>
    </row>
    <row r="3" spans="1:99" ht="27" customHeight="1" x14ac:dyDescent="0.3">
      <c r="A3" s="1376" t="s">
        <v>519</v>
      </c>
      <c r="B3" s="1376" t="s">
        <v>240</v>
      </c>
      <c r="C3" s="1376" t="s">
        <v>857</v>
      </c>
      <c r="D3" s="1370" t="s">
        <v>1098</v>
      </c>
      <c r="E3" s="1372" t="s">
        <v>1099</v>
      </c>
      <c r="F3" s="1373"/>
      <c r="G3" s="1373"/>
      <c r="H3" s="1373"/>
      <c r="I3" s="1373"/>
      <c r="J3" s="1374"/>
      <c r="K3" s="1377" t="s">
        <v>1102</v>
      </c>
      <c r="L3" s="1378"/>
      <c r="M3" s="1378"/>
      <c r="N3" s="1378"/>
      <c r="O3" s="1378"/>
      <c r="P3" s="1378"/>
    </row>
    <row r="4" spans="1:99" ht="52.5" customHeight="1" x14ac:dyDescent="0.3">
      <c r="A4" s="1376"/>
      <c r="B4" s="1376"/>
      <c r="C4" s="1376"/>
      <c r="D4" s="1371"/>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70</vt:i4>
      </vt:variant>
    </vt:vector>
  </HeadingPairs>
  <TitlesOfParts>
    <vt:vector size="133"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Biểu số 53-CK-NSNN</vt:lpstr>
      <vt:lpstr>Biếu bổ sung</vt:lpstr>
      <vt:lpstr>Bố trí</vt:lpstr>
      <vt:lpstr>'10%TK tăng thêm so với năm 2020'!Print_Area</vt:lpstr>
      <vt:lpstr>'Biểu số 46-CK-NSNN'!Print_Area</vt:lpstr>
      <vt:lpstr>'Biểu số 53-CK-NSNN'!Print_Area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'Biểu số 53-CK-NSNN'!Print_Titles</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2022-01-14T08:10:52Z</dcterms:modified>
</cp:coreProperties>
</file>