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ghiabh\Desktop\QT 2018\NQ 288 HDND\NQ 288 HDND\"/>
    </mc:Choice>
  </mc:AlternateContent>
  <bookViews>
    <workbookView xWindow="0" yWindow="0" windowWidth="20490" windowHeight="7755" tabRatio="944" firstSheet="11" activeTab="11"/>
  </bookViews>
  <sheets>
    <sheet name="MB59-342" sheetId="262" state="hidden" r:id="rId1"/>
    <sheet name="MB58-342" sheetId="261" state="hidden" r:id="rId2"/>
    <sheet name="CandoiMB60-342 (đ)" sheetId="5" state="hidden" r:id="rId3"/>
    <sheet name="MB61.1 (ko ke cac Cap (đ)" sheetId="284" state="hidden" r:id="rId4"/>
    <sheet name="MB62.1(ko ke cac capNS (đ)" sheetId="285" state="hidden" r:id="rId5"/>
    <sheet name="B2-01" sheetId="58" state="hidden" r:id="rId6"/>
    <sheet name="B2-01-Tabmis" sheetId="147" state="hidden" r:id="rId7"/>
    <sheet name="B3-01" sheetId="59" state="hidden" r:id="rId8"/>
    <sheet name="B3-01-Tabmis" sheetId="148" state="hidden" r:id="rId9"/>
    <sheet name="XDCBTT-XSKT-TSDD" sheetId="282" state="hidden" r:id="rId10"/>
    <sheet name="CTMTQG (A CONG)" sheetId="274" state="hidden" r:id="rId11"/>
    <sheet name="Bao cao" sheetId="251" r:id="rId12"/>
    <sheet name="BS62-ND31 (DT)" sheetId="258" state="hidden" r:id="rId13"/>
  </sheets>
  <externalReferences>
    <externalReference r:id="rId14"/>
    <externalReference r:id="rId15"/>
    <externalReference r:id="rId16"/>
  </externalReferences>
  <definedNames>
    <definedName name="chuong_phuluc_55" localSheetId="11">'Bao cao'!$A$1</definedName>
    <definedName name="chuong_phuluc_55_name" localSheetId="11">'Bao cao'!$T$2</definedName>
    <definedName name="chuong_phuluc_62" localSheetId="12">'BS62-ND31 (DT)'!$A$1</definedName>
    <definedName name="chuong_phuluc_62_name" localSheetId="12">'BS62-ND31 (DT)'!$A$2</definedName>
    <definedName name="_xlnm.Print_Area" localSheetId="5">'B2-01'!$A$1:$N$176</definedName>
    <definedName name="_xlnm.Print_Area" localSheetId="6">'B2-01-Tabmis'!$A$1:$N$175</definedName>
    <definedName name="_xlnm.Print_Area" localSheetId="7">'B3-01'!$A$1:$H$95</definedName>
    <definedName name="_xlnm.Print_Area" localSheetId="2">'CandoiMB60-342 (đ)'!$A$1:$J$30</definedName>
    <definedName name="_xlnm.Print_Area" localSheetId="3">'MB61.1 (ko ke cac Cap (đ)'!$A$1:$L$86</definedName>
    <definedName name="_xlnm.Print_Area" localSheetId="4">'MB62.1(ko ke cac capNS (đ)'!$A$1:$L$62</definedName>
    <definedName name="_xlnm.Print_Area" localSheetId="9">'XDCBTT-XSKT-TSDD'!$A$1:$L$19</definedName>
    <definedName name="_xlnm.Print_Titles" localSheetId="6">'B2-01-Tabmis'!$10:$11</definedName>
    <definedName name="_xlnm.Print_Titles" localSheetId="7">'B3-01'!$9:$11</definedName>
    <definedName name="_xlnm.Print_Titles" localSheetId="8">'B3-01-Tabmis'!$14:$15</definedName>
    <definedName name="_xlnm.Print_Titles" localSheetId="11">'Bao cao'!$5:$9</definedName>
    <definedName name="_xlnm.Print_Titles" localSheetId="3">'MB61.1 (ko ke cac Cap (đ)'!$6:$8</definedName>
    <definedName name="_xlnm.Print_Titles" localSheetId="4">'MB62.1(ko ke cac capNS (đ)'!$6:$7</definedName>
    <definedName name="_xlnm.Print_Titles" localSheetId="9">'XDCBTT-XSKT-TSDD'!$6:$7</definedName>
  </definedNames>
  <calcPr calcId="152511"/>
</workbook>
</file>

<file path=xl/calcChain.xml><?xml version="1.0" encoding="utf-8"?>
<calcChain xmlns="http://schemas.openxmlformats.org/spreadsheetml/2006/main">
  <c r="F16" i="274" l="1"/>
  <c r="F17" i="274"/>
  <c r="E17" i="274"/>
  <c r="I17" i="274"/>
  <c r="J16" i="274"/>
  <c r="J15" i="274" s="1"/>
  <c r="L13" i="147"/>
  <c r="L12" i="147"/>
  <c r="G7" i="274"/>
  <c r="J7" i="274"/>
  <c r="G8" i="274"/>
  <c r="D9" i="274"/>
  <c r="G9" i="274"/>
  <c r="J9" i="274"/>
  <c r="G11" i="274"/>
  <c r="D12" i="274"/>
  <c r="F12" i="274"/>
  <c r="E12" i="274"/>
  <c r="I12" i="274"/>
  <c r="D13" i="274"/>
  <c r="F13" i="274"/>
  <c r="I13" i="274"/>
  <c r="H13" i="274"/>
  <c r="J13" i="274"/>
  <c r="F14" i="274"/>
  <c r="I14" i="274"/>
  <c r="I9" i="274" s="1"/>
  <c r="G15" i="274"/>
  <c r="D16" i="274"/>
  <c r="D17" i="274"/>
  <c r="D15" i="274" s="1"/>
  <c r="O15" i="59"/>
  <c r="O16" i="59"/>
  <c r="O17" i="59"/>
  <c r="O18" i="59"/>
  <c r="D19" i="59"/>
  <c r="F19" i="59"/>
  <c r="G19" i="59"/>
  <c r="H19" i="59"/>
  <c r="E19" i="59" s="1"/>
  <c r="J19" i="59"/>
  <c r="L19" i="59"/>
  <c r="M19" i="59"/>
  <c r="N19" i="59"/>
  <c r="O19" i="59"/>
  <c r="P19" i="59"/>
  <c r="D20" i="59"/>
  <c r="C20" i="59" s="1"/>
  <c r="F20" i="59"/>
  <c r="G20" i="59"/>
  <c r="E20" i="59" s="1"/>
  <c r="H20" i="59"/>
  <c r="J20" i="59"/>
  <c r="L20" i="59"/>
  <c r="M20" i="59"/>
  <c r="N20" i="59"/>
  <c r="O20" i="59"/>
  <c r="D21" i="59"/>
  <c r="F21" i="59"/>
  <c r="C21" i="59"/>
  <c r="G21" i="59"/>
  <c r="E21" i="59" s="1"/>
  <c r="H21" i="59"/>
  <c r="J21" i="59"/>
  <c r="L21" i="59"/>
  <c r="M21" i="59"/>
  <c r="N21" i="59"/>
  <c r="O21" i="59"/>
  <c r="D22" i="59"/>
  <c r="F22" i="59"/>
  <c r="G22" i="59"/>
  <c r="H22" i="59"/>
  <c r="J22" i="59"/>
  <c r="L22" i="59"/>
  <c r="M22" i="59"/>
  <c r="K22" i="59"/>
  <c r="N22" i="59"/>
  <c r="O22" i="59"/>
  <c r="D23" i="59"/>
  <c r="F23" i="59"/>
  <c r="E23" i="59" s="1"/>
  <c r="G23" i="59"/>
  <c r="H23" i="59"/>
  <c r="J23" i="59"/>
  <c r="L23" i="59"/>
  <c r="M23" i="59"/>
  <c r="K23" i="59"/>
  <c r="I23" i="59" s="1"/>
  <c r="N23" i="59"/>
  <c r="O23" i="59"/>
  <c r="P23" i="59" s="1"/>
  <c r="D24" i="59"/>
  <c r="F24" i="59"/>
  <c r="G24" i="59"/>
  <c r="G18" i="59" s="1"/>
  <c r="G17" i="59" s="1"/>
  <c r="H24" i="59"/>
  <c r="J24" i="59"/>
  <c r="I24" i="59" s="1"/>
  <c r="L24" i="59"/>
  <c r="M24" i="59"/>
  <c r="N24" i="59"/>
  <c r="K24" i="59"/>
  <c r="O24" i="59"/>
  <c r="P24" i="59"/>
  <c r="D25" i="59"/>
  <c r="F25" i="59"/>
  <c r="G25" i="59"/>
  <c r="H25" i="59"/>
  <c r="J25" i="59"/>
  <c r="L25" i="59"/>
  <c r="K25" i="59"/>
  <c r="I25" i="59" s="1"/>
  <c r="M25" i="59"/>
  <c r="N25" i="59"/>
  <c r="O25" i="59"/>
  <c r="P25" i="59" s="1"/>
  <c r="D26" i="59"/>
  <c r="F26" i="59"/>
  <c r="G26" i="59"/>
  <c r="H26" i="59"/>
  <c r="J26" i="59"/>
  <c r="L26" i="59"/>
  <c r="M26" i="59"/>
  <c r="N26" i="59"/>
  <c r="O26" i="59"/>
  <c r="D27" i="59"/>
  <c r="P27" i="59" s="1"/>
  <c r="F27" i="59"/>
  <c r="G27" i="59"/>
  <c r="H27" i="59"/>
  <c r="J27" i="59"/>
  <c r="L27" i="59"/>
  <c r="M27" i="59"/>
  <c r="K27" i="59" s="1"/>
  <c r="N27" i="59"/>
  <c r="O27" i="59"/>
  <c r="D28" i="59"/>
  <c r="F28" i="59"/>
  <c r="G28" i="59"/>
  <c r="E28" i="59"/>
  <c r="C28" i="59"/>
  <c r="H28" i="59"/>
  <c r="J28" i="59"/>
  <c r="L28" i="59"/>
  <c r="K28" i="59"/>
  <c r="M28" i="59"/>
  <c r="N28" i="59"/>
  <c r="O28" i="59"/>
  <c r="P28" i="59"/>
  <c r="D29" i="59"/>
  <c r="F29" i="59"/>
  <c r="G29" i="59"/>
  <c r="H29" i="59"/>
  <c r="J29" i="59"/>
  <c r="L29" i="59"/>
  <c r="M29" i="59"/>
  <c r="N29" i="59"/>
  <c r="O29" i="59"/>
  <c r="P29" i="59"/>
  <c r="D30" i="59"/>
  <c r="F30" i="59"/>
  <c r="G30" i="59"/>
  <c r="H30" i="59"/>
  <c r="J30" i="59"/>
  <c r="L30" i="59"/>
  <c r="M30" i="59"/>
  <c r="N30" i="59"/>
  <c r="K30" i="59" s="1"/>
  <c r="O30" i="59"/>
  <c r="D31" i="59"/>
  <c r="F31" i="59"/>
  <c r="G31" i="59"/>
  <c r="H31" i="59"/>
  <c r="J31" i="59"/>
  <c r="L31" i="59"/>
  <c r="K31" i="59"/>
  <c r="I31" i="59" s="1"/>
  <c r="M31" i="59"/>
  <c r="N31" i="59"/>
  <c r="O31" i="59"/>
  <c r="P31" i="59" s="1"/>
  <c r="D32" i="59"/>
  <c r="F32" i="59"/>
  <c r="G32" i="59"/>
  <c r="E32" i="59" s="1"/>
  <c r="C32" i="59" s="1"/>
  <c r="H32" i="59"/>
  <c r="J32" i="59"/>
  <c r="L32" i="59"/>
  <c r="M32" i="59"/>
  <c r="N32" i="59"/>
  <c r="O32" i="59"/>
  <c r="P32" i="59"/>
  <c r="D33" i="59"/>
  <c r="C33" i="59" s="1"/>
  <c r="F33" i="59"/>
  <c r="E33" i="59"/>
  <c r="G33" i="59"/>
  <c r="H33" i="59"/>
  <c r="J33" i="59"/>
  <c r="I33" i="59"/>
  <c r="L33" i="59"/>
  <c r="K33" i="59" s="1"/>
  <c r="M33" i="59"/>
  <c r="N33" i="59"/>
  <c r="O33" i="59"/>
  <c r="D34" i="59"/>
  <c r="F34" i="59"/>
  <c r="G34" i="59"/>
  <c r="H34" i="59"/>
  <c r="J34" i="59"/>
  <c r="L34" i="59"/>
  <c r="M34" i="59"/>
  <c r="N34" i="59"/>
  <c r="O34" i="59"/>
  <c r="D35" i="59"/>
  <c r="F35" i="59"/>
  <c r="G35" i="59"/>
  <c r="H35" i="59"/>
  <c r="J35" i="59"/>
  <c r="L35" i="59"/>
  <c r="M35" i="59"/>
  <c r="K35" i="59" s="1"/>
  <c r="I35" i="59" s="1"/>
  <c r="N35" i="59"/>
  <c r="O35" i="59"/>
  <c r="O36" i="59"/>
  <c r="D37" i="59"/>
  <c r="F37" i="59"/>
  <c r="G37" i="59"/>
  <c r="E37" i="59" s="1"/>
  <c r="H37" i="59"/>
  <c r="J37" i="59"/>
  <c r="L37" i="59"/>
  <c r="M37" i="59"/>
  <c r="N37" i="59"/>
  <c r="O37" i="59"/>
  <c r="D38" i="59"/>
  <c r="F38" i="59"/>
  <c r="F41" i="59" s="1"/>
  <c r="G38" i="59"/>
  <c r="H38" i="59"/>
  <c r="J38" i="59"/>
  <c r="L38" i="59"/>
  <c r="M38" i="59"/>
  <c r="N38" i="59"/>
  <c r="O38" i="59"/>
  <c r="D39" i="59"/>
  <c r="F39" i="59"/>
  <c r="G39" i="59"/>
  <c r="H39" i="59"/>
  <c r="J39" i="59"/>
  <c r="L39" i="59"/>
  <c r="K39" i="59"/>
  <c r="M39" i="59"/>
  <c r="N39" i="59"/>
  <c r="O39" i="59"/>
  <c r="D40" i="59"/>
  <c r="F40" i="59"/>
  <c r="G40" i="59"/>
  <c r="H40" i="59"/>
  <c r="J40" i="59"/>
  <c r="L40" i="59"/>
  <c r="M40" i="59"/>
  <c r="N40" i="59"/>
  <c r="O40" i="59"/>
  <c r="D42" i="59"/>
  <c r="P42" i="59" s="1"/>
  <c r="F42" i="59"/>
  <c r="E42" i="59" s="1"/>
  <c r="G42" i="59"/>
  <c r="H42" i="59"/>
  <c r="J42" i="59"/>
  <c r="L42" i="59"/>
  <c r="M42" i="59"/>
  <c r="N42" i="59"/>
  <c r="O42" i="59"/>
  <c r="D43" i="59"/>
  <c r="C43" i="59" s="1"/>
  <c r="F43" i="59"/>
  <c r="G43" i="59"/>
  <c r="H43" i="59"/>
  <c r="J43" i="59"/>
  <c r="L43" i="59"/>
  <c r="M43" i="59"/>
  <c r="N43" i="59"/>
  <c r="O43" i="59"/>
  <c r="P43" i="59" s="1"/>
  <c r="D44" i="59"/>
  <c r="F44" i="59"/>
  <c r="E44" i="59" s="1"/>
  <c r="G44" i="59"/>
  <c r="H44" i="59"/>
  <c r="J44" i="59"/>
  <c r="L44" i="59"/>
  <c r="M44" i="59"/>
  <c r="N44" i="59"/>
  <c r="O44" i="59"/>
  <c r="D45" i="59"/>
  <c r="F45" i="59"/>
  <c r="G45" i="59"/>
  <c r="H45" i="59"/>
  <c r="J45" i="59"/>
  <c r="L45" i="59"/>
  <c r="M45" i="59"/>
  <c r="N45" i="59"/>
  <c r="O45" i="59"/>
  <c r="P45" i="59" s="1"/>
  <c r="D46" i="59"/>
  <c r="F46" i="59"/>
  <c r="G46" i="59"/>
  <c r="H46" i="59"/>
  <c r="J46" i="59"/>
  <c r="L46" i="59"/>
  <c r="M46" i="59"/>
  <c r="N46" i="59"/>
  <c r="O46" i="59"/>
  <c r="P46" i="59"/>
  <c r="D47" i="59"/>
  <c r="F47" i="59"/>
  <c r="G47" i="59"/>
  <c r="H47" i="59"/>
  <c r="J47" i="59"/>
  <c r="L47" i="59"/>
  <c r="M47" i="59"/>
  <c r="N47" i="59"/>
  <c r="O47" i="59"/>
  <c r="D48" i="59"/>
  <c r="F48" i="59"/>
  <c r="G48" i="59"/>
  <c r="E48" i="59"/>
  <c r="H48" i="59"/>
  <c r="J48" i="59"/>
  <c r="L48" i="59"/>
  <c r="M48" i="59"/>
  <c r="N48" i="59"/>
  <c r="O48" i="59"/>
  <c r="D49" i="59"/>
  <c r="F49" i="59"/>
  <c r="G49" i="59"/>
  <c r="H49" i="59"/>
  <c r="J49" i="59"/>
  <c r="L49" i="59"/>
  <c r="M49" i="59"/>
  <c r="N49" i="59"/>
  <c r="O49" i="59"/>
  <c r="P49" i="59"/>
  <c r="O50" i="59"/>
  <c r="D51" i="59"/>
  <c r="F51" i="59"/>
  <c r="G51" i="59"/>
  <c r="H51" i="59"/>
  <c r="J51" i="59"/>
  <c r="L51" i="59"/>
  <c r="K51" i="59"/>
  <c r="M51" i="59"/>
  <c r="N51" i="59"/>
  <c r="O51" i="59"/>
  <c r="P51" i="59"/>
  <c r="D52" i="59"/>
  <c r="P52" i="59" s="1"/>
  <c r="F52" i="59"/>
  <c r="G52" i="59"/>
  <c r="H52" i="59"/>
  <c r="J52" i="59"/>
  <c r="L52" i="59"/>
  <c r="M52" i="59"/>
  <c r="N52" i="59"/>
  <c r="O52" i="59"/>
  <c r="D53" i="59"/>
  <c r="F53" i="59"/>
  <c r="G53" i="59"/>
  <c r="H53" i="59"/>
  <c r="J53" i="59"/>
  <c r="I53" i="59" s="1"/>
  <c r="L53" i="59"/>
  <c r="M53" i="59"/>
  <c r="N53" i="59"/>
  <c r="O53" i="59"/>
  <c r="P53" i="59" s="1"/>
  <c r="D54" i="59"/>
  <c r="F54" i="59"/>
  <c r="G54" i="59"/>
  <c r="H54" i="59"/>
  <c r="J54" i="59"/>
  <c r="L54" i="59"/>
  <c r="M54" i="59"/>
  <c r="N54" i="59"/>
  <c r="O54" i="59"/>
  <c r="P54" i="59" s="1"/>
  <c r="D55" i="59"/>
  <c r="F55" i="59"/>
  <c r="G55" i="59"/>
  <c r="H55" i="59"/>
  <c r="J55" i="59"/>
  <c r="L55" i="59"/>
  <c r="M55" i="59"/>
  <c r="K55" i="59" s="1"/>
  <c r="I55" i="59" s="1"/>
  <c r="N55" i="59"/>
  <c r="O55" i="59"/>
  <c r="P55" i="59"/>
  <c r="D56" i="59"/>
  <c r="F56" i="59"/>
  <c r="G56" i="59"/>
  <c r="H56" i="59"/>
  <c r="J56" i="59"/>
  <c r="L56" i="59"/>
  <c r="M56" i="59"/>
  <c r="K56" i="59"/>
  <c r="I56" i="59" s="1"/>
  <c r="N56" i="59"/>
  <c r="O56" i="59"/>
  <c r="P56" i="59" s="1"/>
  <c r="D57" i="59"/>
  <c r="F57" i="59"/>
  <c r="G57" i="59"/>
  <c r="H57" i="59"/>
  <c r="J57" i="59"/>
  <c r="L57" i="59"/>
  <c r="M57" i="59"/>
  <c r="K57" i="59" s="1"/>
  <c r="N57" i="59"/>
  <c r="O57" i="59"/>
  <c r="P57" i="59"/>
  <c r="D58" i="59"/>
  <c r="C58" i="59" s="1"/>
  <c r="F58" i="59"/>
  <c r="G58" i="59"/>
  <c r="H58" i="59"/>
  <c r="E58" i="59"/>
  <c r="J58" i="59"/>
  <c r="L58" i="59"/>
  <c r="M58" i="59"/>
  <c r="K58" i="59"/>
  <c r="I58" i="59" s="1"/>
  <c r="N58" i="59"/>
  <c r="O58" i="59"/>
  <c r="D59" i="59"/>
  <c r="F59" i="59"/>
  <c r="G59" i="59"/>
  <c r="H59" i="59"/>
  <c r="J59" i="59"/>
  <c r="L59" i="59"/>
  <c r="M59" i="59"/>
  <c r="N59" i="59"/>
  <c r="O59" i="59"/>
  <c r="D60" i="59"/>
  <c r="F60" i="59"/>
  <c r="G60" i="59"/>
  <c r="H60" i="59"/>
  <c r="J60" i="59"/>
  <c r="L60" i="59"/>
  <c r="K60" i="59" s="1"/>
  <c r="I60" i="59" s="1"/>
  <c r="M60" i="59"/>
  <c r="N60" i="59"/>
  <c r="O60" i="59"/>
  <c r="P60" i="59" s="1"/>
  <c r="D61" i="59"/>
  <c r="F61" i="59"/>
  <c r="G61" i="59"/>
  <c r="E61" i="59"/>
  <c r="C61" i="59" s="1"/>
  <c r="H61" i="59"/>
  <c r="J61" i="59"/>
  <c r="L61" i="59"/>
  <c r="M61" i="59"/>
  <c r="N61" i="59"/>
  <c r="O61" i="59"/>
  <c r="P61" i="59" s="1"/>
  <c r="D62" i="59"/>
  <c r="F62" i="59"/>
  <c r="E62" i="59" s="1"/>
  <c r="G62" i="59"/>
  <c r="H62" i="59"/>
  <c r="J62" i="59"/>
  <c r="L62" i="59"/>
  <c r="K62" i="59" s="1"/>
  <c r="M62" i="59"/>
  <c r="N62" i="59"/>
  <c r="O62" i="59"/>
  <c r="D63" i="59"/>
  <c r="F63" i="59"/>
  <c r="G63" i="59"/>
  <c r="H63" i="59"/>
  <c r="J63" i="59"/>
  <c r="L63" i="59"/>
  <c r="M63" i="59"/>
  <c r="N63" i="59"/>
  <c r="O63" i="59"/>
  <c r="P63" i="59" s="1"/>
  <c r="D64" i="59"/>
  <c r="F64" i="59"/>
  <c r="E64" i="59" s="1"/>
  <c r="C64" i="59" s="1"/>
  <c r="G64" i="59"/>
  <c r="H64" i="59"/>
  <c r="J64" i="59"/>
  <c r="L64" i="59"/>
  <c r="K64" i="59" s="1"/>
  <c r="M64" i="59"/>
  <c r="N64" i="59"/>
  <c r="O64" i="59"/>
  <c r="P64" i="59" s="1"/>
  <c r="D65" i="59"/>
  <c r="F65" i="59"/>
  <c r="E65" i="59" s="1"/>
  <c r="C65" i="59" s="1"/>
  <c r="G65" i="59"/>
  <c r="H65" i="59"/>
  <c r="J65" i="59"/>
  <c r="L65" i="59"/>
  <c r="M65" i="59"/>
  <c r="N65" i="59"/>
  <c r="O65" i="59"/>
  <c r="D66" i="59"/>
  <c r="F66" i="59"/>
  <c r="G66" i="59"/>
  <c r="H66" i="59"/>
  <c r="E66" i="59" s="1"/>
  <c r="J66" i="59"/>
  <c r="L66" i="59"/>
  <c r="M66" i="59"/>
  <c r="K66" i="59"/>
  <c r="I66" i="59" s="1"/>
  <c r="N66" i="59"/>
  <c r="O66" i="59"/>
  <c r="P66" i="59" s="1"/>
  <c r="O67" i="59"/>
  <c r="D68" i="59"/>
  <c r="F68" i="59"/>
  <c r="G68" i="59"/>
  <c r="H68" i="59"/>
  <c r="J68" i="59"/>
  <c r="L68" i="59"/>
  <c r="K68" i="59"/>
  <c r="M68" i="59"/>
  <c r="N68" i="59"/>
  <c r="O68" i="59"/>
  <c r="P68" i="59" s="1"/>
  <c r="D69" i="59"/>
  <c r="F69" i="59"/>
  <c r="G69" i="59"/>
  <c r="H69" i="59"/>
  <c r="J69" i="59"/>
  <c r="L69" i="59"/>
  <c r="M69" i="59"/>
  <c r="M71" i="59" s="1"/>
  <c r="N69" i="59"/>
  <c r="O69" i="59"/>
  <c r="D70" i="59"/>
  <c r="F70" i="59"/>
  <c r="C70" i="59"/>
  <c r="G70" i="59"/>
  <c r="E70" i="59" s="1"/>
  <c r="H70" i="59"/>
  <c r="J70" i="59"/>
  <c r="L70" i="59"/>
  <c r="M70" i="59"/>
  <c r="N70" i="59"/>
  <c r="O70" i="59"/>
  <c r="D72" i="59"/>
  <c r="P72" i="59" s="1"/>
  <c r="F72" i="59"/>
  <c r="G72" i="59"/>
  <c r="E72" i="59"/>
  <c r="C72" i="59"/>
  <c r="H72" i="59"/>
  <c r="J72" i="59"/>
  <c r="L72" i="59"/>
  <c r="M72" i="59"/>
  <c r="K72" i="59" s="1"/>
  <c r="I72" i="59" s="1"/>
  <c r="N72" i="59"/>
  <c r="O72" i="59"/>
  <c r="D73" i="59"/>
  <c r="P73" i="59" s="1"/>
  <c r="F73" i="59"/>
  <c r="G73" i="59"/>
  <c r="E73" i="59"/>
  <c r="C73" i="59"/>
  <c r="H73" i="59"/>
  <c r="J73" i="59"/>
  <c r="L73" i="59"/>
  <c r="M73" i="59"/>
  <c r="K73" i="59" s="1"/>
  <c r="I73" i="59" s="1"/>
  <c r="N73" i="59"/>
  <c r="O73" i="59"/>
  <c r="D74" i="59"/>
  <c r="F74" i="59"/>
  <c r="E74" i="59" s="1"/>
  <c r="G74" i="59"/>
  <c r="H74" i="59"/>
  <c r="J74" i="59"/>
  <c r="L74" i="59"/>
  <c r="M74" i="59"/>
  <c r="K74" i="59"/>
  <c r="N74" i="59"/>
  <c r="O74" i="59"/>
  <c r="D75" i="59"/>
  <c r="F75" i="59"/>
  <c r="E75" i="59" s="1"/>
  <c r="G75" i="59"/>
  <c r="C75" i="59"/>
  <c r="H75" i="59"/>
  <c r="J75" i="59"/>
  <c r="L75" i="59"/>
  <c r="M75" i="59"/>
  <c r="K75" i="59" s="1"/>
  <c r="I75" i="59" s="1"/>
  <c r="N75" i="59"/>
  <c r="O75" i="59"/>
  <c r="P75" i="59" s="1"/>
  <c r="D76" i="59"/>
  <c r="C76" i="59" s="1"/>
  <c r="F76" i="59"/>
  <c r="G76" i="59"/>
  <c r="E76" i="59" s="1"/>
  <c r="H76" i="59"/>
  <c r="J76" i="59"/>
  <c r="L76" i="59"/>
  <c r="M76" i="59"/>
  <c r="N76" i="59"/>
  <c r="O76" i="59"/>
  <c r="O77" i="59"/>
  <c r="D78" i="59"/>
  <c r="F78" i="59"/>
  <c r="G78" i="59"/>
  <c r="E78" i="59"/>
  <c r="C78" i="59" s="1"/>
  <c r="H78" i="59"/>
  <c r="J78" i="59"/>
  <c r="L78" i="59"/>
  <c r="M78" i="59"/>
  <c r="N78" i="59"/>
  <c r="O78" i="59"/>
  <c r="P78" i="59"/>
  <c r="D79" i="59"/>
  <c r="F79" i="59"/>
  <c r="G79" i="59"/>
  <c r="E79" i="59"/>
  <c r="H79" i="59"/>
  <c r="J79" i="59"/>
  <c r="L79" i="59"/>
  <c r="M79" i="59"/>
  <c r="N79" i="59"/>
  <c r="O79" i="59"/>
  <c r="D80" i="59"/>
  <c r="F80" i="59"/>
  <c r="G80" i="59"/>
  <c r="G77" i="59" s="1"/>
  <c r="H80" i="59"/>
  <c r="J80" i="59"/>
  <c r="L80" i="59"/>
  <c r="M80" i="59"/>
  <c r="N80" i="59"/>
  <c r="O80" i="59"/>
  <c r="D81" i="59"/>
  <c r="F81" i="59"/>
  <c r="E81" i="59" s="1"/>
  <c r="G81" i="59"/>
  <c r="H81" i="59"/>
  <c r="J81" i="59"/>
  <c r="L81" i="59"/>
  <c r="M81" i="59"/>
  <c r="K81" i="59" s="1"/>
  <c r="I81" i="59" s="1"/>
  <c r="N81" i="59"/>
  <c r="O81" i="59"/>
  <c r="O82" i="59"/>
  <c r="D83" i="59"/>
  <c r="F83" i="59"/>
  <c r="G83" i="59"/>
  <c r="H83" i="59"/>
  <c r="J83" i="59"/>
  <c r="L83" i="59"/>
  <c r="M83" i="59"/>
  <c r="N83" i="59"/>
  <c r="O83" i="59"/>
  <c r="D84" i="59"/>
  <c r="F84" i="59"/>
  <c r="G84" i="59"/>
  <c r="H84" i="59"/>
  <c r="J84" i="59"/>
  <c r="L84" i="59"/>
  <c r="M84" i="59"/>
  <c r="M82" i="59" s="1"/>
  <c r="K84" i="59"/>
  <c r="N84" i="59"/>
  <c r="O84" i="59"/>
  <c r="D85" i="59"/>
  <c r="F85" i="59"/>
  <c r="G85" i="59"/>
  <c r="H85" i="59"/>
  <c r="J85" i="59"/>
  <c r="L85" i="59"/>
  <c r="M85" i="59"/>
  <c r="N85" i="59"/>
  <c r="O85" i="59"/>
  <c r="P85" i="59"/>
  <c r="D86" i="59"/>
  <c r="F86" i="59"/>
  <c r="G86" i="59"/>
  <c r="H86" i="59"/>
  <c r="J86" i="59"/>
  <c r="L86" i="59"/>
  <c r="M86" i="59"/>
  <c r="K86" i="59"/>
  <c r="I86" i="59" s="1"/>
  <c r="N86" i="59"/>
  <c r="O86" i="59"/>
  <c r="D87" i="59"/>
  <c r="F87" i="59"/>
  <c r="G87" i="59"/>
  <c r="H87" i="59"/>
  <c r="J87" i="59"/>
  <c r="L87" i="59"/>
  <c r="M87" i="59"/>
  <c r="N87" i="59"/>
  <c r="K87" i="59" s="1"/>
  <c r="I87" i="59" s="1"/>
  <c r="O87" i="59"/>
  <c r="O88" i="59"/>
  <c r="O89" i="59"/>
  <c r="D90" i="59"/>
  <c r="F90" i="59"/>
  <c r="G90" i="59"/>
  <c r="H90" i="59"/>
  <c r="J90" i="59"/>
  <c r="L90" i="59"/>
  <c r="M90" i="59"/>
  <c r="M89" i="59"/>
  <c r="N90" i="59"/>
  <c r="O90" i="59"/>
  <c r="D91" i="59"/>
  <c r="D89" i="59"/>
  <c r="F91" i="59"/>
  <c r="E91" i="59" s="1"/>
  <c r="C91" i="59" s="1"/>
  <c r="G91" i="59"/>
  <c r="H91" i="59"/>
  <c r="H89" i="59"/>
  <c r="J91" i="59"/>
  <c r="I91" i="59" s="1"/>
  <c r="L91" i="59"/>
  <c r="M91" i="59"/>
  <c r="N91" i="59"/>
  <c r="N89" i="59"/>
  <c r="O91" i="59"/>
  <c r="D92" i="59"/>
  <c r="F92" i="59"/>
  <c r="G92" i="59"/>
  <c r="H92" i="59"/>
  <c r="J92" i="59"/>
  <c r="L92" i="59"/>
  <c r="K92" i="59"/>
  <c r="M92" i="59"/>
  <c r="N92" i="59"/>
  <c r="O92" i="59"/>
  <c r="P92" i="59" s="1"/>
  <c r="D93" i="59"/>
  <c r="F93" i="59"/>
  <c r="G93" i="59"/>
  <c r="H93" i="59"/>
  <c r="J93" i="59"/>
  <c r="L93" i="59"/>
  <c r="M93" i="59"/>
  <c r="N93" i="59"/>
  <c r="O93" i="59"/>
  <c r="P93" i="59" s="1"/>
  <c r="D94" i="59"/>
  <c r="F94" i="59"/>
  <c r="G94" i="59"/>
  <c r="H94" i="59"/>
  <c r="E94" i="59" s="1"/>
  <c r="C94" i="59" s="1"/>
  <c r="J94" i="59"/>
  <c r="L94" i="59"/>
  <c r="K94" i="59" s="1"/>
  <c r="I94" i="59" s="1"/>
  <c r="M94" i="59"/>
  <c r="N94" i="59"/>
  <c r="O94" i="59"/>
  <c r="D95" i="59"/>
  <c r="F95" i="59"/>
  <c r="G95" i="59"/>
  <c r="E95" i="59" s="1"/>
  <c r="H95" i="59"/>
  <c r="J95" i="59"/>
  <c r="L95" i="59"/>
  <c r="M95" i="59"/>
  <c r="N95" i="59"/>
  <c r="O95" i="59"/>
  <c r="P95" i="59"/>
  <c r="D96" i="59"/>
  <c r="C96" i="59" s="1"/>
  <c r="F96" i="59"/>
  <c r="G96" i="59"/>
  <c r="H96" i="59"/>
  <c r="E96" i="59" s="1"/>
  <c r="J96" i="59"/>
  <c r="L96" i="59"/>
  <c r="M96" i="59"/>
  <c r="K96" i="59"/>
  <c r="I96" i="59"/>
  <c r="N96" i="59"/>
  <c r="O96" i="59"/>
  <c r="O97" i="59"/>
  <c r="D98" i="59"/>
  <c r="F98" i="59"/>
  <c r="G98" i="59"/>
  <c r="H98" i="59"/>
  <c r="J98" i="59"/>
  <c r="L98" i="59"/>
  <c r="M98" i="59"/>
  <c r="N98" i="59"/>
  <c r="O98" i="59"/>
  <c r="D99" i="59"/>
  <c r="F99" i="59"/>
  <c r="G99" i="59"/>
  <c r="H99" i="59"/>
  <c r="J99" i="59"/>
  <c r="L99" i="59"/>
  <c r="M99" i="59"/>
  <c r="N99" i="59"/>
  <c r="O99" i="59"/>
  <c r="D100" i="59"/>
  <c r="F100" i="59"/>
  <c r="E100" i="59" s="1"/>
  <c r="G100" i="59"/>
  <c r="C100" i="59"/>
  <c r="H100" i="59"/>
  <c r="J100" i="59"/>
  <c r="L100" i="59"/>
  <c r="M100" i="59"/>
  <c r="N100" i="59"/>
  <c r="O100" i="59"/>
  <c r="D101" i="59"/>
  <c r="F101" i="59"/>
  <c r="G101" i="59"/>
  <c r="H101" i="59"/>
  <c r="J101" i="59"/>
  <c r="L101" i="59"/>
  <c r="M101" i="59"/>
  <c r="N101" i="59"/>
  <c r="O101" i="59"/>
  <c r="P101" i="59" s="1"/>
  <c r="O102" i="59"/>
  <c r="D103" i="59"/>
  <c r="F103" i="59"/>
  <c r="G103" i="59"/>
  <c r="H103" i="59"/>
  <c r="J103" i="59"/>
  <c r="J102" i="59" s="1"/>
  <c r="L103" i="59"/>
  <c r="M103" i="59"/>
  <c r="N103" i="59"/>
  <c r="O103" i="59"/>
  <c r="P103" i="59"/>
  <c r="D104" i="59"/>
  <c r="F104" i="59"/>
  <c r="G104" i="59"/>
  <c r="H104" i="59"/>
  <c r="J104" i="59"/>
  <c r="L104" i="59"/>
  <c r="M104" i="59"/>
  <c r="N104" i="59"/>
  <c r="O104" i="59"/>
  <c r="D105" i="59"/>
  <c r="F105" i="59"/>
  <c r="G105" i="59"/>
  <c r="H105" i="59"/>
  <c r="H102" i="59"/>
  <c r="J105" i="59"/>
  <c r="L105" i="59"/>
  <c r="M105" i="59"/>
  <c r="N105" i="59"/>
  <c r="N102" i="59" s="1"/>
  <c r="O105" i="59"/>
  <c r="P105" i="59" s="1"/>
  <c r="D106" i="59"/>
  <c r="F106" i="59"/>
  <c r="G106" i="59"/>
  <c r="H106" i="59"/>
  <c r="J106" i="59"/>
  <c r="L106" i="59"/>
  <c r="M106" i="59"/>
  <c r="N106" i="59"/>
  <c r="O106" i="59"/>
  <c r="P106" i="59"/>
  <c r="C120" i="59"/>
  <c r="D120" i="59"/>
  <c r="E120" i="59"/>
  <c r="F120" i="59"/>
  <c r="G120" i="59"/>
  <c r="H120" i="59"/>
  <c r="I120" i="59"/>
  <c r="J120" i="59"/>
  <c r="K120" i="59"/>
  <c r="L120" i="59"/>
  <c r="M120" i="59"/>
  <c r="N120" i="59"/>
  <c r="C13" i="58"/>
  <c r="D13" i="58"/>
  <c r="E13" i="58"/>
  <c r="F13" i="58"/>
  <c r="G13" i="58"/>
  <c r="H13" i="58"/>
  <c r="I13" i="58"/>
  <c r="J13" i="58"/>
  <c r="K13" i="58"/>
  <c r="L13" i="58"/>
  <c r="M13" i="58"/>
  <c r="N13" i="58"/>
  <c r="C15" i="58"/>
  <c r="D15" i="58"/>
  <c r="E15" i="58"/>
  <c r="F15" i="58"/>
  <c r="G15" i="58"/>
  <c r="H15" i="58"/>
  <c r="I15" i="58"/>
  <c r="J15" i="58"/>
  <c r="K15" i="58"/>
  <c r="L15" i="58"/>
  <c r="M15" i="58"/>
  <c r="N15" i="58"/>
  <c r="O16" i="58"/>
  <c r="C17" i="58"/>
  <c r="D17" i="58"/>
  <c r="E17" i="58"/>
  <c r="F17" i="58"/>
  <c r="G17" i="58"/>
  <c r="H17" i="58"/>
  <c r="I17" i="58"/>
  <c r="J17" i="58"/>
  <c r="K17" i="58"/>
  <c r="L17" i="58"/>
  <c r="L16" i="58"/>
  <c r="L14" i="58"/>
  <c r="L12" i="58" s="1"/>
  <c r="L200" i="58" s="1"/>
  <c r="M17" i="58"/>
  <c r="N17" i="58"/>
  <c r="C18" i="58"/>
  <c r="D18" i="58"/>
  <c r="E18" i="58"/>
  <c r="F18" i="58"/>
  <c r="G18" i="58"/>
  <c r="H18" i="58"/>
  <c r="I18" i="58"/>
  <c r="J18" i="58"/>
  <c r="K18" i="58"/>
  <c r="L18" i="58"/>
  <c r="M18" i="58"/>
  <c r="N18" i="58"/>
  <c r="C19" i="58"/>
  <c r="D19" i="58"/>
  <c r="E19" i="58"/>
  <c r="F19" i="58"/>
  <c r="G19" i="58"/>
  <c r="H19" i="58"/>
  <c r="I19" i="58"/>
  <c r="J19" i="58"/>
  <c r="K19" i="58"/>
  <c r="L19" i="58"/>
  <c r="M19" i="58"/>
  <c r="N19" i="58"/>
  <c r="C20" i="58"/>
  <c r="D20" i="58"/>
  <c r="E20" i="58"/>
  <c r="F20" i="58"/>
  <c r="G20" i="58"/>
  <c r="H20" i="58"/>
  <c r="I20" i="58"/>
  <c r="J20" i="58"/>
  <c r="K20" i="58"/>
  <c r="L20" i="58"/>
  <c r="M20" i="58"/>
  <c r="N20" i="58"/>
  <c r="C21" i="58"/>
  <c r="D21" i="58"/>
  <c r="E21" i="58"/>
  <c r="F21" i="58"/>
  <c r="G21" i="58"/>
  <c r="H21" i="58"/>
  <c r="I21" i="58"/>
  <c r="J21" i="58"/>
  <c r="K21" i="58"/>
  <c r="L21" i="58"/>
  <c r="M21" i="58"/>
  <c r="N21" i="58"/>
  <c r="C22" i="58"/>
  <c r="D22" i="58"/>
  <c r="E22" i="58"/>
  <c r="F22" i="58"/>
  <c r="G22" i="58"/>
  <c r="H22" i="58"/>
  <c r="I22" i="58"/>
  <c r="J22" i="58"/>
  <c r="K22" i="58"/>
  <c r="L22" i="58"/>
  <c r="M22" i="58"/>
  <c r="N22" i="58"/>
  <c r="C23" i="58"/>
  <c r="D23" i="58"/>
  <c r="E23" i="58"/>
  <c r="F23" i="58"/>
  <c r="G23" i="58"/>
  <c r="H23" i="58"/>
  <c r="I23" i="58"/>
  <c r="J23" i="58"/>
  <c r="K23" i="58"/>
  <c r="L23" i="58"/>
  <c r="M23" i="58"/>
  <c r="N23" i="58"/>
  <c r="C24" i="58"/>
  <c r="D24" i="58"/>
  <c r="E24" i="58"/>
  <c r="F24" i="58"/>
  <c r="G24" i="58"/>
  <c r="H24" i="58"/>
  <c r="I24" i="58"/>
  <c r="J24" i="58"/>
  <c r="K24" i="58"/>
  <c r="L24" i="58"/>
  <c r="M24" i="58"/>
  <c r="N24" i="58"/>
  <c r="C25" i="58"/>
  <c r="D25" i="58"/>
  <c r="E25" i="58"/>
  <c r="F25" i="58"/>
  <c r="G25" i="58"/>
  <c r="H25" i="58"/>
  <c r="I25" i="58"/>
  <c r="J25" i="58"/>
  <c r="K25" i="58"/>
  <c r="L25" i="58"/>
  <c r="M25" i="58"/>
  <c r="N25" i="58"/>
  <c r="C26" i="58"/>
  <c r="D26" i="58"/>
  <c r="E26" i="58"/>
  <c r="F26" i="58"/>
  <c r="G26" i="58"/>
  <c r="H26" i="58"/>
  <c r="I26" i="58"/>
  <c r="J26" i="58"/>
  <c r="K26" i="58"/>
  <c r="L26" i="58"/>
  <c r="M26" i="58"/>
  <c r="N26" i="58"/>
  <c r="C27" i="58"/>
  <c r="D27" i="58"/>
  <c r="E27" i="58"/>
  <c r="F27" i="58"/>
  <c r="G27" i="58"/>
  <c r="H27" i="58"/>
  <c r="I27" i="58"/>
  <c r="J27" i="58"/>
  <c r="K27" i="58"/>
  <c r="L27" i="58"/>
  <c r="M27" i="58"/>
  <c r="N27" i="58"/>
  <c r="C28" i="58"/>
  <c r="D28" i="58"/>
  <c r="E28" i="58"/>
  <c r="F28" i="58"/>
  <c r="G28" i="58"/>
  <c r="H28" i="58"/>
  <c r="I28" i="58"/>
  <c r="J28" i="58"/>
  <c r="K28" i="58"/>
  <c r="L28" i="58"/>
  <c r="M28" i="58"/>
  <c r="N28" i="58"/>
  <c r="C29" i="58"/>
  <c r="D29" i="58"/>
  <c r="E29" i="58"/>
  <c r="F29" i="58"/>
  <c r="G29" i="58"/>
  <c r="H29" i="58"/>
  <c r="I29" i="58"/>
  <c r="J29" i="58"/>
  <c r="K29" i="58"/>
  <c r="L29" i="58"/>
  <c r="M29" i="58"/>
  <c r="N29" i="58"/>
  <c r="C30" i="58"/>
  <c r="D30" i="58"/>
  <c r="E30" i="58"/>
  <c r="F30" i="58"/>
  <c r="G30" i="58"/>
  <c r="H30" i="58"/>
  <c r="I30" i="58"/>
  <c r="J30" i="58"/>
  <c r="K30" i="58"/>
  <c r="L30" i="58"/>
  <c r="M30" i="58"/>
  <c r="N30" i="58"/>
  <c r="C31" i="58"/>
  <c r="D31" i="58"/>
  <c r="E31" i="58"/>
  <c r="F31" i="58"/>
  <c r="G31" i="58"/>
  <c r="H31" i="58"/>
  <c r="I31" i="58"/>
  <c r="J31" i="58"/>
  <c r="K31" i="58"/>
  <c r="L31" i="58"/>
  <c r="M31" i="58"/>
  <c r="N31" i="58"/>
  <c r="C32" i="58"/>
  <c r="D32" i="58"/>
  <c r="E32" i="58"/>
  <c r="F32" i="58"/>
  <c r="G32" i="58"/>
  <c r="H32" i="58"/>
  <c r="I32" i="58"/>
  <c r="J32" i="58"/>
  <c r="K32" i="58"/>
  <c r="L32" i="58"/>
  <c r="M32" i="58"/>
  <c r="N32" i="58"/>
  <c r="C33" i="58"/>
  <c r="D33" i="58"/>
  <c r="E33" i="58"/>
  <c r="F33" i="58"/>
  <c r="G33" i="58"/>
  <c r="H33" i="58"/>
  <c r="I33" i="58"/>
  <c r="J33" i="58"/>
  <c r="K33" i="58"/>
  <c r="L33" i="58"/>
  <c r="M33" i="58"/>
  <c r="N33" i="58"/>
  <c r="C34" i="58"/>
  <c r="D34" i="58"/>
  <c r="E34" i="58"/>
  <c r="F34" i="58"/>
  <c r="G34" i="58"/>
  <c r="H34" i="58"/>
  <c r="I34" i="58"/>
  <c r="J34" i="58"/>
  <c r="K34" i="58"/>
  <c r="L34" i="58"/>
  <c r="M34" i="58"/>
  <c r="N34" i="58"/>
  <c r="C35" i="58"/>
  <c r="D35" i="58"/>
  <c r="E35" i="58"/>
  <c r="F35" i="58"/>
  <c r="G35" i="58"/>
  <c r="H35" i="58"/>
  <c r="I35" i="58"/>
  <c r="J35" i="58"/>
  <c r="K35" i="58"/>
  <c r="L35" i="58"/>
  <c r="M35" i="58"/>
  <c r="N35" i="58"/>
  <c r="C36" i="58"/>
  <c r="D36" i="58"/>
  <c r="E36" i="58"/>
  <c r="F36" i="58"/>
  <c r="G36" i="58"/>
  <c r="H36" i="58"/>
  <c r="I36" i="58"/>
  <c r="J36" i="58"/>
  <c r="K36" i="58"/>
  <c r="L36" i="58"/>
  <c r="M36" i="58"/>
  <c r="N36" i="58"/>
  <c r="C37" i="58"/>
  <c r="D37" i="58"/>
  <c r="E37" i="58"/>
  <c r="F37" i="58"/>
  <c r="G37" i="58"/>
  <c r="H37" i="58"/>
  <c r="I37" i="58"/>
  <c r="J37" i="58"/>
  <c r="K37" i="58"/>
  <c r="L37" i="58"/>
  <c r="M37" i="58"/>
  <c r="N37" i="58"/>
  <c r="C38" i="58"/>
  <c r="D38" i="58"/>
  <c r="E38" i="58"/>
  <c r="F38" i="58"/>
  <c r="G38" i="58"/>
  <c r="H38" i="58"/>
  <c r="I38" i="58"/>
  <c r="J38" i="58"/>
  <c r="K38" i="58"/>
  <c r="L38" i="58"/>
  <c r="M38" i="58"/>
  <c r="N38" i="58"/>
  <c r="C39" i="58"/>
  <c r="D39" i="58"/>
  <c r="E39" i="58"/>
  <c r="F39" i="58"/>
  <c r="G39" i="58"/>
  <c r="H39" i="58"/>
  <c r="I39" i="58"/>
  <c r="J39" i="58"/>
  <c r="K39" i="58"/>
  <c r="L39" i="58"/>
  <c r="M39" i="58"/>
  <c r="N39" i="58"/>
  <c r="C40" i="58"/>
  <c r="D40" i="58"/>
  <c r="E40" i="58"/>
  <c r="F40" i="58"/>
  <c r="G40" i="58"/>
  <c r="H40" i="58"/>
  <c r="I40" i="58"/>
  <c r="J40" i="58"/>
  <c r="K40" i="58"/>
  <c r="L40" i="58"/>
  <c r="M40" i="58"/>
  <c r="N40" i="58"/>
  <c r="C41" i="58"/>
  <c r="D41" i="58"/>
  <c r="E41" i="58"/>
  <c r="F41" i="58"/>
  <c r="G41" i="58"/>
  <c r="H41" i="58"/>
  <c r="I41" i="58"/>
  <c r="J41" i="58"/>
  <c r="K41" i="58"/>
  <c r="L41" i="58"/>
  <c r="M41" i="58"/>
  <c r="N41" i="58"/>
  <c r="C42" i="58"/>
  <c r="D42" i="58"/>
  <c r="E42" i="58"/>
  <c r="F42" i="58"/>
  <c r="G42" i="58"/>
  <c r="H42" i="58"/>
  <c r="I42" i="58"/>
  <c r="J42" i="58"/>
  <c r="K42" i="58"/>
  <c r="L42" i="58"/>
  <c r="M42" i="58"/>
  <c r="N42" i="58"/>
  <c r="C43" i="58"/>
  <c r="D43" i="58"/>
  <c r="E43" i="58"/>
  <c r="F43" i="58"/>
  <c r="G43" i="58"/>
  <c r="H43" i="58"/>
  <c r="I43" i="58"/>
  <c r="J43" i="58"/>
  <c r="K43" i="58"/>
  <c r="L43" i="58"/>
  <c r="M43" i="58"/>
  <c r="N43" i="58"/>
  <c r="C44" i="58"/>
  <c r="D44" i="58"/>
  <c r="E44" i="58"/>
  <c r="F44" i="58"/>
  <c r="G44" i="58"/>
  <c r="H44" i="58"/>
  <c r="I44" i="58"/>
  <c r="J44" i="58"/>
  <c r="K44" i="58"/>
  <c r="L44" i="58"/>
  <c r="M44" i="58"/>
  <c r="N44" i="58"/>
  <c r="C45" i="58"/>
  <c r="D45" i="58"/>
  <c r="E45" i="58"/>
  <c r="F45" i="58"/>
  <c r="G45" i="58"/>
  <c r="H45" i="58"/>
  <c r="I45" i="58"/>
  <c r="J45" i="58"/>
  <c r="K45" i="58"/>
  <c r="L45" i="58"/>
  <c r="M45" i="58"/>
  <c r="N45" i="58"/>
  <c r="C46" i="58"/>
  <c r="D46" i="58"/>
  <c r="E46" i="58"/>
  <c r="F46" i="58"/>
  <c r="G46" i="58"/>
  <c r="H46" i="58"/>
  <c r="I46" i="58"/>
  <c r="J46" i="58"/>
  <c r="K46" i="58"/>
  <c r="L46" i="58"/>
  <c r="M46" i="58"/>
  <c r="N46" i="58"/>
  <c r="C47" i="58"/>
  <c r="D47" i="58"/>
  <c r="E47" i="58"/>
  <c r="F47" i="58"/>
  <c r="G47" i="58"/>
  <c r="H47" i="58"/>
  <c r="I47" i="58"/>
  <c r="J47" i="58"/>
  <c r="K47" i="58"/>
  <c r="L47" i="58"/>
  <c r="M47" i="58"/>
  <c r="N47" i="58"/>
  <c r="C48" i="58"/>
  <c r="D48" i="58"/>
  <c r="E48" i="58"/>
  <c r="F48" i="58"/>
  <c r="G48" i="58"/>
  <c r="H48" i="58"/>
  <c r="I48" i="58"/>
  <c r="J48" i="58"/>
  <c r="K48" i="58"/>
  <c r="L48" i="58"/>
  <c r="M48" i="58"/>
  <c r="N48" i="58"/>
  <c r="C49" i="58"/>
  <c r="D49" i="58"/>
  <c r="E49" i="58"/>
  <c r="F49" i="58"/>
  <c r="G49" i="58"/>
  <c r="H49" i="58"/>
  <c r="I49" i="58"/>
  <c r="J49" i="58"/>
  <c r="K49" i="58"/>
  <c r="L49" i="58"/>
  <c r="M49" i="58"/>
  <c r="N49" i="58"/>
  <c r="C50" i="58"/>
  <c r="D50" i="58"/>
  <c r="E50" i="58"/>
  <c r="F50" i="58"/>
  <c r="G50" i="58"/>
  <c r="H50" i="58"/>
  <c r="I50" i="58"/>
  <c r="J50" i="58"/>
  <c r="K50" i="58"/>
  <c r="L50" i="58"/>
  <c r="M50" i="58"/>
  <c r="N50" i="58"/>
  <c r="C51" i="58"/>
  <c r="D51" i="58"/>
  <c r="E51" i="58"/>
  <c r="F51" i="58"/>
  <c r="G51" i="58"/>
  <c r="H51" i="58"/>
  <c r="I51" i="58"/>
  <c r="J51" i="58"/>
  <c r="K51" i="58"/>
  <c r="L51" i="58"/>
  <c r="M51" i="58"/>
  <c r="N51" i="58"/>
  <c r="C52" i="58"/>
  <c r="D52" i="58"/>
  <c r="E52" i="58"/>
  <c r="F52" i="58"/>
  <c r="G52" i="58"/>
  <c r="H52" i="58"/>
  <c r="I52" i="58"/>
  <c r="J52" i="58"/>
  <c r="K52" i="58"/>
  <c r="L52" i="58"/>
  <c r="M52" i="58"/>
  <c r="N52" i="58"/>
  <c r="C53" i="58"/>
  <c r="D53" i="58"/>
  <c r="E53" i="58"/>
  <c r="F53" i="58"/>
  <c r="G53" i="58"/>
  <c r="H53" i="58"/>
  <c r="I53" i="58"/>
  <c r="J53" i="58"/>
  <c r="K53" i="58"/>
  <c r="L53" i="58"/>
  <c r="M53" i="58"/>
  <c r="N53" i="58"/>
  <c r="C54" i="58"/>
  <c r="D54" i="58"/>
  <c r="E54" i="58"/>
  <c r="F54" i="58"/>
  <c r="G54" i="58"/>
  <c r="H54" i="58"/>
  <c r="I54" i="58"/>
  <c r="J54" i="58"/>
  <c r="K54" i="58"/>
  <c r="L54" i="58"/>
  <c r="M54" i="58"/>
  <c r="N54" i="58"/>
  <c r="C55" i="58"/>
  <c r="D55" i="58"/>
  <c r="E55" i="58"/>
  <c r="F55" i="58"/>
  <c r="G55" i="58"/>
  <c r="H55" i="58"/>
  <c r="I55" i="58"/>
  <c r="J55" i="58"/>
  <c r="K55" i="58"/>
  <c r="L55" i="58"/>
  <c r="M55" i="58"/>
  <c r="N55" i="58"/>
  <c r="C56" i="58"/>
  <c r="D56" i="58"/>
  <c r="E56" i="58"/>
  <c r="F56" i="58"/>
  <c r="G56" i="58"/>
  <c r="H56" i="58"/>
  <c r="I56" i="58"/>
  <c r="J56" i="58"/>
  <c r="K56" i="58"/>
  <c r="L56" i="58"/>
  <c r="M56" i="58"/>
  <c r="N56" i="58"/>
  <c r="C57" i="58"/>
  <c r="D57" i="58"/>
  <c r="E57" i="58"/>
  <c r="F57" i="58"/>
  <c r="G57" i="58"/>
  <c r="H57" i="58"/>
  <c r="I57" i="58"/>
  <c r="J57" i="58"/>
  <c r="K57" i="58"/>
  <c r="L57" i="58"/>
  <c r="M57" i="58"/>
  <c r="N57" i="58"/>
  <c r="C58" i="58"/>
  <c r="D58" i="58"/>
  <c r="E58" i="58"/>
  <c r="F58" i="58"/>
  <c r="G58" i="58"/>
  <c r="H58" i="58"/>
  <c r="I58" i="58"/>
  <c r="J58" i="58"/>
  <c r="K58" i="58"/>
  <c r="L58" i="58"/>
  <c r="M58" i="58"/>
  <c r="N58" i="58"/>
  <c r="C59" i="58"/>
  <c r="D59" i="58"/>
  <c r="E59" i="58"/>
  <c r="F59" i="58"/>
  <c r="G59" i="58"/>
  <c r="H59" i="58"/>
  <c r="I59" i="58"/>
  <c r="J59" i="58"/>
  <c r="K59" i="58"/>
  <c r="L59" i="58"/>
  <c r="M59" i="58"/>
  <c r="N59" i="58"/>
  <c r="C60" i="58"/>
  <c r="D60" i="58"/>
  <c r="E60" i="58"/>
  <c r="F60" i="58"/>
  <c r="G60" i="58"/>
  <c r="H60" i="58"/>
  <c r="I60" i="58"/>
  <c r="J60" i="58"/>
  <c r="K60" i="58"/>
  <c r="L60" i="58"/>
  <c r="M60" i="58"/>
  <c r="N60" i="58"/>
  <c r="C61" i="58"/>
  <c r="D61" i="58"/>
  <c r="E61" i="58"/>
  <c r="F61" i="58"/>
  <c r="G61" i="58"/>
  <c r="H61" i="58"/>
  <c r="I61" i="58"/>
  <c r="J61" i="58"/>
  <c r="K61" i="58"/>
  <c r="L61" i="58"/>
  <c r="M61" i="58"/>
  <c r="N61" i="58"/>
  <c r="C62" i="58"/>
  <c r="D62" i="58"/>
  <c r="E62" i="58"/>
  <c r="F62" i="58"/>
  <c r="G62" i="58"/>
  <c r="H62" i="58"/>
  <c r="I62" i="58"/>
  <c r="J62" i="58"/>
  <c r="K62" i="58"/>
  <c r="L62" i="58"/>
  <c r="M62" i="58"/>
  <c r="N62" i="58"/>
  <c r="C63" i="58"/>
  <c r="D63" i="58"/>
  <c r="E63" i="58"/>
  <c r="F63" i="58"/>
  <c r="G63" i="58"/>
  <c r="H63" i="58"/>
  <c r="I63" i="58"/>
  <c r="J63" i="58"/>
  <c r="K63" i="58"/>
  <c r="L63" i="58"/>
  <c r="M63" i="58"/>
  <c r="N63" i="58"/>
  <c r="C64" i="58"/>
  <c r="D64" i="58"/>
  <c r="E64" i="58"/>
  <c r="F64" i="58"/>
  <c r="G64" i="58"/>
  <c r="H64" i="58"/>
  <c r="I64" i="58"/>
  <c r="J64" i="58"/>
  <c r="K64" i="58"/>
  <c r="L64" i="58"/>
  <c r="M64" i="58"/>
  <c r="N64" i="58"/>
  <c r="C65" i="58"/>
  <c r="D65" i="58"/>
  <c r="E65" i="58"/>
  <c r="F65" i="58"/>
  <c r="G65" i="58"/>
  <c r="H65" i="58"/>
  <c r="I65" i="58"/>
  <c r="J65" i="58"/>
  <c r="K65" i="58"/>
  <c r="L65" i="58"/>
  <c r="M65" i="58"/>
  <c r="N65" i="58"/>
  <c r="C66" i="58"/>
  <c r="D66" i="58"/>
  <c r="E66" i="58"/>
  <c r="F66" i="58"/>
  <c r="G66" i="58"/>
  <c r="H66" i="58"/>
  <c r="I66" i="58"/>
  <c r="J66" i="58"/>
  <c r="K66" i="58"/>
  <c r="L66" i="58"/>
  <c r="M66" i="58"/>
  <c r="N66" i="58"/>
  <c r="C67" i="58"/>
  <c r="D67" i="58"/>
  <c r="E67" i="58"/>
  <c r="F67" i="58"/>
  <c r="G67" i="58"/>
  <c r="H67" i="58"/>
  <c r="I67" i="58"/>
  <c r="J67" i="58"/>
  <c r="K67" i="58"/>
  <c r="L67" i="58"/>
  <c r="M67" i="58"/>
  <c r="N67" i="58"/>
  <c r="C68" i="58"/>
  <c r="D68" i="58"/>
  <c r="E68" i="58"/>
  <c r="F68" i="58"/>
  <c r="G68" i="58"/>
  <c r="H68" i="58"/>
  <c r="I68" i="58"/>
  <c r="J68" i="58"/>
  <c r="K68" i="58"/>
  <c r="L68" i="58"/>
  <c r="M68" i="58"/>
  <c r="N68" i="58"/>
  <c r="C69" i="58"/>
  <c r="D69" i="58"/>
  <c r="E69" i="58"/>
  <c r="F69" i="58"/>
  <c r="G69" i="58"/>
  <c r="H69" i="58"/>
  <c r="I69" i="58"/>
  <c r="J69" i="58"/>
  <c r="K69" i="58"/>
  <c r="L69" i="58"/>
  <c r="M69" i="58"/>
  <c r="N69" i="58"/>
  <c r="C70" i="58"/>
  <c r="D70" i="58"/>
  <c r="E70" i="58"/>
  <c r="F70" i="58"/>
  <c r="G70" i="58"/>
  <c r="H70" i="58"/>
  <c r="I70" i="58"/>
  <c r="J70" i="58"/>
  <c r="K70" i="58"/>
  <c r="L70" i="58"/>
  <c r="M70" i="58"/>
  <c r="N70" i="58"/>
  <c r="C71" i="58"/>
  <c r="D71" i="58"/>
  <c r="E71" i="58"/>
  <c r="F71" i="58"/>
  <c r="G71" i="58"/>
  <c r="H71" i="58"/>
  <c r="I71" i="58"/>
  <c r="J71" i="58"/>
  <c r="K71" i="58"/>
  <c r="L71" i="58"/>
  <c r="M71" i="58"/>
  <c r="N71" i="58"/>
  <c r="C72" i="58"/>
  <c r="D72" i="58"/>
  <c r="E72" i="58"/>
  <c r="F72" i="58"/>
  <c r="G72" i="58"/>
  <c r="H72" i="58"/>
  <c r="I72" i="58"/>
  <c r="J72" i="58"/>
  <c r="K72" i="58"/>
  <c r="L72" i="58"/>
  <c r="M72" i="58"/>
  <c r="N72" i="58"/>
  <c r="C73" i="58"/>
  <c r="D73" i="58"/>
  <c r="E73" i="58"/>
  <c r="F73" i="58"/>
  <c r="G73" i="58"/>
  <c r="H73" i="58"/>
  <c r="I73" i="58"/>
  <c r="J73" i="58"/>
  <c r="K73" i="58"/>
  <c r="L73" i="58"/>
  <c r="M73" i="58"/>
  <c r="N73" i="58"/>
  <c r="C74" i="58"/>
  <c r="D74" i="58"/>
  <c r="E74" i="58"/>
  <c r="F74" i="58"/>
  <c r="G74" i="58"/>
  <c r="H74" i="58"/>
  <c r="I74" i="58"/>
  <c r="J74" i="58"/>
  <c r="K74" i="58"/>
  <c r="L74" i="58"/>
  <c r="M74" i="58"/>
  <c r="N74" i="58"/>
  <c r="C75" i="58"/>
  <c r="D75" i="58"/>
  <c r="E75" i="58"/>
  <c r="F75" i="58"/>
  <c r="G75" i="58"/>
  <c r="H75" i="58"/>
  <c r="I75" i="58"/>
  <c r="J75" i="58"/>
  <c r="K75" i="58"/>
  <c r="L75" i="58"/>
  <c r="M75" i="58"/>
  <c r="N75" i="58"/>
  <c r="C76" i="58"/>
  <c r="D76" i="58"/>
  <c r="E76" i="58"/>
  <c r="F76" i="58"/>
  <c r="G76" i="58"/>
  <c r="H76" i="58"/>
  <c r="I76" i="58"/>
  <c r="J76" i="58"/>
  <c r="K76" i="58"/>
  <c r="L76" i="58"/>
  <c r="M76" i="58"/>
  <c r="N76" i="58"/>
  <c r="C77" i="58"/>
  <c r="D77" i="58"/>
  <c r="E77" i="58"/>
  <c r="F77" i="58"/>
  <c r="G77" i="58"/>
  <c r="H77" i="58"/>
  <c r="I77" i="58"/>
  <c r="J77" i="58"/>
  <c r="K77" i="58"/>
  <c r="L77" i="58"/>
  <c r="M77" i="58"/>
  <c r="N77" i="58"/>
  <c r="C78" i="58"/>
  <c r="D78" i="58"/>
  <c r="E78" i="58"/>
  <c r="F78" i="58"/>
  <c r="G78" i="58"/>
  <c r="H78" i="58"/>
  <c r="I78" i="58"/>
  <c r="J78" i="58"/>
  <c r="K78" i="58"/>
  <c r="L78" i="58"/>
  <c r="M78" i="58"/>
  <c r="N78" i="58"/>
  <c r="C79" i="58"/>
  <c r="D79" i="58"/>
  <c r="E79" i="58"/>
  <c r="F79" i="58"/>
  <c r="G79" i="58"/>
  <c r="H79" i="58"/>
  <c r="I79" i="58"/>
  <c r="J79" i="58"/>
  <c r="K79" i="58"/>
  <c r="L79" i="58"/>
  <c r="M79" i="58"/>
  <c r="N79" i="58"/>
  <c r="C80" i="58"/>
  <c r="D80" i="58"/>
  <c r="E80" i="58"/>
  <c r="F80" i="58"/>
  <c r="G80" i="58"/>
  <c r="H80" i="58"/>
  <c r="I80" i="58"/>
  <c r="J80" i="58"/>
  <c r="K80" i="58"/>
  <c r="L80" i="58"/>
  <c r="M80" i="58"/>
  <c r="N80" i="58"/>
  <c r="C81" i="58"/>
  <c r="D81" i="58"/>
  <c r="E81" i="58"/>
  <c r="F81" i="58"/>
  <c r="G81" i="58"/>
  <c r="H81" i="58"/>
  <c r="I81" i="58"/>
  <c r="J81" i="58"/>
  <c r="K81" i="58"/>
  <c r="L81" i="58"/>
  <c r="M81" i="58"/>
  <c r="N81" i="58"/>
  <c r="C82" i="58"/>
  <c r="D82" i="58"/>
  <c r="E82" i="58"/>
  <c r="F82" i="58"/>
  <c r="G82" i="58"/>
  <c r="H82" i="58"/>
  <c r="I82" i="58"/>
  <c r="J82" i="58"/>
  <c r="K82" i="58"/>
  <c r="L82" i="58"/>
  <c r="M82" i="58"/>
  <c r="N82" i="58"/>
  <c r="C83" i="58"/>
  <c r="D83" i="58"/>
  <c r="E83" i="58"/>
  <c r="F83" i="58"/>
  <c r="G83" i="58"/>
  <c r="H83" i="58"/>
  <c r="I83" i="58"/>
  <c r="J83" i="58"/>
  <c r="K83" i="58"/>
  <c r="L83" i="58"/>
  <c r="M83" i="58"/>
  <c r="N83" i="58"/>
  <c r="C84" i="58"/>
  <c r="D84" i="58"/>
  <c r="E84" i="58"/>
  <c r="F84" i="58"/>
  <c r="G84" i="58"/>
  <c r="H84" i="58"/>
  <c r="I84" i="58"/>
  <c r="J84" i="58"/>
  <c r="K84" i="58"/>
  <c r="L84" i="58"/>
  <c r="M84" i="58"/>
  <c r="N84" i="58"/>
  <c r="C85" i="58"/>
  <c r="D85" i="58"/>
  <c r="E85" i="58"/>
  <c r="F85" i="58"/>
  <c r="G85" i="58"/>
  <c r="H85" i="58"/>
  <c r="I85" i="58"/>
  <c r="J85" i="58"/>
  <c r="K85" i="58"/>
  <c r="L85" i="58"/>
  <c r="M85" i="58"/>
  <c r="N85" i="58"/>
  <c r="C86" i="58"/>
  <c r="D86" i="58"/>
  <c r="E86" i="58"/>
  <c r="F86" i="58"/>
  <c r="G86" i="58"/>
  <c r="H86" i="58"/>
  <c r="I86" i="58"/>
  <c r="J86" i="58"/>
  <c r="K86" i="58"/>
  <c r="L86" i="58"/>
  <c r="M86" i="58"/>
  <c r="N86" i="58"/>
  <c r="C87" i="58"/>
  <c r="D87" i="58"/>
  <c r="E87" i="58"/>
  <c r="F87" i="58"/>
  <c r="G87" i="58"/>
  <c r="H87" i="58"/>
  <c r="I87" i="58"/>
  <c r="J87" i="58"/>
  <c r="K87" i="58"/>
  <c r="L87" i="58"/>
  <c r="M87" i="58"/>
  <c r="N87" i="58"/>
  <c r="C88" i="58"/>
  <c r="D88" i="58"/>
  <c r="E88" i="58"/>
  <c r="F88" i="58"/>
  <c r="G88" i="58"/>
  <c r="H88" i="58"/>
  <c r="I88" i="58"/>
  <c r="J88" i="58"/>
  <c r="K88" i="58"/>
  <c r="L88" i="58"/>
  <c r="M88" i="58"/>
  <c r="N88" i="58"/>
  <c r="C89" i="58"/>
  <c r="D89" i="58"/>
  <c r="E89" i="58"/>
  <c r="F89" i="58"/>
  <c r="G89" i="58"/>
  <c r="H89" i="58"/>
  <c r="I89" i="58"/>
  <c r="J89" i="58"/>
  <c r="K89" i="58"/>
  <c r="L89" i="58"/>
  <c r="M89" i="58"/>
  <c r="N89" i="58"/>
  <c r="C90" i="58"/>
  <c r="D90" i="58"/>
  <c r="E90" i="58"/>
  <c r="F90" i="58"/>
  <c r="G90" i="58"/>
  <c r="H90" i="58"/>
  <c r="I90" i="58"/>
  <c r="J90" i="58"/>
  <c r="K90" i="58"/>
  <c r="L90" i="58"/>
  <c r="M90" i="58"/>
  <c r="N90" i="58"/>
  <c r="C91" i="58"/>
  <c r="D91" i="58"/>
  <c r="E91" i="58"/>
  <c r="F91" i="58"/>
  <c r="G91" i="58"/>
  <c r="H91" i="58"/>
  <c r="I91" i="58"/>
  <c r="J91" i="58"/>
  <c r="K91" i="58"/>
  <c r="L91" i="58"/>
  <c r="M91" i="58"/>
  <c r="N91" i="58"/>
  <c r="C92" i="58"/>
  <c r="D92" i="58"/>
  <c r="E92" i="58"/>
  <c r="F92" i="58"/>
  <c r="G92" i="58"/>
  <c r="H92" i="58"/>
  <c r="I92" i="58"/>
  <c r="J92" i="58"/>
  <c r="K92" i="58"/>
  <c r="L92" i="58"/>
  <c r="M92" i="58"/>
  <c r="N92" i="58"/>
  <c r="C93" i="58"/>
  <c r="D93" i="58"/>
  <c r="E93" i="58"/>
  <c r="F93" i="58"/>
  <c r="G93" i="58"/>
  <c r="H93" i="58"/>
  <c r="I93" i="58"/>
  <c r="J93" i="58"/>
  <c r="K93" i="58"/>
  <c r="L93" i="58"/>
  <c r="M93" i="58"/>
  <c r="N93" i="58"/>
  <c r="C94" i="58"/>
  <c r="D94" i="58"/>
  <c r="E94" i="58"/>
  <c r="F94" i="58"/>
  <c r="G94" i="58"/>
  <c r="H94" i="58"/>
  <c r="I94" i="58"/>
  <c r="J94" i="58"/>
  <c r="K94" i="58"/>
  <c r="L94" i="58"/>
  <c r="M94" i="58"/>
  <c r="N94" i="58"/>
  <c r="C95" i="58"/>
  <c r="D95" i="58"/>
  <c r="E95" i="58"/>
  <c r="F95" i="58"/>
  <c r="G95" i="58"/>
  <c r="H95" i="58"/>
  <c r="I95" i="58"/>
  <c r="J95" i="58"/>
  <c r="K95" i="58"/>
  <c r="L95" i="58"/>
  <c r="M95" i="58"/>
  <c r="N95" i="58"/>
  <c r="C96" i="58"/>
  <c r="D96" i="58"/>
  <c r="E96" i="58"/>
  <c r="F96" i="58"/>
  <c r="G96" i="58"/>
  <c r="H96" i="58"/>
  <c r="I96" i="58"/>
  <c r="J96" i="58"/>
  <c r="K96" i="58"/>
  <c r="L96" i="58"/>
  <c r="M96" i="58"/>
  <c r="N96" i="58"/>
  <c r="C97" i="58"/>
  <c r="D97" i="58"/>
  <c r="E97" i="58"/>
  <c r="F97" i="58"/>
  <c r="G97" i="58"/>
  <c r="H97" i="58"/>
  <c r="I97" i="58"/>
  <c r="J97" i="58"/>
  <c r="K97" i="58"/>
  <c r="L97" i="58"/>
  <c r="M97" i="58"/>
  <c r="N97" i="58"/>
  <c r="C98" i="58"/>
  <c r="D98" i="58"/>
  <c r="E98" i="58"/>
  <c r="F98" i="58"/>
  <c r="G98" i="58"/>
  <c r="H98" i="58"/>
  <c r="I98" i="58"/>
  <c r="J98" i="58"/>
  <c r="K98" i="58"/>
  <c r="L98" i="58"/>
  <c r="M98" i="58"/>
  <c r="N98" i="58"/>
  <c r="C99" i="58"/>
  <c r="D99" i="58"/>
  <c r="D16" i="58"/>
  <c r="D14" i="58"/>
  <c r="D12" i="58" s="1"/>
  <c r="E99" i="58"/>
  <c r="F99" i="58"/>
  <c r="G99" i="58"/>
  <c r="H99" i="58"/>
  <c r="I99" i="58"/>
  <c r="J99" i="58"/>
  <c r="K99" i="58"/>
  <c r="L99" i="58"/>
  <c r="M99" i="58"/>
  <c r="N99" i="58"/>
  <c r="C100" i="58"/>
  <c r="D100" i="58"/>
  <c r="E100" i="58"/>
  <c r="F100" i="58"/>
  <c r="G100" i="58"/>
  <c r="H100" i="58"/>
  <c r="I100" i="58"/>
  <c r="J100" i="58"/>
  <c r="K100" i="58"/>
  <c r="L100" i="58"/>
  <c r="M100" i="58"/>
  <c r="N100" i="58"/>
  <c r="C101" i="58"/>
  <c r="D101" i="58"/>
  <c r="E101" i="58"/>
  <c r="F101" i="58"/>
  <c r="G101" i="58"/>
  <c r="H101" i="58"/>
  <c r="I101" i="58"/>
  <c r="J101" i="58"/>
  <c r="K101" i="58"/>
  <c r="L101" i="58"/>
  <c r="M101" i="58"/>
  <c r="N101" i="58"/>
  <c r="C102" i="58"/>
  <c r="D102" i="58"/>
  <c r="E102" i="58"/>
  <c r="F102" i="58"/>
  <c r="G102" i="58"/>
  <c r="H102" i="58"/>
  <c r="I102" i="58"/>
  <c r="J102" i="58"/>
  <c r="K102" i="58"/>
  <c r="L102" i="58"/>
  <c r="M102" i="58"/>
  <c r="N102" i="58"/>
  <c r="C103" i="58"/>
  <c r="D103" i="58"/>
  <c r="E103" i="58"/>
  <c r="F103" i="58"/>
  <c r="G103" i="58"/>
  <c r="H103" i="58"/>
  <c r="I103" i="58"/>
  <c r="J103" i="58"/>
  <c r="K103" i="58"/>
  <c r="L103" i="58"/>
  <c r="M103" i="58"/>
  <c r="N103" i="58"/>
  <c r="C104" i="58"/>
  <c r="D104" i="58"/>
  <c r="E104" i="58"/>
  <c r="F104" i="58"/>
  <c r="G104" i="58"/>
  <c r="H104" i="58"/>
  <c r="I104" i="58"/>
  <c r="J104" i="58"/>
  <c r="K104" i="58"/>
  <c r="L104" i="58"/>
  <c r="M104" i="58"/>
  <c r="N104" i="58"/>
  <c r="C105" i="58"/>
  <c r="D105" i="58"/>
  <c r="E105" i="58"/>
  <c r="F105" i="58"/>
  <c r="G105" i="58"/>
  <c r="H105" i="58"/>
  <c r="I105" i="58"/>
  <c r="J105" i="58"/>
  <c r="K105" i="58"/>
  <c r="L105" i="58"/>
  <c r="M105" i="58"/>
  <c r="N105" i="58"/>
  <c r="C106" i="58"/>
  <c r="D106" i="58"/>
  <c r="E106" i="58"/>
  <c r="F106" i="58"/>
  <c r="G106" i="58"/>
  <c r="H106" i="58"/>
  <c r="I106" i="58"/>
  <c r="J106" i="58"/>
  <c r="K106" i="58"/>
  <c r="L106" i="58"/>
  <c r="M106" i="58"/>
  <c r="N106" i="58"/>
  <c r="C107" i="58"/>
  <c r="D107" i="58"/>
  <c r="E107" i="58"/>
  <c r="F107" i="58"/>
  <c r="G107" i="58"/>
  <c r="H107" i="58"/>
  <c r="I107" i="58"/>
  <c r="J107" i="58"/>
  <c r="K107" i="58"/>
  <c r="L107" i="58"/>
  <c r="M107" i="58"/>
  <c r="N107" i="58"/>
  <c r="C108" i="58"/>
  <c r="D108" i="58"/>
  <c r="E108" i="58"/>
  <c r="F108" i="58"/>
  <c r="G108" i="58"/>
  <c r="H108" i="58"/>
  <c r="I108" i="58"/>
  <c r="J108" i="58"/>
  <c r="K108" i="58"/>
  <c r="L108" i="58"/>
  <c r="M108" i="58"/>
  <c r="N108" i="58"/>
  <c r="C109" i="58"/>
  <c r="D109" i="58"/>
  <c r="E109" i="58"/>
  <c r="F109" i="58"/>
  <c r="G109" i="58"/>
  <c r="H109" i="58"/>
  <c r="I109" i="58"/>
  <c r="J109" i="58"/>
  <c r="K109" i="58"/>
  <c r="L109" i="58"/>
  <c r="M109" i="58"/>
  <c r="N109" i="58"/>
  <c r="C110" i="58"/>
  <c r="D110" i="58"/>
  <c r="E110" i="58"/>
  <c r="F110" i="58"/>
  <c r="G110" i="58"/>
  <c r="H110" i="58"/>
  <c r="I110" i="58"/>
  <c r="J110" i="58"/>
  <c r="K110" i="58"/>
  <c r="L110" i="58"/>
  <c r="M110" i="58"/>
  <c r="N110" i="58"/>
  <c r="C111" i="58"/>
  <c r="C16" i="58" s="1"/>
  <c r="C14" i="58" s="1"/>
  <c r="C12" i="58" s="1"/>
  <c r="D111" i="58"/>
  <c r="E111" i="58"/>
  <c r="F111" i="58"/>
  <c r="G111" i="58"/>
  <c r="H111" i="58"/>
  <c r="I111" i="58"/>
  <c r="J111" i="58"/>
  <c r="K111" i="58"/>
  <c r="L111" i="58"/>
  <c r="M111" i="58"/>
  <c r="N111" i="58"/>
  <c r="C112" i="58"/>
  <c r="D112" i="58"/>
  <c r="E112" i="58"/>
  <c r="F112" i="58"/>
  <c r="G112" i="58"/>
  <c r="H112" i="58"/>
  <c r="I112" i="58"/>
  <c r="J112" i="58"/>
  <c r="K112" i="58"/>
  <c r="L112" i="58"/>
  <c r="M112" i="58"/>
  <c r="N112" i="58"/>
  <c r="C113" i="58"/>
  <c r="D113" i="58"/>
  <c r="E113" i="58"/>
  <c r="F113" i="58"/>
  <c r="G113" i="58"/>
  <c r="H113" i="58"/>
  <c r="I113" i="58"/>
  <c r="J113" i="58"/>
  <c r="K113" i="58"/>
  <c r="L113" i="58"/>
  <c r="M113" i="58"/>
  <c r="N113" i="58"/>
  <c r="C114" i="58"/>
  <c r="D114" i="58"/>
  <c r="E114" i="58"/>
  <c r="F114" i="58"/>
  <c r="G114" i="58"/>
  <c r="H114" i="58"/>
  <c r="I114" i="58"/>
  <c r="J114" i="58"/>
  <c r="K114" i="58"/>
  <c r="L114" i="58"/>
  <c r="M114" i="58"/>
  <c r="N114" i="58"/>
  <c r="C115" i="58"/>
  <c r="D115" i="58"/>
  <c r="E115" i="58"/>
  <c r="F115" i="58"/>
  <c r="G115" i="58"/>
  <c r="H115" i="58"/>
  <c r="I115" i="58"/>
  <c r="J115" i="58"/>
  <c r="K115" i="58"/>
  <c r="L115" i="58"/>
  <c r="M115" i="58"/>
  <c r="N115" i="58"/>
  <c r="C116" i="58"/>
  <c r="D116" i="58"/>
  <c r="E116" i="58"/>
  <c r="F116" i="58"/>
  <c r="G116" i="58"/>
  <c r="H116" i="58"/>
  <c r="I116" i="58"/>
  <c r="J116" i="58"/>
  <c r="K116" i="58"/>
  <c r="L116" i="58"/>
  <c r="M116" i="58"/>
  <c r="N116" i="58"/>
  <c r="C117" i="58"/>
  <c r="D117" i="58"/>
  <c r="E117" i="58"/>
  <c r="F117" i="58"/>
  <c r="G117" i="58"/>
  <c r="H117" i="58"/>
  <c r="I117" i="58"/>
  <c r="J117" i="58"/>
  <c r="K117" i="58"/>
  <c r="L117" i="58"/>
  <c r="M117" i="58"/>
  <c r="N117" i="58"/>
  <c r="C118" i="58"/>
  <c r="D118" i="58"/>
  <c r="E118" i="58"/>
  <c r="F118" i="58"/>
  <c r="G118" i="58"/>
  <c r="H118" i="58"/>
  <c r="I118" i="58"/>
  <c r="J118" i="58"/>
  <c r="K118" i="58"/>
  <c r="L118" i="58"/>
  <c r="M118" i="58"/>
  <c r="N118" i="58"/>
  <c r="C119" i="58"/>
  <c r="D119" i="58"/>
  <c r="E119" i="58"/>
  <c r="F119" i="58"/>
  <c r="G119" i="58"/>
  <c r="H119" i="58"/>
  <c r="I119" i="58"/>
  <c r="J119" i="58"/>
  <c r="K119" i="58"/>
  <c r="L119" i="58"/>
  <c r="M119" i="58"/>
  <c r="N119" i="58"/>
  <c r="C120" i="58"/>
  <c r="D120" i="58"/>
  <c r="E120" i="58"/>
  <c r="F120" i="58"/>
  <c r="G120" i="58"/>
  <c r="H120" i="58"/>
  <c r="I120" i="58"/>
  <c r="J120" i="58"/>
  <c r="K120" i="58"/>
  <c r="L120" i="58"/>
  <c r="M120" i="58"/>
  <c r="N120" i="58"/>
  <c r="C121" i="58"/>
  <c r="D121" i="58"/>
  <c r="E121" i="58"/>
  <c r="F121" i="58"/>
  <c r="G121" i="58"/>
  <c r="H121" i="58"/>
  <c r="I121" i="58"/>
  <c r="J121" i="58"/>
  <c r="K121" i="58"/>
  <c r="L121" i="58"/>
  <c r="M121" i="58"/>
  <c r="N121" i="58"/>
  <c r="C122" i="58"/>
  <c r="D122" i="58"/>
  <c r="E122" i="58"/>
  <c r="F122" i="58"/>
  <c r="G122" i="58"/>
  <c r="H122" i="58"/>
  <c r="I122" i="58"/>
  <c r="J122" i="58"/>
  <c r="K122" i="58"/>
  <c r="L122" i="58"/>
  <c r="M122" i="58"/>
  <c r="N122" i="58"/>
  <c r="C123" i="58"/>
  <c r="D123" i="58"/>
  <c r="E123" i="58"/>
  <c r="F123" i="58"/>
  <c r="G123" i="58"/>
  <c r="H123" i="58"/>
  <c r="I123" i="58"/>
  <c r="J123" i="58"/>
  <c r="K123" i="58"/>
  <c r="L123" i="58"/>
  <c r="M123" i="58"/>
  <c r="N123" i="58"/>
  <c r="C124" i="58"/>
  <c r="D124" i="58"/>
  <c r="E124" i="58"/>
  <c r="F124" i="58"/>
  <c r="G124" i="58"/>
  <c r="H124" i="58"/>
  <c r="I124" i="58"/>
  <c r="J124" i="58"/>
  <c r="K124" i="58"/>
  <c r="L124" i="58"/>
  <c r="M124" i="58"/>
  <c r="N124" i="58"/>
  <c r="C125" i="58"/>
  <c r="D125" i="58"/>
  <c r="E125" i="58"/>
  <c r="F125" i="58"/>
  <c r="G125" i="58"/>
  <c r="H125" i="58"/>
  <c r="I125" i="58"/>
  <c r="J125" i="58"/>
  <c r="K125" i="58"/>
  <c r="L125" i="58"/>
  <c r="M125" i="58"/>
  <c r="N125" i="58"/>
  <c r="C126" i="58"/>
  <c r="D126" i="58"/>
  <c r="E126" i="58"/>
  <c r="F126" i="58"/>
  <c r="G126" i="58"/>
  <c r="H126" i="58"/>
  <c r="I126" i="58"/>
  <c r="J126" i="58"/>
  <c r="K126" i="58"/>
  <c r="L126" i="58"/>
  <c r="M126" i="58"/>
  <c r="N126" i="58"/>
  <c r="C127" i="58"/>
  <c r="D127" i="58"/>
  <c r="E127" i="58"/>
  <c r="F127" i="58"/>
  <c r="G127" i="58"/>
  <c r="H127" i="58"/>
  <c r="I127" i="58"/>
  <c r="J127" i="58"/>
  <c r="K127" i="58"/>
  <c r="L127" i="58"/>
  <c r="M127" i="58"/>
  <c r="N127" i="58"/>
  <c r="C128" i="58"/>
  <c r="D128" i="58"/>
  <c r="E128" i="58"/>
  <c r="F128" i="58"/>
  <c r="G128" i="58"/>
  <c r="H128" i="58"/>
  <c r="I128" i="58"/>
  <c r="J128" i="58"/>
  <c r="K128" i="58"/>
  <c r="L128" i="58"/>
  <c r="M128" i="58"/>
  <c r="N128" i="58"/>
  <c r="C129" i="58"/>
  <c r="D129" i="58"/>
  <c r="E129" i="58"/>
  <c r="F129" i="58"/>
  <c r="G129" i="58"/>
  <c r="H129" i="58"/>
  <c r="I129" i="58"/>
  <c r="J129" i="58"/>
  <c r="K129" i="58"/>
  <c r="L129" i="58"/>
  <c r="M129" i="58"/>
  <c r="N129" i="58"/>
  <c r="C130" i="58"/>
  <c r="D130" i="58"/>
  <c r="E130" i="58"/>
  <c r="F130" i="58"/>
  <c r="G130" i="58"/>
  <c r="H130" i="58"/>
  <c r="I130" i="58"/>
  <c r="J130" i="58"/>
  <c r="K130" i="58"/>
  <c r="L130" i="58"/>
  <c r="M130" i="58"/>
  <c r="N130" i="58"/>
  <c r="C131" i="58"/>
  <c r="D131" i="58"/>
  <c r="E131" i="58"/>
  <c r="F131" i="58"/>
  <c r="G131" i="58"/>
  <c r="H131" i="58"/>
  <c r="I131" i="58"/>
  <c r="J131" i="58"/>
  <c r="K131" i="58"/>
  <c r="L131" i="58"/>
  <c r="M131" i="58"/>
  <c r="N131" i="58"/>
  <c r="C132" i="58"/>
  <c r="D132" i="58"/>
  <c r="E132" i="58"/>
  <c r="F132" i="58"/>
  <c r="G132" i="58"/>
  <c r="H132" i="58"/>
  <c r="I132" i="58"/>
  <c r="J132" i="58"/>
  <c r="K132" i="58"/>
  <c r="L132" i="58"/>
  <c r="M132" i="58"/>
  <c r="N132" i="58"/>
  <c r="C133" i="58"/>
  <c r="D133" i="58"/>
  <c r="E133" i="58"/>
  <c r="F133" i="58"/>
  <c r="G133" i="58"/>
  <c r="H133" i="58"/>
  <c r="I133" i="58"/>
  <c r="J133" i="58"/>
  <c r="K133" i="58"/>
  <c r="L133" i="58"/>
  <c r="M133" i="58"/>
  <c r="N133" i="58"/>
  <c r="C134" i="58"/>
  <c r="D134" i="58"/>
  <c r="E134" i="58"/>
  <c r="F134" i="58"/>
  <c r="G134" i="58"/>
  <c r="H134" i="58"/>
  <c r="I134" i="58"/>
  <c r="J134" i="58"/>
  <c r="K134" i="58"/>
  <c r="L134" i="58"/>
  <c r="M134" i="58"/>
  <c r="N134" i="58"/>
  <c r="C135" i="58"/>
  <c r="D135" i="58"/>
  <c r="E135" i="58"/>
  <c r="F135" i="58"/>
  <c r="G135" i="58"/>
  <c r="H135" i="58"/>
  <c r="I135" i="58"/>
  <c r="J135" i="58"/>
  <c r="K135" i="58"/>
  <c r="L135" i="58"/>
  <c r="M135" i="58"/>
  <c r="N135" i="58"/>
  <c r="C136" i="58"/>
  <c r="D136" i="58"/>
  <c r="E136" i="58"/>
  <c r="F136" i="58"/>
  <c r="G136" i="58"/>
  <c r="H136" i="58"/>
  <c r="I136" i="58"/>
  <c r="J136" i="58"/>
  <c r="K136" i="58"/>
  <c r="L136" i="58"/>
  <c r="M136" i="58"/>
  <c r="N136" i="58"/>
  <c r="C137" i="58"/>
  <c r="D137" i="58"/>
  <c r="E137" i="58"/>
  <c r="F137" i="58"/>
  <c r="G137" i="58"/>
  <c r="H137" i="58"/>
  <c r="I137" i="58"/>
  <c r="J137" i="58"/>
  <c r="K137" i="58"/>
  <c r="L137" i="58"/>
  <c r="M137" i="58"/>
  <c r="N137" i="58"/>
  <c r="C138" i="58"/>
  <c r="D138" i="58"/>
  <c r="E138" i="58"/>
  <c r="F138" i="58"/>
  <c r="G138" i="58"/>
  <c r="H138" i="58"/>
  <c r="I138" i="58"/>
  <c r="J138" i="58"/>
  <c r="K138" i="58"/>
  <c r="L138" i="58"/>
  <c r="M138" i="58"/>
  <c r="N138" i="58"/>
  <c r="C139" i="58"/>
  <c r="D139" i="58"/>
  <c r="E139" i="58"/>
  <c r="F139" i="58"/>
  <c r="G139" i="58"/>
  <c r="H139" i="58"/>
  <c r="I139" i="58"/>
  <c r="J139" i="58"/>
  <c r="K139" i="58"/>
  <c r="L139" i="58"/>
  <c r="M139" i="58"/>
  <c r="N139" i="58"/>
  <c r="C140" i="58"/>
  <c r="D140" i="58"/>
  <c r="E140" i="58"/>
  <c r="F140" i="58"/>
  <c r="G140" i="58"/>
  <c r="H140" i="58"/>
  <c r="I140" i="58"/>
  <c r="J140" i="58"/>
  <c r="K140" i="58"/>
  <c r="L140" i="58"/>
  <c r="M140" i="58"/>
  <c r="N140" i="58"/>
  <c r="C141" i="58"/>
  <c r="D141" i="58"/>
  <c r="E141" i="58"/>
  <c r="F141" i="58"/>
  <c r="G141" i="58"/>
  <c r="H141" i="58"/>
  <c r="I141" i="58"/>
  <c r="J141" i="58"/>
  <c r="K141" i="58"/>
  <c r="L141" i="58"/>
  <c r="M141" i="58"/>
  <c r="N141" i="58"/>
  <c r="C142" i="58"/>
  <c r="D142" i="58"/>
  <c r="E142" i="58"/>
  <c r="F142" i="58"/>
  <c r="G142" i="58"/>
  <c r="H142" i="58"/>
  <c r="I142" i="58"/>
  <c r="J142" i="58"/>
  <c r="K142" i="58"/>
  <c r="L142" i="58"/>
  <c r="M142" i="58"/>
  <c r="N142" i="58"/>
  <c r="C143" i="58"/>
  <c r="D143" i="58"/>
  <c r="E143" i="58"/>
  <c r="F143" i="58"/>
  <c r="G143" i="58"/>
  <c r="H143" i="58"/>
  <c r="I143" i="58"/>
  <c r="J143" i="58"/>
  <c r="K143" i="58"/>
  <c r="L143" i="58"/>
  <c r="M143" i="58"/>
  <c r="N143" i="58"/>
  <c r="C144" i="58"/>
  <c r="D144" i="58"/>
  <c r="E144" i="58"/>
  <c r="F144" i="58"/>
  <c r="G144" i="58"/>
  <c r="H144" i="58"/>
  <c r="I144" i="58"/>
  <c r="J144" i="58"/>
  <c r="K144" i="58"/>
  <c r="L144" i="58"/>
  <c r="M144" i="58"/>
  <c r="N144" i="58"/>
  <c r="C145" i="58"/>
  <c r="D145" i="58"/>
  <c r="E145" i="58"/>
  <c r="F145" i="58"/>
  <c r="G145" i="58"/>
  <c r="H145" i="58"/>
  <c r="I145" i="58"/>
  <c r="J145" i="58"/>
  <c r="K145" i="58"/>
  <c r="L145" i="58"/>
  <c r="M145" i="58"/>
  <c r="N145" i="58"/>
  <c r="C146" i="58"/>
  <c r="D146" i="58"/>
  <c r="E146" i="58"/>
  <c r="F146" i="58"/>
  <c r="G146" i="58"/>
  <c r="H146" i="58"/>
  <c r="I146" i="58"/>
  <c r="J146" i="58"/>
  <c r="K146" i="58"/>
  <c r="L146" i="58"/>
  <c r="M146" i="58"/>
  <c r="N146" i="58"/>
  <c r="C147" i="58"/>
  <c r="D147" i="58"/>
  <c r="E147" i="58"/>
  <c r="F147" i="58"/>
  <c r="G147" i="58"/>
  <c r="H147" i="58"/>
  <c r="I147" i="58"/>
  <c r="J147" i="58"/>
  <c r="K147" i="58"/>
  <c r="L147" i="58"/>
  <c r="M147" i="58"/>
  <c r="N147" i="58"/>
  <c r="C148" i="58"/>
  <c r="D148" i="58"/>
  <c r="E148" i="58"/>
  <c r="F148" i="58"/>
  <c r="G148" i="58"/>
  <c r="H148" i="58"/>
  <c r="I148" i="58"/>
  <c r="J148" i="58"/>
  <c r="K148" i="58"/>
  <c r="L148" i="58"/>
  <c r="M148" i="58"/>
  <c r="N148" i="58"/>
  <c r="C149" i="58"/>
  <c r="D149" i="58"/>
  <c r="E149" i="58"/>
  <c r="F149" i="58"/>
  <c r="G149" i="58"/>
  <c r="H149" i="58"/>
  <c r="I149" i="58"/>
  <c r="J149" i="58"/>
  <c r="K149" i="58"/>
  <c r="L149" i="58"/>
  <c r="M149" i="58"/>
  <c r="N149" i="58"/>
  <c r="C150" i="58"/>
  <c r="D150" i="58"/>
  <c r="E150" i="58"/>
  <c r="F150" i="58"/>
  <c r="G150" i="58"/>
  <c r="H150" i="58"/>
  <c r="I150" i="58"/>
  <c r="J150" i="58"/>
  <c r="K150" i="58"/>
  <c r="L150" i="58"/>
  <c r="M150" i="58"/>
  <c r="N150" i="58"/>
  <c r="C151" i="58"/>
  <c r="D151" i="58"/>
  <c r="E151" i="58"/>
  <c r="F151" i="58"/>
  <c r="G151" i="58"/>
  <c r="H151" i="58"/>
  <c r="I151" i="58"/>
  <c r="J151" i="58"/>
  <c r="K151" i="58"/>
  <c r="L151" i="58"/>
  <c r="M151" i="58"/>
  <c r="N151" i="58"/>
  <c r="C152" i="58"/>
  <c r="D152" i="58"/>
  <c r="E152" i="58"/>
  <c r="F152" i="58"/>
  <c r="G152" i="58"/>
  <c r="H152" i="58"/>
  <c r="I152" i="58"/>
  <c r="J152" i="58"/>
  <c r="K152" i="58"/>
  <c r="L152" i="58"/>
  <c r="M152" i="58"/>
  <c r="N152" i="58"/>
  <c r="C153" i="58"/>
  <c r="D153" i="58"/>
  <c r="E153" i="58"/>
  <c r="F153" i="58"/>
  <c r="G153" i="58"/>
  <c r="H153" i="58"/>
  <c r="I153" i="58"/>
  <c r="J153" i="58"/>
  <c r="K153" i="58"/>
  <c r="L153" i="58"/>
  <c r="M153" i="58"/>
  <c r="N153" i="58"/>
  <c r="C154" i="58"/>
  <c r="D154" i="58"/>
  <c r="E154" i="58"/>
  <c r="F154" i="58"/>
  <c r="G154" i="58"/>
  <c r="H154" i="58"/>
  <c r="I154" i="58"/>
  <c r="J154" i="58"/>
  <c r="K154" i="58"/>
  <c r="L154" i="58"/>
  <c r="M154" i="58"/>
  <c r="N154" i="58"/>
  <c r="C155" i="58"/>
  <c r="D155" i="58"/>
  <c r="E155" i="58"/>
  <c r="F155" i="58"/>
  <c r="G155" i="58"/>
  <c r="H155" i="58"/>
  <c r="I155" i="58"/>
  <c r="J155" i="58"/>
  <c r="K155" i="58"/>
  <c r="L155" i="58"/>
  <c r="M155" i="58"/>
  <c r="N155" i="58"/>
  <c r="C156" i="58"/>
  <c r="D156" i="58"/>
  <c r="E156" i="58"/>
  <c r="F156" i="58"/>
  <c r="G156" i="58"/>
  <c r="H156" i="58"/>
  <c r="I156" i="58"/>
  <c r="J156" i="58"/>
  <c r="K156" i="58"/>
  <c r="L156" i="58"/>
  <c r="M156" i="58"/>
  <c r="N156" i="58"/>
  <c r="C157" i="58"/>
  <c r="D157" i="58"/>
  <c r="E157" i="58"/>
  <c r="F157" i="58"/>
  <c r="G157" i="58"/>
  <c r="H157" i="58"/>
  <c r="I157" i="58"/>
  <c r="J157" i="58"/>
  <c r="K157" i="58"/>
  <c r="L157" i="58"/>
  <c r="M157" i="58"/>
  <c r="N157" i="58"/>
  <c r="C158" i="58"/>
  <c r="D158" i="58"/>
  <c r="E158" i="58"/>
  <c r="F158" i="58"/>
  <c r="G158" i="58"/>
  <c r="H158" i="58"/>
  <c r="I158" i="58"/>
  <c r="J158" i="58"/>
  <c r="K158" i="58"/>
  <c r="L158" i="58"/>
  <c r="M158" i="58"/>
  <c r="N158" i="58"/>
  <c r="C159" i="58"/>
  <c r="D159" i="58"/>
  <c r="E159" i="58"/>
  <c r="F159" i="58"/>
  <c r="G159" i="58"/>
  <c r="H159" i="58"/>
  <c r="I159" i="58"/>
  <c r="J159" i="58"/>
  <c r="K159" i="58"/>
  <c r="L159" i="58"/>
  <c r="M159" i="58"/>
  <c r="N159" i="58"/>
  <c r="C160" i="58"/>
  <c r="D160" i="58"/>
  <c r="E160" i="58"/>
  <c r="F160" i="58"/>
  <c r="G160" i="58"/>
  <c r="H160" i="58"/>
  <c r="I160" i="58"/>
  <c r="J160" i="58"/>
  <c r="K160" i="58"/>
  <c r="L160" i="58"/>
  <c r="M160" i="58"/>
  <c r="N160" i="58"/>
  <c r="C161" i="58"/>
  <c r="D161" i="58"/>
  <c r="E161" i="58"/>
  <c r="F161" i="58"/>
  <c r="G161" i="58"/>
  <c r="H161" i="58"/>
  <c r="I161" i="58"/>
  <c r="J161" i="58"/>
  <c r="K161" i="58"/>
  <c r="L161" i="58"/>
  <c r="M161" i="58"/>
  <c r="N161" i="58"/>
  <c r="C162" i="58"/>
  <c r="D162" i="58"/>
  <c r="E162" i="58"/>
  <c r="F162" i="58"/>
  <c r="G162" i="58"/>
  <c r="H162" i="58"/>
  <c r="I162" i="58"/>
  <c r="J162" i="58"/>
  <c r="K162" i="58"/>
  <c r="L162" i="58"/>
  <c r="M162" i="58"/>
  <c r="N162" i="58"/>
  <c r="C163" i="58"/>
  <c r="D163" i="58"/>
  <c r="E163" i="58"/>
  <c r="F163" i="58"/>
  <c r="G163" i="58"/>
  <c r="H163" i="58"/>
  <c r="I163" i="58"/>
  <c r="J163" i="58"/>
  <c r="K163" i="58"/>
  <c r="L163" i="58"/>
  <c r="M163" i="58"/>
  <c r="N163" i="58"/>
  <c r="C164" i="58"/>
  <c r="D164" i="58"/>
  <c r="E164" i="58"/>
  <c r="F164" i="58"/>
  <c r="G164" i="58"/>
  <c r="H164" i="58"/>
  <c r="I164" i="58"/>
  <c r="J164" i="58"/>
  <c r="K164" i="58"/>
  <c r="L164" i="58"/>
  <c r="M164" i="58"/>
  <c r="N164" i="58"/>
  <c r="C165" i="58"/>
  <c r="D165" i="58"/>
  <c r="E165" i="58"/>
  <c r="F165" i="58"/>
  <c r="G165" i="58"/>
  <c r="H165" i="58"/>
  <c r="I165" i="58"/>
  <c r="J165" i="58"/>
  <c r="K165" i="58"/>
  <c r="L165" i="58"/>
  <c r="M165" i="58"/>
  <c r="N165" i="58"/>
  <c r="C166" i="58"/>
  <c r="D166" i="58"/>
  <c r="E166" i="58"/>
  <c r="F166" i="58"/>
  <c r="G166" i="58"/>
  <c r="H166" i="58"/>
  <c r="I166" i="58"/>
  <c r="J166" i="58"/>
  <c r="K166" i="58"/>
  <c r="L166" i="58"/>
  <c r="M166" i="58"/>
  <c r="N166" i="58"/>
  <c r="C167" i="58"/>
  <c r="D167" i="58"/>
  <c r="E167" i="58"/>
  <c r="F167" i="58"/>
  <c r="G167" i="58"/>
  <c r="H167" i="58"/>
  <c r="I167" i="58"/>
  <c r="J167" i="58"/>
  <c r="K167" i="58"/>
  <c r="L167" i="58"/>
  <c r="M167" i="58"/>
  <c r="N167" i="58"/>
  <c r="C168" i="58"/>
  <c r="D168" i="58"/>
  <c r="E168" i="58"/>
  <c r="F168" i="58"/>
  <c r="G168" i="58"/>
  <c r="H168" i="58"/>
  <c r="I168" i="58"/>
  <c r="J168" i="58"/>
  <c r="K168" i="58"/>
  <c r="L168" i="58"/>
  <c r="M168" i="58"/>
  <c r="N168" i="58"/>
  <c r="C169" i="58"/>
  <c r="D169" i="58"/>
  <c r="E169" i="58"/>
  <c r="F169" i="58"/>
  <c r="G169" i="58"/>
  <c r="H169" i="58"/>
  <c r="I169" i="58"/>
  <c r="J169" i="58"/>
  <c r="K169" i="58"/>
  <c r="L169" i="58"/>
  <c r="M169" i="58"/>
  <c r="N169" i="58"/>
  <c r="C170" i="58"/>
  <c r="D170" i="58"/>
  <c r="E170" i="58"/>
  <c r="F170" i="58"/>
  <c r="G170" i="58"/>
  <c r="H170" i="58"/>
  <c r="I170" i="58"/>
  <c r="J170" i="58"/>
  <c r="K170" i="58"/>
  <c r="L170" i="58"/>
  <c r="M170" i="58"/>
  <c r="N170" i="58"/>
  <c r="C171" i="58"/>
  <c r="D171" i="58"/>
  <c r="E171" i="58"/>
  <c r="F171" i="58"/>
  <c r="G171" i="58"/>
  <c r="H171" i="58"/>
  <c r="I171" i="58"/>
  <c r="J171" i="58"/>
  <c r="K171" i="58"/>
  <c r="L171" i="58"/>
  <c r="M171" i="58"/>
  <c r="N171" i="58"/>
  <c r="C172" i="58"/>
  <c r="D172" i="58"/>
  <c r="E172" i="58"/>
  <c r="F172" i="58"/>
  <c r="G172" i="58"/>
  <c r="H172" i="58"/>
  <c r="I172" i="58"/>
  <c r="J172" i="58"/>
  <c r="K172" i="58"/>
  <c r="L172" i="58"/>
  <c r="M172" i="58"/>
  <c r="N172" i="58"/>
  <c r="C173" i="58"/>
  <c r="D173" i="58"/>
  <c r="E173" i="58"/>
  <c r="F173" i="58"/>
  <c r="G173" i="58"/>
  <c r="H173" i="58"/>
  <c r="I173" i="58"/>
  <c r="J173" i="58"/>
  <c r="K173" i="58"/>
  <c r="L173" i="58"/>
  <c r="M173" i="58"/>
  <c r="N173" i="58"/>
  <c r="C174" i="58"/>
  <c r="D174" i="58"/>
  <c r="E174" i="58"/>
  <c r="F174" i="58"/>
  <c r="G174" i="58"/>
  <c r="H174" i="58"/>
  <c r="I174" i="58"/>
  <c r="J174" i="58"/>
  <c r="K174" i="58"/>
  <c r="L174" i="58"/>
  <c r="M174" i="58"/>
  <c r="N174" i="58"/>
  <c r="C175" i="58"/>
  <c r="D175" i="58"/>
  <c r="E175" i="58"/>
  <c r="F175" i="58"/>
  <c r="G175" i="58"/>
  <c r="H175" i="58"/>
  <c r="I175" i="58"/>
  <c r="J175" i="58"/>
  <c r="K175" i="58"/>
  <c r="L175" i="58"/>
  <c r="M175" i="58"/>
  <c r="N175" i="58"/>
  <c r="C176" i="58"/>
  <c r="D176" i="58"/>
  <c r="E176" i="58"/>
  <c r="F176" i="58"/>
  <c r="G176" i="58"/>
  <c r="H176" i="58"/>
  <c r="I176" i="58"/>
  <c r="J176" i="58"/>
  <c r="K176" i="58"/>
  <c r="L176" i="58"/>
  <c r="M176" i="58"/>
  <c r="N176" i="58"/>
  <c r="C177" i="58"/>
  <c r="D177" i="58"/>
  <c r="E177" i="58"/>
  <c r="F177" i="58"/>
  <c r="G177" i="58"/>
  <c r="H177" i="58"/>
  <c r="I177" i="58"/>
  <c r="J177" i="58"/>
  <c r="K177" i="58"/>
  <c r="L177" i="58"/>
  <c r="M177" i="58"/>
  <c r="N177" i="58"/>
  <c r="C178" i="58"/>
  <c r="D178" i="58"/>
  <c r="E178" i="58"/>
  <c r="F178" i="58"/>
  <c r="G178" i="58"/>
  <c r="H178" i="58"/>
  <c r="I178" i="58"/>
  <c r="J178" i="58"/>
  <c r="K178" i="58"/>
  <c r="L178" i="58"/>
  <c r="M178" i="58"/>
  <c r="N178" i="58"/>
  <c r="C179" i="58"/>
  <c r="D179" i="58"/>
  <c r="E179" i="58"/>
  <c r="F179" i="58"/>
  <c r="G179" i="58"/>
  <c r="H179" i="58"/>
  <c r="I179" i="58"/>
  <c r="J179" i="58"/>
  <c r="K179" i="58"/>
  <c r="L179" i="58"/>
  <c r="M179" i="58"/>
  <c r="N179" i="58"/>
  <c r="C180" i="58"/>
  <c r="D180" i="58"/>
  <c r="E180" i="58"/>
  <c r="F180" i="58"/>
  <c r="G180" i="58"/>
  <c r="H180" i="58"/>
  <c r="I180" i="58"/>
  <c r="J180" i="58"/>
  <c r="K180" i="58"/>
  <c r="L180" i="58"/>
  <c r="M180" i="58"/>
  <c r="N180" i="58"/>
  <c r="C181" i="58"/>
  <c r="D181" i="58"/>
  <c r="E181" i="58"/>
  <c r="F181" i="58"/>
  <c r="G181" i="58"/>
  <c r="H181" i="58"/>
  <c r="I181" i="58"/>
  <c r="J181" i="58"/>
  <c r="K181" i="58"/>
  <c r="L181" i="58"/>
  <c r="M181" i="58"/>
  <c r="N181" i="58"/>
  <c r="C182" i="58"/>
  <c r="D182" i="58"/>
  <c r="E182" i="58"/>
  <c r="F182" i="58"/>
  <c r="G182" i="58"/>
  <c r="H182" i="58"/>
  <c r="I182" i="58"/>
  <c r="J182" i="58"/>
  <c r="K182" i="58"/>
  <c r="L182" i="58"/>
  <c r="M182" i="58"/>
  <c r="N182" i="58"/>
  <c r="C183" i="58"/>
  <c r="D183" i="58"/>
  <c r="E183" i="58"/>
  <c r="F183" i="58"/>
  <c r="G183" i="58"/>
  <c r="H183" i="58"/>
  <c r="I183" i="58"/>
  <c r="J183" i="58"/>
  <c r="K183" i="58"/>
  <c r="L183" i="58"/>
  <c r="M183" i="58"/>
  <c r="N183" i="58"/>
  <c r="C184" i="58"/>
  <c r="D184" i="58"/>
  <c r="E184" i="58"/>
  <c r="F184" i="58"/>
  <c r="G184" i="58"/>
  <c r="H184" i="58"/>
  <c r="I184" i="58"/>
  <c r="J184" i="58"/>
  <c r="K184" i="58"/>
  <c r="L184" i="58"/>
  <c r="M184" i="58"/>
  <c r="N184" i="58"/>
  <c r="C185" i="58"/>
  <c r="D185" i="58"/>
  <c r="E185" i="58"/>
  <c r="F185" i="58"/>
  <c r="G185" i="58"/>
  <c r="H185" i="58"/>
  <c r="I185" i="58"/>
  <c r="J185" i="58"/>
  <c r="K185" i="58"/>
  <c r="L185" i="58"/>
  <c r="M185" i="58"/>
  <c r="N185" i="58"/>
  <c r="C186" i="58"/>
  <c r="D186" i="58"/>
  <c r="E186" i="58"/>
  <c r="F186" i="58"/>
  <c r="G186" i="58"/>
  <c r="H186" i="58"/>
  <c r="I186" i="58"/>
  <c r="J186" i="58"/>
  <c r="K186" i="58"/>
  <c r="L186" i="58"/>
  <c r="M186" i="58"/>
  <c r="N186" i="58"/>
  <c r="C187" i="58"/>
  <c r="D187" i="58"/>
  <c r="E187" i="58"/>
  <c r="F187" i="58"/>
  <c r="G187" i="58"/>
  <c r="H187" i="58"/>
  <c r="I187" i="58"/>
  <c r="J187" i="58"/>
  <c r="K187" i="58"/>
  <c r="L187" i="58"/>
  <c r="M187" i="58"/>
  <c r="N187" i="58"/>
  <c r="C188" i="58"/>
  <c r="D188" i="58"/>
  <c r="E188" i="58"/>
  <c r="F188" i="58"/>
  <c r="G188" i="58"/>
  <c r="H188" i="58"/>
  <c r="I188" i="58"/>
  <c r="J188" i="58"/>
  <c r="K188" i="58"/>
  <c r="L188" i="58"/>
  <c r="M188" i="58"/>
  <c r="N188" i="58"/>
  <c r="C189" i="58"/>
  <c r="D189" i="58"/>
  <c r="E189" i="58"/>
  <c r="F189" i="58"/>
  <c r="G189" i="58"/>
  <c r="H189" i="58"/>
  <c r="I189" i="58"/>
  <c r="J189" i="58"/>
  <c r="K189" i="58"/>
  <c r="L189" i="58"/>
  <c r="M189" i="58"/>
  <c r="N189" i="58"/>
  <c r="C190" i="58"/>
  <c r="D190" i="58"/>
  <c r="E190" i="58"/>
  <c r="F190" i="58"/>
  <c r="G190" i="58"/>
  <c r="H190" i="58"/>
  <c r="I190" i="58"/>
  <c r="J190" i="58"/>
  <c r="K190" i="58"/>
  <c r="L190" i="58"/>
  <c r="M190" i="58"/>
  <c r="N190" i="58"/>
  <c r="C191" i="58"/>
  <c r="D191" i="58"/>
  <c r="E191" i="58"/>
  <c r="F191" i="58"/>
  <c r="G191" i="58"/>
  <c r="H191" i="58"/>
  <c r="I191" i="58"/>
  <c r="J191" i="58"/>
  <c r="K191" i="58"/>
  <c r="L191" i="58"/>
  <c r="M191" i="58"/>
  <c r="N191" i="58"/>
  <c r="C192" i="58"/>
  <c r="D192" i="58"/>
  <c r="E192" i="58"/>
  <c r="F192" i="58"/>
  <c r="G192" i="58"/>
  <c r="H192" i="58"/>
  <c r="I192" i="58"/>
  <c r="J192" i="58"/>
  <c r="K192" i="58"/>
  <c r="L192" i="58"/>
  <c r="M192" i="58"/>
  <c r="N192" i="58"/>
  <c r="C193" i="58"/>
  <c r="D193" i="58"/>
  <c r="E193" i="58"/>
  <c r="F193" i="58"/>
  <c r="G193" i="58"/>
  <c r="H193" i="58"/>
  <c r="I193" i="58"/>
  <c r="J193" i="58"/>
  <c r="K193" i="58"/>
  <c r="L193" i="58"/>
  <c r="M193" i="58"/>
  <c r="N193" i="58"/>
  <c r="C194" i="58"/>
  <c r="D194" i="58"/>
  <c r="E194" i="58"/>
  <c r="F194" i="58"/>
  <c r="G194" i="58"/>
  <c r="H194" i="58"/>
  <c r="I194" i="58"/>
  <c r="J194" i="58"/>
  <c r="K194" i="58"/>
  <c r="L194" i="58"/>
  <c r="M194" i="58"/>
  <c r="N194" i="58"/>
  <c r="L97" i="59"/>
  <c r="H77" i="59"/>
  <c r="F36" i="59"/>
  <c r="N97" i="59"/>
  <c r="L89" i="59"/>
  <c r="F77" i="59"/>
  <c r="M41" i="59"/>
  <c r="K41" i="59" s="1"/>
  <c r="I41" i="59" s="1"/>
  <c r="J11" i="274"/>
  <c r="J8" i="274"/>
  <c r="J6" i="274"/>
  <c r="K65" i="59"/>
  <c r="P99" i="59"/>
  <c r="H97" i="59"/>
  <c r="K91" i="59"/>
  <c r="P90" i="59"/>
  <c r="P86" i="59"/>
  <c r="E84" i="59"/>
  <c r="H82" i="59"/>
  <c r="E80" i="59"/>
  <c r="L77" i="59"/>
  <c r="P69" i="59"/>
  <c r="P65" i="59"/>
  <c r="P47" i="59"/>
  <c r="P39" i="59"/>
  <c r="D11" i="274"/>
  <c r="E59" i="59"/>
  <c r="C59" i="59" s="1"/>
  <c r="P44" i="59"/>
  <c r="P98" i="59"/>
  <c r="K95" i="59"/>
  <c r="I95" i="59" s="1"/>
  <c r="P94" i="59"/>
  <c r="E92" i="59"/>
  <c r="C92" i="59" s="1"/>
  <c r="P91" i="59"/>
  <c r="L82" i="59"/>
  <c r="F82" i="59"/>
  <c r="E82" i="59" s="1"/>
  <c r="N77" i="59"/>
  <c r="P70" i="59"/>
  <c r="P62" i="59"/>
  <c r="I39" i="59"/>
  <c r="K101" i="59"/>
  <c r="D88" i="59"/>
  <c r="M102" i="59"/>
  <c r="K103" i="59"/>
  <c r="I103" i="59"/>
  <c r="L88" i="59"/>
  <c r="G89" i="59"/>
  <c r="G88" i="59"/>
  <c r="H16" i="274"/>
  <c r="D8" i="274"/>
  <c r="E14" i="274"/>
  <c r="C14" i="274" s="1"/>
  <c r="C9" i="274"/>
  <c r="F9" i="274"/>
  <c r="C81" i="59"/>
  <c r="P81" i="59"/>
  <c r="J77" i="59"/>
  <c r="K76" i="59"/>
  <c r="I76" i="59"/>
  <c r="F71" i="59"/>
  <c r="K42" i="59"/>
  <c r="I26" i="59"/>
  <c r="C62" i="59"/>
  <c r="I16" i="58"/>
  <c r="I14" i="58"/>
  <c r="I12" i="58"/>
  <c r="I200" i="58" s="1"/>
  <c r="K48" i="59"/>
  <c r="I48" i="59"/>
  <c r="K79" i="59"/>
  <c r="I79" i="59"/>
  <c r="E54" i="59"/>
  <c r="C54" i="59" s="1"/>
  <c r="K47" i="59"/>
  <c r="I47" i="59"/>
  <c r="E47" i="59"/>
  <c r="C47" i="59" s="1"/>
  <c r="K26" i="59"/>
  <c r="I104" i="59"/>
  <c r="K53" i="59"/>
  <c r="J41" i="59"/>
  <c r="J36" i="59"/>
  <c r="P38" i="59"/>
  <c r="I30" i="59"/>
  <c r="E93" i="59"/>
  <c r="C93" i="59"/>
  <c r="I74" i="59"/>
  <c r="E56" i="59"/>
  <c r="C56" i="59" s="1"/>
  <c r="I51" i="59"/>
  <c r="K46" i="59"/>
  <c r="I46" i="59"/>
  <c r="K40" i="59"/>
  <c r="I40" i="59" s="1"/>
  <c r="N41" i="59"/>
  <c r="N36" i="59"/>
  <c r="I28" i="59"/>
  <c r="P104" i="59"/>
  <c r="K104" i="59"/>
  <c r="D102" i="59"/>
  <c r="P102" i="59"/>
  <c r="K85" i="59"/>
  <c r="I85" i="59"/>
  <c r="E85" i="59"/>
  <c r="C85" i="59" s="1"/>
  <c r="P80" i="59"/>
  <c r="K80" i="59"/>
  <c r="I80" i="59"/>
  <c r="K63" i="59"/>
  <c r="I63" i="59"/>
  <c r="I57" i="59"/>
  <c r="K49" i="59"/>
  <c r="I49" i="59"/>
  <c r="E49" i="59"/>
  <c r="C49" i="59"/>
  <c r="E46" i="59"/>
  <c r="C46" i="59"/>
  <c r="C44" i="59"/>
  <c r="E86" i="59"/>
  <c r="C86" i="59"/>
  <c r="P76" i="59"/>
  <c r="E43" i="59"/>
  <c r="C42" i="59"/>
  <c r="E27" i="59"/>
  <c r="C27" i="59"/>
  <c r="P21" i="59"/>
  <c r="K20" i="59"/>
  <c r="I20" i="59"/>
  <c r="P26" i="59"/>
  <c r="N18" i="59"/>
  <c r="N17" i="59" s="1"/>
  <c r="G6" i="274"/>
  <c r="H14" i="274"/>
  <c r="H9" i="274"/>
  <c r="C84" i="59"/>
  <c r="P84" i="59"/>
  <c r="K34" i="59"/>
  <c r="I34" i="59" s="1"/>
  <c r="F67" i="59"/>
  <c r="E105" i="59"/>
  <c r="C105" i="59"/>
  <c r="F102" i="59"/>
  <c r="F89" i="59"/>
  <c r="E89" i="59" s="1"/>
  <c r="M88" i="59"/>
  <c r="N71" i="59"/>
  <c r="N67" i="59" s="1"/>
  <c r="N50" i="59" s="1"/>
  <c r="E52" i="59"/>
  <c r="C52" i="59"/>
  <c r="E38" i="59"/>
  <c r="C38" i="59"/>
  <c r="G41" i="59"/>
  <c r="M67" i="59"/>
  <c r="H16" i="58"/>
  <c r="H14" i="58"/>
  <c r="H12" i="58" s="1"/>
  <c r="P100" i="59"/>
  <c r="F97" i="59"/>
  <c r="E99" i="59"/>
  <c r="C99" i="59"/>
  <c r="K98" i="59"/>
  <c r="I98" i="59"/>
  <c r="E98" i="59"/>
  <c r="C98" i="59"/>
  <c r="G97" i="59"/>
  <c r="E97" i="59" s="1"/>
  <c r="C95" i="59"/>
  <c r="D77" i="59"/>
  <c r="C80" i="59"/>
  <c r="E63" i="59"/>
  <c r="C63" i="59" s="1"/>
  <c r="P59" i="59"/>
  <c r="E55" i="59"/>
  <c r="E51" i="59"/>
  <c r="C51" i="59" s="1"/>
  <c r="K45" i="59"/>
  <c r="I45" i="59"/>
  <c r="K38" i="59"/>
  <c r="I38" i="59" s="1"/>
  <c r="L36" i="59"/>
  <c r="L41" i="59"/>
  <c r="K37" i="59"/>
  <c r="I37" i="59" s="1"/>
  <c r="P34" i="59"/>
  <c r="I84" i="59"/>
  <c r="G82" i="59"/>
  <c r="E83" i="59"/>
  <c r="J18" i="59"/>
  <c r="E77" i="59"/>
  <c r="P88" i="59"/>
  <c r="K69" i="59"/>
  <c r="K90" i="59"/>
  <c r="M16" i="58"/>
  <c r="M14" i="58"/>
  <c r="M12" i="58"/>
  <c r="M200" i="58" s="1"/>
  <c r="E16" i="58"/>
  <c r="E14" i="58"/>
  <c r="E12" i="58"/>
  <c r="C79" i="59"/>
  <c r="P79" i="59"/>
  <c r="K78" i="59"/>
  <c r="I78" i="59" s="1"/>
  <c r="M77" i="59"/>
  <c r="K77" i="59"/>
  <c r="I77" i="59"/>
  <c r="K59" i="59"/>
  <c r="I59" i="59"/>
  <c r="C55" i="59"/>
  <c r="K54" i="59"/>
  <c r="I54" i="59" s="1"/>
  <c r="C48" i="59"/>
  <c r="P48" i="59"/>
  <c r="K29" i="59"/>
  <c r="I29" i="59"/>
  <c r="E29" i="59"/>
  <c r="C29" i="59"/>
  <c r="D7" i="274"/>
  <c r="D6" i="274" s="1"/>
  <c r="F15" i="274"/>
  <c r="E16" i="274"/>
  <c r="E7" i="274" s="1"/>
  <c r="F8" i="274"/>
  <c r="E13" i="274"/>
  <c r="E8" i="274"/>
  <c r="F88" i="59"/>
  <c r="C89" i="59"/>
  <c r="J17" i="59"/>
  <c r="G36" i="59"/>
  <c r="C13" i="274"/>
  <c r="C16" i="274"/>
  <c r="C12" i="274"/>
  <c r="F7" i="274"/>
  <c r="F11" i="274"/>
  <c r="I7" i="274"/>
  <c r="I11" i="274"/>
  <c r="H12" i="274"/>
  <c r="H11" i="274" s="1"/>
  <c r="E11" i="274"/>
  <c r="C11" i="274"/>
  <c r="C17" i="274"/>
  <c r="E15" i="274"/>
  <c r="C8" i="274"/>
  <c r="J16" i="58" l="1"/>
  <c r="J14" i="58" s="1"/>
  <c r="J12" i="58" s="1"/>
  <c r="J200" i="58" s="1"/>
  <c r="J71" i="59"/>
  <c r="J67" i="59"/>
  <c r="I69" i="59"/>
  <c r="H17" i="274"/>
  <c r="H15" i="274" s="1"/>
  <c r="I15" i="274"/>
  <c r="I8" i="274"/>
  <c r="I6" i="274" s="1"/>
  <c r="H7" i="274"/>
  <c r="P58" i="59"/>
  <c r="I83" i="59"/>
  <c r="J82" i="59"/>
  <c r="P83" i="59"/>
  <c r="D82" i="59"/>
  <c r="C83" i="59"/>
  <c r="L71" i="59"/>
  <c r="K71" i="59" s="1"/>
  <c r="K70" i="59"/>
  <c r="I70" i="59" s="1"/>
  <c r="P40" i="59"/>
  <c r="D41" i="59"/>
  <c r="D36" i="59" s="1"/>
  <c r="P37" i="59"/>
  <c r="C37" i="59"/>
  <c r="N16" i="58"/>
  <c r="N14" i="58" s="1"/>
  <c r="N12" i="58" s="1"/>
  <c r="N200" i="58" s="1"/>
  <c r="F6" i="274"/>
  <c r="C7" i="274"/>
  <c r="C6" i="274" s="1"/>
  <c r="C15" i="274"/>
  <c r="E88" i="59"/>
  <c r="C88" i="59" s="1"/>
  <c r="C77" i="59"/>
  <c r="K100" i="59"/>
  <c r="I100" i="59" s="1"/>
  <c r="M97" i="59"/>
  <c r="K97" i="59" s="1"/>
  <c r="N82" i="59"/>
  <c r="K82" i="59" s="1"/>
  <c r="K83" i="59"/>
  <c r="H36" i="59"/>
  <c r="E36" i="59" s="1"/>
  <c r="E40" i="59"/>
  <c r="C40" i="59" s="1"/>
  <c r="H41" i="59"/>
  <c r="E41" i="59" s="1"/>
  <c r="P22" i="59"/>
  <c r="K21" i="59"/>
  <c r="I21" i="59" s="1"/>
  <c r="L18" i="59"/>
  <c r="H8" i="274"/>
  <c r="E57" i="59"/>
  <c r="C57" i="59" s="1"/>
  <c r="M50" i="59"/>
  <c r="F50" i="59"/>
  <c r="G102" i="59"/>
  <c r="E102" i="59" s="1"/>
  <c r="C102" i="59" s="1"/>
  <c r="E103" i="59"/>
  <c r="C103" i="59" s="1"/>
  <c r="J97" i="59"/>
  <c r="I97" i="59" s="1"/>
  <c r="I101" i="59"/>
  <c r="D97" i="59"/>
  <c r="K89" i="59"/>
  <c r="N88" i="59"/>
  <c r="K88" i="59" s="1"/>
  <c r="J89" i="59"/>
  <c r="I90" i="59"/>
  <c r="H50" i="59"/>
  <c r="I43" i="59"/>
  <c r="M36" i="59"/>
  <c r="K36" i="59" s="1"/>
  <c r="I36" i="59" s="1"/>
  <c r="P35" i="59"/>
  <c r="C35" i="59"/>
  <c r="E34" i="59"/>
  <c r="C34" i="59" s="1"/>
  <c r="F18" i="59"/>
  <c r="H18" i="59"/>
  <c r="H17" i="59" s="1"/>
  <c r="H16" i="59" s="1"/>
  <c r="H15" i="59" s="1"/>
  <c r="H121" i="59" s="1"/>
  <c r="E22" i="59"/>
  <c r="C22" i="59" s="1"/>
  <c r="C19" i="59"/>
  <c r="K16" i="58"/>
  <c r="K14" i="58" s="1"/>
  <c r="K12" i="58" s="1"/>
  <c r="K200" i="58" s="1"/>
  <c r="K106" i="59"/>
  <c r="I106" i="59" s="1"/>
  <c r="E106" i="59"/>
  <c r="C106" i="59" s="1"/>
  <c r="H88" i="59"/>
  <c r="P89" i="59"/>
  <c r="P74" i="59"/>
  <c r="C74" i="59"/>
  <c r="H67" i="59"/>
  <c r="H71" i="59"/>
  <c r="E68" i="59"/>
  <c r="C68" i="59" s="1"/>
  <c r="I64" i="59"/>
  <c r="E45" i="59"/>
  <c r="C45" i="59" s="1"/>
  <c r="I42" i="59"/>
  <c r="E39" i="59"/>
  <c r="K32" i="59"/>
  <c r="I32" i="59" s="1"/>
  <c r="E31" i="59"/>
  <c r="I27" i="59"/>
  <c r="E26" i="59"/>
  <c r="C26" i="59" s="1"/>
  <c r="E25" i="59"/>
  <c r="E24" i="59"/>
  <c r="C24" i="59" s="1"/>
  <c r="C23" i="59"/>
  <c r="G16" i="58"/>
  <c r="G14" i="58" s="1"/>
  <c r="G12" i="58" s="1"/>
  <c r="L102" i="59"/>
  <c r="K102" i="59" s="1"/>
  <c r="I102" i="59" s="1"/>
  <c r="K105" i="59"/>
  <c r="I105" i="59" s="1"/>
  <c r="I92" i="59"/>
  <c r="E87" i="59"/>
  <c r="C87" i="59" s="1"/>
  <c r="D71" i="59"/>
  <c r="D67" i="59" s="1"/>
  <c r="G71" i="59"/>
  <c r="E71" i="59" s="1"/>
  <c r="G67" i="59"/>
  <c r="G50" i="59" s="1"/>
  <c r="G16" i="59" s="1"/>
  <c r="G15" i="59" s="1"/>
  <c r="G121" i="59" s="1"/>
  <c r="I68" i="59"/>
  <c r="C66" i="59"/>
  <c r="K44" i="59"/>
  <c r="C39" i="59"/>
  <c r="P33" i="59"/>
  <c r="C31" i="59"/>
  <c r="E30" i="59"/>
  <c r="C25" i="59"/>
  <c r="K19" i="59"/>
  <c r="P77" i="59"/>
  <c r="E9" i="274"/>
  <c r="E6" i="274" s="1"/>
  <c r="F16" i="58"/>
  <c r="F14" i="58" s="1"/>
  <c r="F12" i="58" s="1"/>
  <c r="E104" i="59"/>
  <c r="C104" i="59" s="1"/>
  <c r="E101" i="59"/>
  <c r="C101" i="59" s="1"/>
  <c r="K99" i="59"/>
  <c r="I99" i="59" s="1"/>
  <c r="P96" i="59"/>
  <c r="K93" i="59"/>
  <c r="I93" i="59" s="1"/>
  <c r="E90" i="59"/>
  <c r="C90" i="59" s="1"/>
  <c r="P87" i="59"/>
  <c r="E69" i="59"/>
  <c r="C69" i="59" s="1"/>
  <c r="I65" i="59"/>
  <c r="I62" i="59"/>
  <c r="K61" i="59"/>
  <c r="I61" i="59" s="1"/>
  <c r="E60" i="59"/>
  <c r="C60" i="59" s="1"/>
  <c r="E53" i="59"/>
  <c r="C53" i="59" s="1"/>
  <c r="K52" i="59"/>
  <c r="I52" i="59" s="1"/>
  <c r="I44" i="59"/>
  <c r="K43" i="59"/>
  <c r="E35" i="59"/>
  <c r="C30" i="59"/>
  <c r="P30" i="59"/>
  <c r="I22" i="59"/>
  <c r="P20" i="59"/>
  <c r="I19" i="59"/>
  <c r="C36" i="59" l="1"/>
  <c r="P36" i="59"/>
  <c r="D18" i="59"/>
  <c r="P67" i="59"/>
  <c r="D50" i="59"/>
  <c r="E50" i="59"/>
  <c r="I82" i="59"/>
  <c r="N16" i="59"/>
  <c r="N15" i="59" s="1"/>
  <c r="N121" i="59" s="1"/>
  <c r="E67" i="59"/>
  <c r="C67" i="59" s="1"/>
  <c r="I71" i="59"/>
  <c r="M18" i="59"/>
  <c r="M17" i="59" s="1"/>
  <c r="M16" i="59" s="1"/>
  <c r="M15" i="59" s="1"/>
  <c r="M121" i="59" s="1"/>
  <c r="P97" i="59"/>
  <c r="C97" i="59"/>
  <c r="L67" i="59"/>
  <c r="C82" i="59"/>
  <c r="P82" i="59"/>
  <c r="J50" i="59"/>
  <c r="C71" i="59"/>
  <c r="F17" i="59"/>
  <c r="E18" i="59"/>
  <c r="J88" i="59"/>
  <c r="I88" i="59" s="1"/>
  <c r="I89" i="59"/>
  <c r="L17" i="59"/>
  <c r="C41" i="59"/>
  <c r="H6" i="274"/>
  <c r="J16" i="59" l="1"/>
  <c r="L50" i="59"/>
  <c r="K50" i="59" s="1"/>
  <c r="I50" i="59" s="1"/>
  <c r="K67" i="59"/>
  <c r="I67" i="59" s="1"/>
  <c r="P18" i="59"/>
  <c r="D17" i="59"/>
  <c r="C18" i="59"/>
  <c r="K18" i="59"/>
  <c r="I18" i="59" s="1"/>
  <c r="P50" i="59"/>
  <c r="C50" i="59"/>
  <c r="L16" i="59"/>
  <c r="K17" i="59"/>
  <c r="I17" i="59" s="1"/>
  <c r="F16" i="59"/>
  <c r="E17" i="59"/>
  <c r="K16" i="59" l="1"/>
  <c r="L15" i="59"/>
  <c r="D16" i="59"/>
  <c r="P17" i="59"/>
  <c r="C17" i="59"/>
  <c r="J15" i="59"/>
  <c r="I16" i="59"/>
  <c r="F15" i="59"/>
  <c r="E16" i="59"/>
  <c r="D15" i="59" l="1"/>
  <c r="C16" i="59"/>
  <c r="P16" i="59"/>
  <c r="E15" i="59"/>
  <c r="E121" i="59" s="1"/>
  <c r="F121" i="59"/>
  <c r="K15" i="59"/>
  <c r="K121" i="59" s="1"/>
  <c r="L121" i="59"/>
  <c r="I15" i="59"/>
  <c r="I121" i="59" s="1"/>
  <c r="J121" i="59"/>
  <c r="D121" i="59" l="1"/>
  <c r="P15" i="59"/>
  <c r="C15" i="59"/>
  <c r="C121" i="59" s="1"/>
</calcChain>
</file>

<file path=xl/comments1.xml><?xml version="1.0" encoding="utf-8"?>
<comments xmlns="http://schemas.openxmlformats.org/spreadsheetml/2006/main">
  <authors>
    <author>Windows User</author>
  </authors>
  <commentList>
    <comment ref="D8" authorId="0" shapeId="0">
      <text>
        <r>
          <rPr>
            <b/>
            <sz val="9"/>
            <color indexed="81"/>
            <rFont val="Tahoma"/>
            <family val="2"/>
          </rPr>
          <t>Windows User:</t>
        </r>
        <r>
          <rPr>
            <sz val="9"/>
            <color indexed="81"/>
            <rFont val="Tahoma"/>
            <family val="2"/>
          </rPr>
          <t xml:space="preserve">
Thu huy động đống góp nằm trong thu nội địa</t>
        </r>
      </text>
    </comment>
    <comment ref="E11" authorId="0" shapeId="0">
      <text>
        <r>
          <rPr>
            <b/>
            <sz val="9"/>
            <color indexed="81"/>
            <rFont val="Tahoma"/>
            <family val="2"/>
          </rPr>
          <t>Windows User:</t>
        </r>
        <r>
          <rPr>
            <sz val="9"/>
            <color indexed="81"/>
            <rFont val="Tahoma"/>
            <family val="2"/>
          </rPr>
          <t xml:space="preserve">
Các khoản thu phân chia theo tỷ lệ % giữa NSX và NSH: gồm 4 khoản sau:
1. Thuế nhà đất/thuế sử dụng đất phi nông nghiệp.
2. Thuế môn bài thu từ cá nhân, hộ kinh doanh.
3. Thuế sử dụng đất nông nghiệp.
4. Lệ phí trước bạ nhà đất.
Ủy quyền cho Hội đồng nhân TX, TP Quyết nghị tỷ lệ % cho NS phường được hưởng.</t>
        </r>
      </text>
    </comment>
    <comment ref="F18" authorId="0" shapeId="0">
      <text>
        <r>
          <rPr>
            <b/>
            <sz val="9"/>
            <color indexed="81"/>
            <rFont val="Tahoma"/>
            <family val="2"/>
          </rPr>
          <t>Windows User:</t>
        </r>
        <r>
          <rPr>
            <sz val="9"/>
            <color indexed="81"/>
            <rFont val="Tahoma"/>
            <family val="2"/>
          </rPr>
          <t xml:space="preserve">
có thể bao gồm chi đầu tư và chi thường xuyên</t>
        </r>
      </text>
    </comment>
    <comment ref="A21" authorId="0" shapeId="0">
      <text>
        <r>
          <rPr>
            <b/>
            <sz val="9"/>
            <color indexed="81"/>
            <rFont val="Tahoma"/>
            <family val="2"/>
          </rPr>
          <t>Windows User:</t>
        </r>
        <r>
          <rPr>
            <sz val="9"/>
            <color indexed="81"/>
            <rFont val="Tahoma"/>
            <family val="2"/>
          </rPr>
          <t xml:space="preserve">
Kết dư ngân sách = thu-chi</t>
        </r>
      </text>
    </comment>
    <comment ref="F35" authorId="0" shapeId="0">
      <text>
        <r>
          <rPr>
            <b/>
            <sz val="9"/>
            <color indexed="81"/>
            <rFont val="Tahoma"/>
            <family val="2"/>
          </rPr>
          <t>Windows User:</t>
        </r>
        <r>
          <rPr>
            <sz val="9"/>
            <color indexed="81"/>
            <rFont val="Tahoma"/>
            <family val="2"/>
          </rPr>
          <t xml:space="preserve">
235.147.500 của Sở lao động thương binh và xã hội do còn treo tạm ứng TK 1523, khoan 261, TM 6949 (số tạm ứng này là số đã nhiều năm trước chuyển sang) </t>
        </r>
      </text>
    </comment>
  </commentList>
</comments>
</file>

<file path=xl/comments2.xml><?xml version="1.0" encoding="utf-8"?>
<comments xmlns="http://schemas.openxmlformats.org/spreadsheetml/2006/main">
  <authors>
    <author>Windows User</author>
    <author>sangnt</author>
  </authors>
  <commentList>
    <comment ref="H9" authorId="0" shapeId="0">
      <text>
        <r>
          <rPr>
            <b/>
            <sz val="9"/>
            <color indexed="81"/>
            <rFont val="Tahoma"/>
            <family val="2"/>
          </rPr>
          <t>Windows User:</t>
        </r>
        <r>
          <rPr>
            <sz val="9"/>
            <color indexed="81"/>
            <rFont val="Tahoma"/>
            <family val="2"/>
          </rPr>
          <t xml:space="preserve">
Ko kể điều chỉnh giửa các cấp NS: bỏ BS cap huyen, xa; bỏ chi NS Cap duoi</t>
        </r>
      </text>
    </comment>
    <comment ref="H14" authorId="0" shapeId="0">
      <text>
        <r>
          <rPr>
            <b/>
            <sz val="9"/>
            <color indexed="81"/>
            <rFont val="Tahoma"/>
            <family val="2"/>
          </rPr>
          <t>Windows User:</t>
        </r>
        <r>
          <rPr>
            <sz val="9"/>
            <color indexed="81"/>
            <rFont val="Tahoma"/>
            <family val="2"/>
          </rPr>
          <t xml:space="preserve">
=+'E:\DATA  (D)\Cong viec\Mau bieu bao cao TABMIS\Nam 2015\Thang13-2015\Thu chi 2015 - kx Quyet toan 2015\[B2-02 nam 2015 ngay 01-05 den 15-7 (chitiet).xls]B2-02 nam 2015 ngay 01-05 d (2'!M446</t>
        </r>
      </text>
    </comment>
    <comment ref="F44" authorId="0" shapeId="0">
      <text>
        <r>
          <rPr>
            <b/>
            <sz val="9"/>
            <color indexed="81"/>
            <rFont val="Tahoma"/>
            <family val="2"/>
          </rPr>
          <t>Windows User:</t>
        </r>
        <r>
          <rPr>
            <sz val="9"/>
            <color indexed="81"/>
            <rFont val="Tahoma"/>
            <family val="2"/>
          </rPr>
          <t xml:space="preserve">
Nhập khầu :TM 2041; 2043; 2044; 2045</t>
        </r>
      </text>
    </comment>
    <comment ref="H44" authorId="0" shapeId="0">
      <text>
        <r>
          <rPr>
            <b/>
            <sz val="9"/>
            <color indexed="81"/>
            <rFont val="Tahoma"/>
            <family val="2"/>
          </rPr>
          <t>Windows User:</t>
        </r>
        <r>
          <rPr>
            <sz val="9"/>
            <color indexed="81"/>
            <rFont val="Tahoma"/>
            <family val="2"/>
          </rPr>
          <t xml:space="preserve">
Xuất khẩu: TM: 2001; 2002; 2003; 2004; 2007</t>
        </r>
      </text>
    </comment>
    <comment ref="C47" authorId="0" shapeId="0">
      <text>
        <r>
          <rPr>
            <b/>
            <sz val="9"/>
            <color indexed="81"/>
            <rFont val="Tahoma"/>
            <family val="2"/>
          </rPr>
          <t>Windows User: 2017</t>
        </r>
        <r>
          <rPr>
            <sz val="9"/>
            <color indexed="81"/>
            <rFont val="Tahoma"/>
            <family val="2"/>
          </rPr>
          <t xml:space="preserve">
- Trong đó: phí BVMT đối với khai thác khoán sản: 40.000 trđ</t>
        </r>
      </text>
    </comment>
    <comment ref="N54" authorId="1" shapeId="0">
      <text>
        <r>
          <rPr>
            <b/>
            <sz val="8"/>
            <color indexed="81"/>
            <rFont val="Tahoma"/>
            <family val="2"/>
          </rPr>
          <t>sangnt:</t>
        </r>
        <r>
          <rPr>
            <sz val="8"/>
            <color indexed="81"/>
            <rFont val="Tahoma"/>
            <family val="2"/>
          </rPr>
          <t xml:space="preserve">
Không kể TM4254: Phạt VVHC  do ngảnh thuế thực hiện, số tiền 1.407.088.607 đ</t>
        </r>
      </text>
    </comment>
    <comment ref="B56" authorId="0" shapeId="0">
      <text>
        <r>
          <rPr>
            <b/>
            <sz val="9"/>
            <color indexed="81"/>
            <rFont val="Tahoma"/>
            <family val="2"/>
          </rPr>
          <t>Windows User:</t>
        </r>
        <r>
          <rPr>
            <sz val="9"/>
            <color indexed="81"/>
            <rFont val="Tahoma"/>
            <family val="2"/>
          </rPr>
          <t xml:space="preserve">
Năm 2018 bỏ chi tiết</t>
        </r>
      </text>
    </comment>
  </commentList>
</comments>
</file>

<file path=xl/comments3.xml><?xml version="1.0" encoding="utf-8"?>
<comments xmlns="http://schemas.openxmlformats.org/spreadsheetml/2006/main">
  <authors>
    <author>Windows User</author>
  </authors>
  <commentList>
    <comment ref="F12" authorId="0" shapeId="0">
      <text>
        <r>
          <rPr>
            <b/>
            <sz val="9"/>
            <color indexed="81"/>
            <rFont val="Tahoma"/>
            <family val="2"/>
          </rPr>
          <t>Windows User:</t>
        </r>
        <r>
          <rPr>
            <sz val="9"/>
            <color indexed="81"/>
            <rFont val="Tahoma"/>
            <family val="2"/>
          </rPr>
          <t xml:space="preserve">
Huyện ko phân chia theo lĩnh vực: Tập trung 476,698 và Tiền sd đất: 400,000</t>
        </r>
      </text>
    </comment>
    <comment ref="E30" authorId="0" shapeId="0">
      <text>
        <r>
          <rPr>
            <b/>
            <sz val="9"/>
            <color indexed="81"/>
            <rFont val="Tahoma"/>
            <family val="2"/>
          </rPr>
          <t>Windows User: 2017</t>
        </r>
        <r>
          <rPr>
            <sz val="9"/>
            <color indexed="81"/>
            <rFont val="Tahoma"/>
            <family val="2"/>
          </rPr>
          <t xml:space="preserve">
=+'E:\Cong viec 2017\Bao cao thu chi 2017\Thang12-2017\[Thu  chi va DBT (11-12-2017H).xlsx]Chi'!D64</t>
        </r>
      </text>
    </comment>
    <comment ref="H45" authorId="0" shapeId="0">
      <text>
        <r>
          <rPr>
            <b/>
            <sz val="9"/>
            <color indexed="81"/>
            <rFont val="Tahoma"/>
            <family val="2"/>
          </rPr>
          <t>Windows User:</t>
        </r>
        <r>
          <rPr>
            <sz val="9"/>
            <color indexed="81"/>
            <rFont val="Tahoma"/>
            <family val="2"/>
          </rPr>
          <t xml:space="preserve">
CTMTQG HCSN (dung)</t>
        </r>
      </text>
    </comment>
    <comment ref="H50" authorId="0" shapeId="0">
      <text>
        <r>
          <rPr>
            <b/>
            <sz val="9"/>
            <color indexed="81"/>
            <rFont val="Tahoma"/>
            <family val="2"/>
          </rPr>
          <t>Windows User: 2018</t>
        </r>
        <r>
          <rPr>
            <sz val="9"/>
            <color indexed="81"/>
            <rFont val="Tahoma"/>
            <family val="2"/>
          </rPr>
          <t xml:space="preserve">
Dự kiến chi chuyển nguồn</t>
        </r>
      </text>
    </comment>
  </commentList>
</comments>
</file>

<file path=xl/comments4.xml><?xml version="1.0" encoding="utf-8"?>
<comments xmlns="http://schemas.openxmlformats.org/spreadsheetml/2006/main">
  <authors>
    <author>Windows User</author>
  </authors>
  <commentList>
    <comment ref="D7" authorId="0" shapeId="0">
      <text>
        <r>
          <rPr>
            <b/>
            <sz val="9"/>
            <color indexed="81"/>
            <rFont val="Tahoma"/>
            <family val="2"/>
          </rPr>
          <t>Windows User:</t>
        </r>
        <r>
          <rPr>
            <sz val="9"/>
            <color indexed="81"/>
            <rFont val="Tahoma"/>
            <family val="2"/>
          </rPr>
          <t xml:space="preserve">
Tinh + huyen</t>
        </r>
      </text>
    </comment>
    <comment ref="D8" authorId="0" shapeId="0">
      <text>
        <r>
          <rPr>
            <b/>
            <sz val="9"/>
            <color indexed="81"/>
            <rFont val="Tahoma"/>
            <family val="2"/>
          </rPr>
          <t>Windows User:</t>
        </r>
        <r>
          <rPr>
            <sz val="9"/>
            <color indexed="81"/>
            <rFont val="Tahoma"/>
            <family val="2"/>
          </rPr>
          <t xml:space="preserve">
Tinh + huyen</t>
        </r>
      </text>
    </comment>
    <comment ref="D12" authorId="0" shapeId="0">
      <text>
        <r>
          <rPr>
            <b/>
            <sz val="9"/>
            <color indexed="81"/>
            <rFont val="Tahoma"/>
            <family val="2"/>
          </rPr>
          <t>Windows User:</t>
        </r>
        <r>
          <rPr>
            <sz val="9"/>
            <color indexed="81"/>
            <rFont val="Tahoma"/>
            <family val="2"/>
          </rPr>
          <t xml:space="preserve">
Út</t>
        </r>
      </text>
    </comment>
    <comment ref="D13" authorId="0" shapeId="0">
      <text>
        <r>
          <rPr>
            <b/>
            <sz val="9"/>
            <color indexed="81"/>
            <rFont val="Tahoma"/>
            <family val="2"/>
          </rPr>
          <t>Windows User:</t>
        </r>
        <r>
          <rPr>
            <sz val="9"/>
            <color indexed="81"/>
            <rFont val="Tahoma"/>
            <family val="2"/>
          </rPr>
          <t xml:space="preserve">
Út cv 98/STC-TCĐT, ngày 09/7/2019</t>
        </r>
      </text>
    </comment>
    <comment ref="G13" authorId="0" shapeId="0">
      <text>
        <r>
          <rPr>
            <b/>
            <sz val="9"/>
            <color indexed="81"/>
            <rFont val="Tahoma"/>
            <family val="2"/>
          </rPr>
          <t>Windows User:</t>
        </r>
        <r>
          <rPr>
            <sz val="9"/>
            <color indexed="81"/>
            <rFont val="Tahoma"/>
            <family val="2"/>
          </rPr>
          <t xml:space="preserve">
Út cv 98/STC-TCĐT, ngày 09/7/2019</t>
        </r>
      </text>
    </comment>
    <comment ref="J13" authorId="0" shapeId="0">
      <text>
        <r>
          <rPr>
            <b/>
            <sz val="9"/>
            <color indexed="81"/>
            <rFont val="Tahoma"/>
            <family val="2"/>
          </rPr>
          <t>Windows User:</t>
        </r>
        <r>
          <rPr>
            <sz val="9"/>
            <color indexed="81"/>
            <rFont val="Tahoma"/>
            <family val="2"/>
          </rPr>
          <t xml:space="preserve">
Út cv 98/STC-TCĐT, ngày 09/7/2019</t>
        </r>
      </text>
    </comment>
    <comment ref="D16" authorId="0" shapeId="0">
      <text>
        <r>
          <rPr>
            <b/>
            <sz val="9"/>
            <color indexed="81"/>
            <rFont val="Tahoma"/>
            <family val="2"/>
          </rPr>
          <t>Windows User:</t>
        </r>
        <r>
          <rPr>
            <sz val="9"/>
            <color indexed="81"/>
            <rFont val="Tahoma"/>
            <family val="2"/>
          </rPr>
          <t xml:space="preserve">
Tinh + huyen</t>
        </r>
      </text>
    </comment>
    <comment ref="D17" authorId="0" shapeId="0">
      <text>
        <r>
          <rPr>
            <b/>
            <sz val="9"/>
            <color indexed="81"/>
            <rFont val="Tahoma"/>
            <family val="2"/>
          </rPr>
          <t>Windows User:</t>
        </r>
        <r>
          <rPr>
            <sz val="9"/>
            <color indexed="81"/>
            <rFont val="Tahoma"/>
            <family val="2"/>
          </rPr>
          <t xml:space="preserve">
Tinh + huyen</t>
        </r>
      </text>
    </comment>
  </commentList>
</comments>
</file>

<file path=xl/sharedStrings.xml><?xml version="1.0" encoding="utf-8"?>
<sst xmlns="http://schemas.openxmlformats.org/spreadsheetml/2006/main" count="1490" uniqueCount="828">
  <si>
    <t>Thu hồi các khoản chi năm trước</t>
  </si>
  <si>
    <t>THU NGÂN SÁCH NHÀ NƯỚC</t>
  </si>
  <si>
    <t>Chi bổ sung quỹ dự trữ tài chính</t>
  </si>
  <si>
    <t>Thuế giá trị gia tăng hàng sản xuất - kinh doanh trong nước</t>
  </si>
  <si>
    <t>Thuế thu nhập doanh nghiệp</t>
  </si>
  <si>
    <t>Thu từ thu nhập sau thuế</t>
  </si>
  <si>
    <t>Thuế tài nguyên</t>
  </si>
  <si>
    <t>Tạm vay của NSNN</t>
  </si>
  <si>
    <t>Đơn vị</t>
  </si>
  <si>
    <t>Thu bổ sung từ ngân sách cấp trên</t>
  </si>
  <si>
    <t>Chi khác ngân sách</t>
  </si>
  <si>
    <t>Thuế sử dụng đất nông nghiệp</t>
  </si>
  <si>
    <t>Thuế thu nhập cá nhân</t>
  </si>
  <si>
    <t>Lệ phí trước bạ</t>
  </si>
  <si>
    <t>12</t>
  </si>
  <si>
    <t>UBND tỉnh Đồng Tháp</t>
  </si>
  <si>
    <t>NSĐP</t>
  </si>
  <si>
    <t>Chi cho vay</t>
  </si>
  <si>
    <t>Trong đó</t>
  </si>
  <si>
    <t>Thu NS cấp tỉnh</t>
  </si>
  <si>
    <t>Thu NSTW</t>
  </si>
  <si>
    <t>Thực hiện trong kỳ</t>
  </si>
  <si>
    <t>NSNN</t>
  </si>
  <si>
    <t>Chi NS cấp huyện</t>
  </si>
  <si>
    <t>Chi NS xã</t>
  </si>
  <si>
    <t>Chi đầu tư phát triển</t>
  </si>
  <si>
    <t>Chia ra</t>
  </si>
  <si>
    <t>Chi NS 
cấp tỉnh</t>
  </si>
  <si>
    <t>Chi NS 
cấp huyện</t>
  </si>
  <si>
    <t>2=3+4+5</t>
  </si>
  <si>
    <t>7=8+9+10</t>
  </si>
  <si>
    <t>A. Các khoản thu cân đối ngân sách</t>
  </si>
  <si>
    <t>A. Tổng số chi cân đối ngân sách</t>
  </si>
  <si>
    <t>1. Các khoản thu NSĐP hưởng 100%</t>
  </si>
  <si>
    <t>1. Chi đầu tư phát triển</t>
  </si>
  <si>
    <t>2. Các khoản thu phân chia theo tỷ lệ %</t>
  </si>
  <si>
    <t>Tên chỉ tiêu</t>
  </si>
  <si>
    <t>Sở Tư pháp</t>
  </si>
  <si>
    <t>Bổ sung có mục tiêu bằng nguồn vốn trong nước</t>
  </si>
  <si>
    <t>Bổ sung có mục tiêu bằng nguồn vốn ngoài nước</t>
  </si>
  <si>
    <t>Thu từ ngân sách cấp dưới nộp lên</t>
  </si>
  <si>
    <t>THU CHUYỂN NGUỒN</t>
  </si>
  <si>
    <t>Thu chuyển nguồn</t>
  </si>
  <si>
    <t>THU KẾT DƯ NGÂN SÁCH</t>
  </si>
  <si>
    <t>Kế toán trưởng</t>
  </si>
  <si>
    <t>Giám đốc</t>
  </si>
  <si>
    <t>KHO BẠC NHÀ NƯỚC: KBNN Đồng Tháp</t>
  </si>
  <si>
    <t>Mẫu số: B3-01/NS-Tabmis</t>
  </si>
  <si>
    <t>Nguồn dữ liệu: TABMIS</t>
  </si>
  <si>
    <t>(QĐ… /QĐ-BTC ngày....)</t>
  </si>
  <si>
    <t>Địa bàn: 87TTT</t>
  </si>
  <si>
    <t>NS Cấp tỉnh</t>
  </si>
  <si>
    <t>NS Cấp huyện</t>
  </si>
  <si>
    <t>NS Cấp xã</t>
  </si>
  <si>
    <t>TỔNG</t>
  </si>
  <si>
    <t>CHI NGÂN SÁCH NHÀ NƯỚC</t>
  </si>
  <si>
    <t>1</t>
  </si>
  <si>
    <t>2</t>
  </si>
  <si>
    <t>3</t>
  </si>
  <si>
    <t>4</t>
  </si>
  <si>
    <t>6</t>
  </si>
  <si>
    <t>1.1</t>
  </si>
  <si>
    <t>3.2</t>
  </si>
  <si>
    <t>E</t>
  </si>
  <si>
    <t>Cho vay từ nguồn vốn trong nước</t>
  </si>
  <si>
    <t>Cho vay từ nguồn vốn ngoài nước</t>
  </si>
  <si>
    <t>CHI CHUYỂN GIAO NGÂN SÁCH</t>
  </si>
  <si>
    <t>Chi bổ sung cho ngân sách cấp dưới</t>
  </si>
  <si>
    <t>Tr. Đó: - Bằng nguồn vốn trong nước</t>
  </si>
  <si>
    <t>            - Bằng nguồn vốn ngoài nước</t>
  </si>
  <si>
    <t>CHI CHUYỂN NGUỒN</t>
  </si>
  <si>
    <t>CHI TRẢ NỢ GỐC</t>
  </si>
  <si>
    <t>Trả nợ gốc vay trong nước</t>
  </si>
  <si>
    <t>Trả nợ gốc vay ngoài nước</t>
  </si>
  <si>
    <t>7</t>
  </si>
  <si>
    <t>10</t>
  </si>
  <si>
    <t>11</t>
  </si>
  <si>
    <t>Thu NS cấp huyện</t>
  </si>
  <si>
    <t>1.2</t>
  </si>
  <si>
    <t>VIII</t>
  </si>
  <si>
    <t>C</t>
  </si>
  <si>
    <t>a</t>
  </si>
  <si>
    <t>b</t>
  </si>
  <si>
    <t>D</t>
  </si>
  <si>
    <t>2.3</t>
  </si>
  <si>
    <t>2.4</t>
  </si>
  <si>
    <t>2.5</t>
  </si>
  <si>
    <t>2.6</t>
  </si>
  <si>
    <t>2.7</t>
  </si>
  <si>
    <t>2.8</t>
  </si>
  <si>
    <t>Bổ sung cân đối</t>
  </si>
  <si>
    <t>Bổ sung có mục tiêu</t>
  </si>
  <si>
    <t>1.3</t>
  </si>
  <si>
    <t>2.2</t>
  </si>
  <si>
    <t>Chi NS cấp tỉnh</t>
  </si>
  <si>
    <t>Chi nộp ngân sách cấp trên</t>
  </si>
  <si>
    <t>HĐND quyết định</t>
  </si>
  <si>
    <t>3. Chi thường xuyên</t>
  </si>
  <si>
    <t>III</t>
  </si>
  <si>
    <t>NS cấp tỉnh</t>
  </si>
  <si>
    <t>NS cấp huyện</t>
  </si>
  <si>
    <t>1.4</t>
  </si>
  <si>
    <t>1.5</t>
  </si>
  <si>
    <t>1.6</t>
  </si>
  <si>
    <t>ĐVT: triệu đồng</t>
  </si>
  <si>
    <t>Thu tiền cho thuê, bán tài sản khác</t>
  </si>
  <si>
    <t>Thu nợ gốc cho vay</t>
  </si>
  <si>
    <t>Thu lãi cho vay</t>
  </si>
  <si>
    <t>Thu từ quỹ dự trữ tài chính</t>
  </si>
  <si>
    <t>Tạm thu ngân sách</t>
  </si>
  <si>
    <t>VAY CỦA NGÂN SÁCH NHÀ NƯỚC</t>
  </si>
  <si>
    <t>Thu kết dư ngân sách</t>
  </si>
  <si>
    <t>IV</t>
  </si>
  <si>
    <t>V</t>
  </si>
  <si>
    <t>VI</t>
  </si>
  <si>
    <t>VII</t>
  </si>
  <si>
    <t>Tên đơn vị</t>
  </si>
  <si>
    <t>Thuế giá trị gia tăng</t>
  </si>
  <si>
    <t>Thuế tiêu thụ đặc biệt</t>
  </si>
  <si>
    <t>Thu về dầu thô</t>
  </si>
  <si>
    <t>Lợi nhuận sau thuế được chia của Chính phủ Việt Nam</t>
  </si>
  <si>
    <t>Thuế đặc biệt</t>
  </si>
  <si>
    <t>Thuế xuất khẩu</t>
  </si>
  <si>
    <t>Tạm vay khác</t>
  </si>
  <si>
    <t>THU CHUYỂN GIAO NGÂN SÁCH</t>
  </si>
  <si>
    <t>Thuế bổ sung đối với hàng hoá nhập khẩu vào Việt Nam</t>
  </si>
  <si>
    <t>Các khoản huy động, đóng góp</t>
  </si>
  <si>
    <t>Các khoản huy động đóng góp xây dựng cơ sở hạ tầng</t>
  </si>
  <si>
    <t>Người lập biểu</t>
  </si>
  <si>
    <t>Khác</t>
  </si>
  <si>
    <t>1=2+3</t>
  </si>
  <si>
    <t>Tr.đó: Tịch thu chống lậu</t>
  </si>
  <si>
    <t>Chi đầu tư phát triển khác</t>
  </si>
  <si>
    <t>Chi viện trợ</t>
  </si>
  <si>
    <t>Trả lãi, phí vay trong nước</t>
  </si>
  <si>
    <t>Trả lãi, phí vay ngoài nước</t>
  </si>
  <si>
    <t>Chi quốc phòng</t>
  </si>
  <si>
    <t>TỔNG CỘNG</t>
  </si>
  <si>
    <t>Chi sự nghiệp giao thông</t>
  </si>
  <si>
    <t>Chi sự nghiệp kinh tế khác</t>
  </si>
  <si>
    <t>Thu phí, lệ phí trung ương</t>
  </si>
  <si>
    <t>Thu phí, lệ phí xã</t>
  </si>
  <si>
    <t>Thuế sử dụng đất phi nông nghiệp</t>
  </si>
  <si>
    <t>Thu tiền sử dụng đất</t>
  </si>
  <si>
    <t>Thu tiền cấp quyền khai thác khoáng sản</t>
  </si>
  <si>
    <t>Thu khác ngân sách</t>
  </si>
  <si>
    <t>Nội dung</t>
  </si>
  <si>
    <t>Phân chia theo từng cấp ngân sách</t>
  </si>
  <si>
    <t>Đơn vị: Đồng</t>
  </si>
  <si>
    <t>Chỉ tiêu</t>
  </si>
  <si>
    <t>Lũy kế thực hiện từ đầu năm</t>
  </si>
  <si>
    <t>Đơn vị tính: Triệu đồng</t>
  </si>
  <si>
    <t>STT</t>
  </si>
  <si>
    <t>So sánh QT/DT (%)</t>
  </si>
  <si>
    <t>A</t>
  </si>
  <si>
    <t>I</t>
  </si>
  <si>
    <t>II</t>
  </si>
  <si>
    <t>B</t>
  </si>
  <si>
    <t>Trong đó:</t>
  </si>
  <si>
    <t>Chi NS huyện, xã</t>
  </si>
  <si>
    <t>Tổng số chi NSĐP</t>
  </si>
  <si>
    <t>3.1</t>
  </si>
  <si>
    <t>Quyết toán</t>
  </si>
  <si>
    <t>Chi đảm bảo xã hội</t>
  </si>
  <si>
    <t>Thu NS xã</t>
  </si>
  <si>
    <t>Quyết toán năm</t>
  </si>
  <si>
    <t>Đơn vị tính: Đồng</t>
  </si>
  <si>
    <t>2.1</t>
  </si>
  <si>
    <t>Thu chênh lệch tỷ giá ngoại tệ</t>
  </si>
  <si>
    <t>Thu khác</t>
  </si>
  <si>
    <t>Thuế nhập khẩu</t>
  </si>
  <si>
    <t>Thuế tiêu thụ đặc biệt hàng nhập khẩu</t>
  </si>
  <si>
    <t>Thuế giá trị gia tăng hàng nhập khẩu</t>
  </si>
  <si>
    <t>TỔNG SỐ</t>
  </si>
  <si>
    <t>PHẦN THU</t>
  </si>
  <si>
    <t>Tổng số</t>
  </si>
  <si>
    <t>Thu NS 
cấp tỉnh</t>
  </si>
  <si>
    <t>Thu NS 
cấp huyện</t>
  </si>
  <si>
    <t>PHẦN CHI</t>
  </si>
  <si>
    <t>4. Thu kết dư ngân sách năm trước</t>
  </si>
  <si>
    <t>NSTW</t>
  </si>
  <si>
    <t>NS cấp xã</t>
  </si>
  <si>
    <t>Các khoản huy động đóng góp khác</t>
  </si>
  <si>
    <t>Ghi chú:</t>
  </si>
  <si>
    <t>Ghi chú: (*)</t>
  </si>
  <si>
    <t>Dự toán</t>
  </si>
  <si>
    <t>TNDN (1051,1052,1053,1055,1056,1099,1151,1152,1199)</t>
  </si>
  <si>
    <t>Thuế TN (1551,1552,1553,1554,1555,1556,1557,1599)</t>
  </si>
  <si>
    <t>GTGT (1701,1704,1749)</t>
  </si>
  <si>
    <t>TTĐB (1753,1754,1755,1756,1757,1758,1799)</t>
  </si>
  <si>
    <t>Thuế môn bài (trừ 1849)</t>
  </si>
  <si>
    <t>Thu tiền phạt do ngành thuế thực hiện (4254,4264,4268)</t>
  </si>
  <si>
    <t>Thu khác (3651,3653,3654,3699,4904,4908)</t>
  </si>
  <si>
    <t>Tiền chậm nộp do ngành thuế quản lý (4911)</t>
  </si>
  <si>
    <t>Cùng kỳ năm trước (%)</t>
  </si>
  <si>
    <t>TP QLNS</t>
  </si>
  <si>
    <t>Ngày          tháng 9 năm 2015</t>
  </si>
  <si>
    <t>Người lâp</t>
  </si>
  <si>
    <t>Đơn vị tính: triệu đồng</t>
  </si>
  <si>
    <t>F</t>
  </si>
  <si>
    <t>Phát sinh</t>
  </si>
  <si>
    <t>Lũy kế</t>
  </si>
  <si>
    <t>3= 4+5</t>
  </si>
  <si>
    <t>5= 6+7+8</t>
  </si>
  <si>
    <t>9= 10+11</t>
  </si>
  <si>
    <t>11= 12+13+14</t>
  </si>
  <si>
    <t xml:space="preserve">                                                                           </t>
  </si>
  <si>
    <t xml:space="preserve">BC B301  </t>
  </si>
  <si>
    <t>       Trang 1/1</t>
  </si>
  <si>
    <t>Trong đó: Thu chuyển nguồn vốn XSKT</t>
  </si>
  <si>
    <t>1.2.1</t>
  </si>
  <si>
    <t>1.2.2</t>
  </si>
  <si>
    <t>1.2.3</t>
  </si>
  <si>
    <t>1.2.4</t>
  </si>
  <si>
    <t>1.7</t>
  </si>
  <si>
    <t>1.8</t>
  </si>
  <si>
    <t>1.9</t>
  </si>
  <si>
    <t>1.10</t>
  </si>
  <si>
    <t>1.11</t>
  </si>
  <si>
    <t xml:space="preserve">Đến ngày kết sổ </t>
  </si>
  <si>
    <t>Mẫu biểu số 60</t>
  </si>
  <si>
    <t>3. Thu từ quỹ dự trữ tài chính</t>
  </si>
  <si>
    <t>5. Thu chuyển nguồn từ năm trước sang</t>
  </si>
  <si>
    <t>6. Thu viện trợ</t>
  </si>
  <si>
    <t>B. Vay của ngân sách cấp tỉnh</t>
  </si>
  <si>
    <t>B. Chi trả nợ gốc</t>
  </si>
  <si>
    <t>2. Chi trả nợ lãi, phí tiền vay</t>
  </si>
  <si>
    <t>4. Chi bổ sung quỹ dự trữ tài chính</t>
  </si>
  <si>
    <t>5. Chi nộp ngân sách cấp trên</t>
  </si>
  <si>
    <t>6. Chi bổ sung ngân sách cấp dưới</t>
  </si>
  <si>
    <t>7. Chi chuyển nguồn sang năm sau</t>
  </si>
  <si>
    <t>Thu NS cấp xã</t>
  </si>
  <si>
    <t>Dự toán
TW giao</t>
  </si>
  <si>
    <t>(1)</t>
  </si>
  <si>
    <t>(2)</t>
  </si>
  <si>
    <t>(3)=(4)+(5)+(6)+(7)</t>
  </si>
  <si>
    <t>(4)</t>
  </si>
  <si>
    <t>(5)</t>
  </si>
  <si>
    <t>(6)</t>
  </si>
  <si>
    <t>(7)</t>
  </si>
  <si>
    <t>8=(3)/(1)</t>
  </si>
  <si>
    <t>SS QT/DT (%)</t>
  </si>
  <si>
    <t>Trong đó: - Thu từ hàng hóa nhập khẩu</t>
  </si>
  <si>
    <t xml:space="preserve">       - Thu từ hàng hóa sản xuất trong nước</t>
  </si>
  <si>
    <t>Thu từ hoạt động xổ số kiến thiết</t>
  </si>
  <si>
    <t>8=(3)/(2)</t>
  </si>
  <si>
    <t>THU NỘI ĐỊA</t>
  </si>
  <si>
    <t>- Thuế giá trị gia tăng</t>
  </si>
  <si>
    <t>- Thuế thu nhập doanh nghiệp</t>
  </si>
  <si>
    <t>- Thuế tiêu thụ đặc biệt</t>
  </si>
  <si>
    <t>- Thuế tài nguyên</t>
  </si>
  <si>
    <t>- Thuế môn bài</t>
  </si>
  <si>
    <t>- Thu sử dụng vốn NS và thu khác</t>
  </si>
  <si>
    <t>- Các khoản thu khác (Tiền thuê mặt đất, mặt nước)</t>
  </si>
  <si>
    <t>- Thu khác ngoài quốc doanh</t>
  </si>
  <si>
    <t>Thuế nhà đất/thuế sử dụng đất phi nông nghiệp</t>
  </si>
  <si>
    <t>Thu phí xăng dầu; thuế bảo vệ môi trường</t>
  </si>
  <si>
    <t>Thu tiền bán nhà và thuê nhà ở thuộc SHNN</t>
  </si>
  <si>
    <t>Thuế GTGT hàng nhập khẩu</t>
  </si>
  <si>
    <t>THU KẾT DƯ NS NĂM TRƯỚC</t>
  </si>
  <si>
    <t>BS có mục tiêu bằng nguồn vốn trong nước (*)</t>
  </si>
  <si>
    <t>BS có mục tiêu bằng nguồn vốn ngoài nước</t>
  </si>
  <si>
    <r>
      <t>Ghi chú</t>
    </r>
    <r>
      <rPr>
        <sz val="12"/>
        <color indexed="9"/>
        <rFont val="Times New Roman"/>
        <family val="1"/>
      </rPr>
      <t>: (*) Dự toán thu bổ sung từ NSTW năm 2017: - Không kể vốn ngoài nước (ODA) 450.213 trđ theo CV số 18878/BTC-NSNN ngày 30/12/2016;</t>
    </r>
  </si>
  <si>
    <t>Nội dung chi</t>
  </si>
  <si>
    <t>Dự toán
cấp trên giao (TW)</t>
  </si>
  <si>
    <t>(3)=(4)+(5)+(6)</t>
  </si>
  <si>
    <t>Chi NS cấp xã</t>
  </si>
  <si>
    <t>Chi đầu tư phát triển cho chương trình, dự án theo lĩnh vực</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</si>
  <si>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</si>
  <si>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</si>
  <si>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</si>
  <si>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</si>
  <si>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</si>
  <si>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</si>
  <si>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</si>
  <si>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</si>
  <si>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</si>
  <si>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</si>
  <si>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</si>
  <si>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ngành, lĩnh vực khác</t>
  </si>
  <si>
    <t>1.12</t>
  </si>
  <si>
    <t>1.13</t>
  </si>
  <si>
    <t>CHI ĐẦU TƯ PHÁT TRIỂN</t>
  </si>
  <si>
    <t>CHI CÂN ĐỐI NGÂN SÁCH</t>
  </si>
  <si>
    <t>Chi sự nghiệp kiến thiết thị chính</t>
  </si>
  <si>
    <t>Chi sự nghiệp khoa học - công nghệ</t>
  </si>
  <si>
    <t>Chi sự nghiệp giáo dục - đào tạo và dạy nghề</t>
  </si>
  <si>
    <t>CHI THƯỜNG XUYÊN</t>
  </si>
  <si>
    <t>Chi trả nợ lãi vay theo quy định</t>
  </si>
  <si>
    <t>Chi an ninh và trật tự xã hội</t>
  </si>
  <si>
    <t>Chi y tế, dân số và gia đình</t>
  </si>
  <si>
    <t>Chi văn hoá thông tin</t>
  </si>
  <si>
    <t>Chi thể dục thể thao</t>
  </si>
  <si>
    <t>Chi hoạt động kinh tế</t>
  </si>
  <si>
    <t>Chi hoạt động của các cơ quản lý hành chính, Đảng, đoàn thể</t>
  </si>
  <si>
    <t>CHI BỔ SUNG CHO NGÂN SÁCH CẤP DƯỚI</t>
  </si>
  <si>
    <t>CHI NỘP NGÂN SÁCH CẤP TRÊN</t>
  </si>
  <si>
    <t>CHI BỔ SUNG QUỸ DỰ TRỮ TÀI CHÍNH</t>
  </si>
  <si>
    <t>DỰ PHÒNG NGÂN SÁCH</t>
  </si>
  <si>
    <t>CHI CHUYỂN NGUỒN NGÂN SÁCH NĂM SAU</t>
  </si>
  <si>
    <t>10.1</t>
  </si>
  <si>
    <t>10.2</t>
  </si>
  <si>
    <t>10.3</t>
  </si>
  <si>
    <t>10.4</t>
  </si>
  <si>
    <t>13.1</t>
  </si>
  <si>
    <t>13.2</t>
  </si>
  <si>
    <t>13.4</t>
  </si>
  <si>
    <t>(7)=(3):(1)</t>
  </si>
  <si>
    <t>(7)=(3):(2)</t>
  </si>
  <si>
    <t>Tổng thu từ hoạt động XNK</t>
  </si>
  <si>
    <t>Hoàn thuế GTGT</t>
  </si>
  <si>
    <t>BÁO CÁO CHI NGÂN SÁCH NHÀ NƯỚC NIÊN ĐỘ: 2017</t>
  </si>
  <si>
    <t>Từ ngày hiệu lực 01-01-17 đến ngày  31-03-18</t>
  </si>
  <si>
    <r>
      <t>                                                                                                                                                                                                                                      Đơn vị:</t>
    </r>
    <r>
      <rPr>
        <sz val="10"/>
        <color indexed="8"/>
        <rFont val="Arial"/>
        <family val="2"/>
      </rPr>
      <t xml:space="preserve"> </t>
    </r>
    <r>
      <rPr>
        <sz val="11"/>
        <color indexed="8"/>
        <rFont val="Arial"/>
        <family val="2"/>
      </rPr>
      <t>Đồng</t>
    </r>
  </si>
  <si>
    <t>Đầu tư cho các DA theo các lĩnh vực:</t>
  </si>
  <si>
    <t>Tr.đó: Từ nguồn vốn TPCP</t>
  </si>
  <si>
    <t>Chi an ninh và trật tự, an toàn xã hội</t>
  </si>
  <si>
    <t>Chi giáo dục, đào tạo và dạy nghề</t>
  </si>
  <si>
    <t>Tr.đó: - Chi từ nguồn vốn ngoài nước</t>
  </si>
  <si>
    <t>Chi khoa học và công nghệ</t>
  </si>
  <si>
    <t>Tr.đó: chi từ nguồn vốn ngoài nước</t>
  </si>
  <si>
    <t>Tr.đó: Chi từ nguồn vốn ngoài nước</t>
  </si>
  <si>
    <t>Chi phát thanh, truyền hình, thông tấn</t>
  </si>
  <si>
    <t>Chi bảo vệ môi trường</t>
  </si>
  <si>
    <t>1.10.1</t>
  </si>
  <si>
    <t>Chi giao thông vận tải</t>
  </si>
  <si>
    <t>1.10.2</t>
  </si>
  <si>
    <t>Chi nông, lâm ngư nghiệp và thủy lợi, thủy sản</t>
  </si>
  <si>
    <t>Chi hoạt động của các cơ quan quản lý nhà nước, Đảng, đoàn thể</t>
  </si>
  <si>
    <t>Tr.đó:-  chi từ nguồn vốn ngoài nước</t>
  </si>
  <si>
    <t>Chi bảo đảm xã hội</t>
  </si>
  <si>
    <t>Chi các lĩnh vực khác theo quy định của pháp luật</t>
  </si>
  <si>
    <t xml:space="preserve">Chi đầu tư và hỗ trợ vốn cho doanh nghiệp cung cấp sản phẩm, dịch vụ công ích do nhà nước đặt hàng; các tổ chức kinh tế; các tổ chức tài chính của trung ương và địa phương; </t>
  </si>
  <si>
    <t>Chi đầu tư phát triển khác theo quy định của pháp luật</t>
  </si>
  <si>
    <t>Chi dự trữ quốc gia</t>
  </si>
  <si>
    <t>Chi thường xuyên các lĩnh vực:</t>
  </si>
  <si>
    <t>Các khoản chi khác theo quy định của pháp luật</t>
  </si>
  <si>
    <t>Chi trả lãi, phí tiền vay</t>
  </si>
  <si>
    <t>Trong đó: Chi trả lãi, phí vay của ĐP từ nguồn cho vay lại của Chính phủ</t>
  </si>
  <si>
    <t xml:space="preserve">Cho vay ngoài nước </t>
  </si>
  <si>
    <t>Các nhiệm vụ chi khác</t>
  </si>
  <si>
    <t>Chi hỗ trợ các địa phương khác</t>
  </si>
  <si>
    <t>TẠM CHI CHƯA ĐƯA VÀO CÂN ĐỐI NS</t>
  </si>
  <si>
    <t xml:space="preserve">Tạm chi trả nợ gốc cho quỹ Tích lũy trả nợ </t>
  </si>
  <si>
    <t>Tạm chi trả nợ lãi, phí cho quỹ Tích lũy trả nợ</t>
  </si>
  <si>
    <t>Tạm chi trả nợ gốc, lãi vay của tổ chức khác</t>
  </si>
  <si>
    <t>Tạm chi chưa đưa vào cân đối NS khác</t>
  </si>
  <si>
    <t>Trong đó: Chi trả nợ gốc vay của ĐP từ nguồn cho vay lại của Chính phủ</t>
  </si>
  <si>
    <t>CÁC KHOẢN CHI KHÁC (Chưa được phản ánh vào các chỉ tiêu báo cáo cụ thể)</t>
  </si>
  <si>
    <t>, ngày 03 tháng 04 năm 2018</t>
  </si>
  <si>
    <t>Chi hoạt động kinh tế khác</t>
  </si>
  <si>
    <t>1.10.3</t>
  </si>
  <si>
    <t>Thu từ khu vực ngoài quốc doanh</t>
  </si>
  <si>
    <t>Thu từ DN có vốn đầu tư nước ngoài</t>
  </si>
  <si>
    <t>Thu từ DN quốc doanh địa phương</t>
  </si>
  <si>
    <t>Chi sự nghiệp nông, lâm và thuỷ lợi, thủy sản</t>
  </si>
  <si>
    <t xml:space="preserve">     Tr.đó: - Bổ sung cân đối</t>
  </si>
  <si>
    <t xml:space="preserve">               - Bổ sung có mục tiêu</t>
  </si>
  <si>
    <t>8. Chi từ nguồn huy động đóng góp</t>
  </si>
  <si>
    <t>Tổng số thu (A+B)</t>
  </si>
  <si>
    <t>Tổng số chi (A+B)</t>
  </si>
  <si>
    <t>Hỏi anh Duy</t>
  </si>
  <si>
    <t>Các khoản đóng góp xây dựng cơ sở hạ tầng</t>
  </si>
  <si>
    <t>So sánh (%)</t>
  </si>
  <si>
    <t>Thu NSĐP</t>
  </si>
  <si>
    <t>…</t>
  </si>
  <si>
    <t>……</t>
  </si>
  <si>
    <t>………..</t>
  </si>
  <si>
    <t>….</t>
  </si>
  <si>
    <t>Dự án A</t>
  </si>
  <si>
    <t>ĐƠN VỊ………………………., MÃ SỐ:………..</t>
  </si>
  <si>
    <t>MÃ CHƯƠNG:…….</t>
  </si>
  <si>
    <t>MÃ KBNN GIAO DỊCH:………..</t>
  </si>
  <si>
    <t>Mẫu biểu số 58</t>
  </si>
  <si>
    <t>SỐ DƯ TÀI KHOẢN TIỀN GỬI KINH PHÍ NGÂN SÁCH CẤP CỦA ĐƠN VỊ DỰ TOÁN ĐƯỢC CHUYỂN NGUỒN SANG NĂM SAU CỦA CÁC ĐƠN VỊ THUỘC NGÂN SÁCH CÁC CẤP</t>
  </si>
  <si>
    <t>NĂM …… CHUYỂN SANG NĂM ……..</t>
  </si>
  <si>
    <t>(Dùng cho các đơn vị dự toán ngân sách thuộc ngân sách các cấp báo cáo cơ quan kho bạc nhà nước)</t>
  </si>
  <si>
    <r>
      <t xml:space="preserve">Mã tính chất nguồn kinh phí </t>
    </r>
    <r>
      <rPr>
        <b/>
        <vertAlign val="superscript"/>
        <sz val="10"/>
        <color indexed="8"/>
        <rFont val="Arial"/>
        <family val="2"/>
      </rPr>
      <t>(1)</t>
    </r>
  </si>
  <si>
    <t>Loại, Khoản</t>
  </si>
  <si>
    <t>Mục, Tiểu mục</t>
  </si>
  <si>
    <t>Số dư tài khoản tiền gửi</t>
  </si>
  <si>
    <r>
      <t>Kinh phí thường xuyên</t>
    </r>
    <r>
      <rPr>
        <b/>
        <vertAlign val="superscript"/>
        <sz val="10"/>
        <color indexed="8"/>
        <rFont val="Arial"/>
        <family val="2"/>
      </rPr>
      <t>(2)</t>
    </r>
  </si>
  <si>
    <t>- Kinh phí được giao tự chủ</t>
  </si>
  <si>
    <t>- Kinh phí được bổ sung sau ngày 30 tháng 9 năm…..</t>
  </si>
  <si>
    <t>....</t>
  </si>
  <si>
    <t>Kinh phí chương trình MTQG và Chương trình mục tiêu (chi tiết từng chương trình)</t>
  </si>
  <si>
    <t>(1) Do Kho bạc Nhà nước thực hiện;</t>
  </si>
  <si>
    <t>(2) Chi tiết theo từng nội dung được phép chuyển nguồn sang năm sau theo quy định của Luật NSNN và Nghị định số 163/2016/NĐ-CP ngày 21/12/2016 của Chính phủ.</t>
  </si>
  <si>
    <t xml:space="preserve">KBNN nơi giao dịch xác nhận về số dư tài khoản tiền gửi của đơn vị </t>
  </si>
  <si>
    <t>(Ghi rõ tổng số tiền ở cột số 4)</t>
  </si>
  <si>
    <t>…., ngày ... tháng ... năm ....</t>
  </si>
  <si>
    <t>Thủ trưởng đơn vị</t>
  </si>
  <si>
    <t>(ký tên, đóng dấu)</t>
  </si>
  <si>
    <t>ĐƠN VỊ (hoặc CHỦ ĐẦU TƯ)…………, MÃ SỐ:…...</t>
  </si>
  <si>
    <t>MÃ CHƯƠNG:....</t>
  </si>
  <si>
    <t>MÃ KBNN GIAO DỊCH:....</t>
  </si>
  <si>
    <t>Mẫu biểu số 59</t>
  </si>
  <si>
    <t>TÌNH HÌNH THỰC HIỆN DỰ TOÁN CỦA CÁC NHIỆM VỤ ĐƯỢC CHUYỂN NGUỒN SANG NĂM SAU CỦA CÁC ĐƠN VỊ THUỘC NGÂN SÁCH CÁC CẤP THEO HÌNH THỨC RÚT DỰ TOÁN</t>
  </si>
  <si>
    <t>NĂM... CHUYỂN SANG NĂM ……</t>
  </si>
  <si>
    <t>(Dùng cho các đơn vị dự toán ngân sách, chủ đầu tư thuộc ngân sách các cấp báo cáo cơ quan kho bạc nhà nước)</t>
  </si>
  <si>
    <r>
      <t xml:space="preserve">Tính chất nguồn kinh phí </t>
    </r>
    <r>
      <rPr>
        <b/>
        <vertAlign val="superscript"/>
        <sz val="10"/>
        <color indexed="8"/>
        <rFont val="Arial"/>
        <family val="2"/>
      </rPr>
      <t>(1)</t>
    </r>
  </si>
  <si>
    <t>Dự toán năm được chi</t>
  </si>
  <si>
    <t>Dự toán đá sử dụng đến 31/01 năm sau</t>
  </si>
  <si>
    <t>Số dư tại thời điểm 31/01 được chuyển sang năm sau</t>
  </si>
  <si>
    <r>
      <t xml:space="preserve">Dự toán năm trước chuyển sang </t>
    </r>
    <r>
      <rPr>
        <b/>
        <vertAlign val="superscript"/>
        <sz val="10"/>
        <color indexed="8"/>
        <rFont val="Arial"/>
        <family val="2"/>
      </rPr>
      <t>(2)</t>
    </r>
  </si>
  <si>
    <t>Dự toán giao đầu năm</t>
  </si>
  <si>
    <r>
      <t xml:space="preserve">Dự toán điều chỉnh </t>
    </r>
    <r>
      <rPr>
        <b/>
        <vertAlign val="superscript"/>
        <sz val="10"/>
        <color indexed="8"/>
        <rFont val="Arial"/>
        <family val="2"/>
      </rPr>
      <t>(3)</t>
    </r>
  </si>
  <si>
    <t>Số dư dự toán</t>
  </si>
  <si>
    <t>Số dư tạm ứng</t>
  </si>
  <si>
    <t>10=5-9</t>
  </si>
  <si>
    <r>
      <t>CHI THƯỜNG XUYÊN</t>
    </r>
    <r>
      <rPr>
        <b/>
        <vertAlign val="superscript"/>
        <sz val="10"/>
        <color indexed="8"/>
        <rFont val="Arial"/>
        <family val="2"/>
      </rPr>
      <t>(4)</t>
    </r>
  </si>
  <si>
    <t>- Kinh phí được bổ sung sau ngày 30 tháng 9 năm …….</t>
  </si>
  <si>
    <t>CHI ĐẦU TƯ PHÁT TRIỂN (5)</t>
  </si>
  <si>
    <t>Ghi chú: Mẫu biểu sử dụng cho cả chi thường xuyên, chi đầu tư phát triển.</t>
  </si>
  <si>
    <t>(1) Do Kho bạc Nhà nước thực hiện.</t>
  </si>
  <si>
    <t>(2) Dự toán năm trước chuyển sang, gồm: số dư dự toán và số dư tạm ứng năm trước được chuyển sang năm sau.</t>
  </si>
  <si>
    <t>(3) Dự toán điều chỉnh là hiệu số giữa số bổ sung với số giảm dự toán trong năm; nếu dương thì ghi dấu cộng (+), nếu âm thì ghi dấu trừ (-).</t>
  </si>
  <si>
    <t>(4) Chi tiết theo từng nội dung được phép chuyển nguồn sang năm sau theo quy định của Luật NSNN và Nghị định số 163/2016/NĐ-CP ngày 21/12/2016 của Chính phủ.</t>
  </si>
  <si>
    <t>(5) Đối với chi đầu tư phát triển, số dư dự toán, số dư tạm ứng (chưa thanh toán) chi đầu tư phát triển được chuyển sang năm sau theo quy định của Luật ngân sách nhà nước.</t>
  </si>
  <si>
    <t>(Ghi rõ tổng số của các chỉ tiêu ở cột số 5, 9, 10, 11)</t>
  </si>
  <si>
    <t>5</t>
  </si>
  <si>
    <t>8</t>
  </si>
  <si>
    <t>9</t>
  </si>
  <si>
    <t>13</t>
  </si>
  <si>
    <t/>
  </si>
  <si>
    <t>Chi đầu tư và hỗ trợ vốn cho các doanh nghiệp hoạt động công (Chi đầu tư phát triển khác theo quy định của pháp luật)</t>
  </si>
  <si>
    <t>ĐƠN VỊ CHỦ QUẢN ...</t>
  </si>
  <si>
    <t>Mẫu số B2-01/BC-NS/TABMIS</t>
  </si>
  <si>
    <t>ĐƠN VỊ LẬP ...</t>
  </si>
  <si>
    <t>(TT 77/2017 ngày 28/7/2017 của Bộ Tài chính)</t>
  </si>
  <si>
    <t>Đơn vị : Đồng</t>
  </si>
  <si>
    <t>3.3</t>
  </si>
  <si>
    <t>3.4</t>
  </si>
  <si>
    <t>3.5</t>
  </si>
  <si>
    <t>8.1</t>
  </si>
  <si>
    <t>8.2</t>
  </si>
  <si>
    <t>8.3</t>
  </si>
  <si>
    <t>9.1</t>
  </si>
  <si>
    <t>9.2</t>
  </si>
  <si>
    <t>9.3</t>
  </si>
  <si>
    <t>9.4</t>
  </si>
  <si>
    <t>9.5</t>
  </si>
  <si>
    <t>11.1</t>
  </si>
  <si>
    <t>11.2</t>
  </si>
  <si>
    <t>11.3</t>
  </si>
  <si>
    <t>11.4</t>
  </si>
  <si>
    <t>11.5</t>
  </si>
  <si>
    <t>11.6</t>
  </si>
  <si>
    <t>11.7</t>
  </si>
  <si>
    <t>11.8</t>
  </si>
  <si>
    <t>Thu hồi vốn của Nhà nước và thu từ quỹ dự trữ tài chính</t>
  </si>
  <si>
    <t>….., ngày …. tháng …. Năm 20…</t>
  </si>
  <si>
    <t>Người lập</t>
  </si>
  <si>
    <t>Cho vay ngoài nước</t>
  </si>
  <si>
    <t>- Bằng nguồn vốn ngoài nước</t>
  </si>
  <si>
    <t>Tạm chi trả nợ gốc cho quỹ Tích lũy trả nợ</t>
  </si>
  <si>
    <t>Thu từ khu vực DNNN do Trung ương quản lý</t>
  </si>
  <si>
    <t>TỔNG THU (A+B+C+D+E)</t>
  </si>
  <si>
    <t>Tiền sử dụng đất</t>
  </si>
  <si>
    <t>Thu tiền thuê đất, mặt nước</t>
  </si>
  <si>
    <t>Thu tiền sử dụng khu vực biển</t>
  </si>
  <si>
    <t>Thu từ bán tài sản nhà nước</t>
  </si>
  <si>
    <t>Thu từ tài sản được xác lập quyền sở hữu của nhà nước</t>
  </si>
  <si>
    <t>Thu cổ tức và lợi nhuận sau thuế</t>
  </si>
  <si>
    <t>Thu Viện trợ</t>
  </si>
  <si>
    <t>VAY CỦA NGÂN SÁCH ĐỊA PHƯƠNG</t>
  </si>
  <si>
    <t>Vay bù đắp bội chi NSĐP</t>
  </si>
  <si>
    <t>Vay để trả nợ gốc vay</t>
  </si>
  <si>
    <t xml:space="preserve"> Thu nội địa không kề tiền sử dụng đất, XSKT</t>
  </si>
  <si>
    <t>Vốn
sự nghiệp</t>
  </si>
  <si>
    <t>Vốn ĐTPT</t>
  </si>
  <si>
    <t>Chương trình mục tiêu quốc gia giảm nghèo bền vững</t>
  </si>
  <si>
    <t>Chương trình mục tiêu quốc gia xây dựng nông thôn mới</t>
  </si>
  <si>
    <r>
      <rPr>
        <b/>
        <u val="singleAccounting"/>
        <sz val="10"/>
        <rFont val="Times New Roman"/>
        <family val="1"/>
      </rPr>
      <t>Ghi chú</t>
    </r>
    <r>
      <rPr>
        <u val="singleAccounting"/>
        <sz val="10"/>
        <rFont val="Times New Roman"/>
        <family val="1"/>
      </rPr>
      <t>:</t>
    </r>
    <r>
      <rPr>
        <sz val="10"/>
        <rFont val="Times New Roman"/>
        <family val="1"/>
      </rPr>
      <t xml:space="preserve"> Theo yêu cầu anh Công BTC để CTMTQG làm biểu riêng ( ảnh ko cho tổng hợp lên)</t>
    </r>
  </si>
  <si>
    <t>Mẫu Quy định cũng ko có phần CTMTQG</t>
  </si>
  <si>
    <t>TỔNG SỐ (A+B+C)</t>
  </si>
  <si>
    <t>Thu Hải Quan (Thuế từ hoạt động xuất nhập khẩu)</t>
  </si>
  <si>
    <t>Mẫu biểu số 61</t>
  </si>
  <si>
    <t>Mẫu biểu số 62</t>
  </si>
  <si>
    <t>CÂN ĐỐI QUYẾT TOÁN NGÂN SÁCH ĐỊA PHƯƠNG NĂM 2018</t>
  </si>
  <si>
    <t>Dự toán năm 2018</t>
  </si>
  <si>
    <t>BÁO CÁO THU VÀ VAY CỦA NGÂN SÁCH NHÀ NƯỚC NIÊN ĐỘ 2018</t>
  </si>
  <si>
    <t>Từ tháng hiệu lực: 01/2018 đến tháng hiệu lực: 12/2018</t>
  </si>
  <si>
    <t>Từ ngày kết sổ : đến ngày kết sổ: 06/10/2019</t>
  </si>
  <si>
    <t>TỔNG SỐ (Đã loại trừ hoàn thuế GTGT)</t>
  </si>
  <si>
    <t>Thu NSNN (Đã loại trừ hoàn thuế GTGT)</t>
  </si>
  <si>
    <t>Thu nội địa không kể dầu thô</t>
  </si>
  <si>
    <t>Thu từ khu vực doanh nghiệp nhà nước</t>
  </si>
  <si>
    <t>Thu từ khu vực doanh nghiệp nhà nước do Trung ương quản lý</t>
  </si>
  <si>
    <t>1.1.1</t>
  </si>
  <si>
    <t>Tr.đó: Từ hoạt động thăm dò và khai thác dầu, khí (gồm cả thuế giá trị gia tăng thu đối với dầu, khí khai thác theo hiệp định, hợp đồng thăm dò, khai thác dầu, khí bán ra trong nước)</t>
  </si>
  <si>
    <t>1.1.2</t>
  </si>
  <si>
    <t>Thuế tiêu thụ đặc biệt hàng sản xuất - kinh doanh trong nước</t>
  </si>
  <si>
    <t>Tr.đó: Thuế tiêu thụ đặc biệt hàng nhập khẩu bán ra trong nước</t>
  </si>
  <si>
    <t>1.1.3</t>
  </si>
  <si>
    <t>Tr.đó: Từ hoạt động thăm dò và khai thác dầu, khí (không kể thuế TNDN thu theo hiệp định, hợp đồng).</t>
  </si>
  <si>
    <t>1.1.4</t>
  </si>
  <si>
    <t>Tr.đó: - Tài nguyên dầu, khí (không bao gồm thuế tài nguyên khai thác dầu, khí theo hiệp định, hợp đồng)</t>
  </si>
  <si>
    <t>Tài nguyên nước thủy điện</t>
  </si>
  <si>
    <t>1.1.5</t>
  </si>
  <si>
    <t>Thu từ khí thiên nhiên, khí than theo hiệp định, hợp đồng</t>
  </si>
  <si>
    <t>Thu từ khu vực doanh nghiệp nhà nước do địa phương quản lý</t>
  </si>
  <si>
    <t>1.2.5</t>
  </si>
  <si>
    <t>Thu từ khu vực doanh nghiệp có vốn đầu tư nước ngoài</t>
  </si>
  <si>
    <t>Tr.đó: Tài nguyên dầu, khí (không bao gồm thuế tài nguyên khai thác dầu, khí theo hiệp định, hợp đồng)</t>
  </si>
  <si>
    <t>- Tài nguyên nước thủy điện</t>
  </si>
  <si>
    <t>Thu từ khí thiên nhiên và khí than theo hiệp định, hợp đồng</t>
  </si>
  <si>
    <t>Thu từ khu vực kinh tế ngoài quốc doanh</t>
  </si>
  <si>
    <t>Thuế bảo vệ môi trường do cơ quan thuế thực hiện</t>
  </si>
  <si>
    <t>Trong đó: - Từ hàng nhập khẩu bán ra trong nước</t>
  </si>
  <si>
    <t>- Từ hàng hóa sản xuất trong nước</t>
  </si>
  <si>
    <t>Các loại phí, lệ phí</t>
  </si>
  <si>
    <t>Trong đó: - Phí thuộc lĩnh vực đường bộ</t>
  </si>
  <si>
    <t>- Phí thuộc lĩnh vực đường biển</t>
  </si>
  <si>
    <t>- Phí BVMT đối với khai thác khoáng sản</t>
  </si>
  <si>
    <t>7.1</t>
  </si>
  <si>
    <t>7.2</t>
  </si>
  <si>
    <t>Thu phí, lệ phí tỉnh</t>
  </si>
  <si>
    <t>7.3</t>
  </si>
  <si>
    <t>Thu phí, lệ phí huyện</t>
  </si>
  <si>
    <t>7.4</t>
  </si>
  <si>
    <t>Các khoản thu về nhà, đất</t>
  </si>
  <si>
    <t>Thu tiền cho thuê đất, thuê mặt nước</t>
  </si>
  <si>
    <t>Tr.đó: Thu từ hoạt động thăm dò và khai thác dầu, khí</t>
  </si>
  <si>
    <t>8.4</t>
  </si>
  <si>
    <t>Tr.đó: Tiền chuyển mục đích sử dụng đất đối với đất do cơ quan, đơn vị, tổ chức thuộc Nhà nước quản lý</t>
  </si>
  <si>
    <t>8.5</t>
  </si>
  <si>
    <t>Thu tiền cho thuê và bán nhà ở thuộc sở hữu nhà nước</t>
  </si>
  <si>
    <t>Thu tiền cấp quyền khai thác khoáng sản, vùng trời, vùng biển</t>
  </si>
  <si>
    <t>Tr.đó: - Thu từ giấy phép do cơ quan Trung ương cấp</t>
  </si>
  <si>
    <t>- Thu từ giấy phép do Ủy ban nhân dân cấp tỉnh cấp</t>
  </si>
  <si>
    <t>Thu tiền cấp quyền khai thác vùng biển</t>
  </si>
  <si>
    <t>Thu tiền cấp quyền khai thác tài nguyên khác còn lại</t>
  </si>
  <si>
    <t>Thu tiền phạt</t>
  </si>
  <si>
    <t>Trong đó:- - Phạt vi phạm hành chính trong lĩnh vực an toàn giao thông</t>
  </si>
  <si>
    <t>- Phạt vi phạm hành chính do ngành thuế thực hiện</t>
  </si>
  <si>
    <t>Thu tịch thu</t>
  </si>
  <si>
    <t>Thu tiền bán hàng hóa, vật tư dự trữ</t>
  </si>
  <si>
    <t>Lãi thu từ các khoản tham gia góp vốn của nhà nước</t>
  </si>
  <si>
    <t>Thu khác còn lại</t>
  </si>
  <si>
    <t>Thu từ quỹ đất công ích và thu hoa lợi công sản khác</t>
  </si>
  <si>
    <t>Tr.đó: Tiền đền bù thiệt hại khi NN thu hồi đất công</t>
  </si>
  <si>
    <t>Thu hồi vốn, lợi nhuận, lợi nhuận sau thuế, chênh lệch thu chi của NHNN</t>
  </si>
  <si>
    <t>Tr.đó: - Thu từ doanh nghiệp do Trung ương quản lý</t>
  </si>
  <si>
    <t>- Thu từ doanh nghiệp do địa phương quản lý</t>
  </si>
  <si>
    <t>Thu hồi vốn của Nhà nước tại các tổ chức kinh tế</t>
  </si>
  <si>
    <t>Thu cổ tức</t>
  </si>
  <si>
    <t>13.3</t>
  </si>
  <si>
    <t>Lợi nhuận được chia từ phần vốn nhà nước đầu tư tại doanh nghiệp</t>
  </si>
  <si>
    <t>Lợi nhuận sau thuế còn lại sau khi trích lập các quỹ</t>
  </si>
  <si>
    <t>Tr.đó: - Lợi nhuận còn lại của các DN do các Bộ, ngành Trung ương quản lý</t>
  </si>
  <si>
    <t>- Lợi nhuận còn lại của các DN do địa phương quản lý</t>
  </si>
  <si>
    <t>13.5</t>
  </si>
  <si>
    <t>Chênh lệch thu, chi của Ngân hàng Nhà nước</t>
  </si>
  <si>
    <t>Thu về dầu thô theo hiệp định, hợp đồng</t>
  </si>
  <si>
    <t>Dầu lãi được chia của Cính phủ Việt Nam</t>
  </si>
  <si>
    <t>Phụ thu về dầu</t>
  </si>
  <si>
    <t>Thu chênh lệch giá dầu</t>
  </si>
  <si>
    <t>Thu về Condensate theo hiệp định, hợp dồng.</t>
  </si>
  <si>
    <t>Lãi được chia của Chính phủ Việt Nam</t>
  </si>
  <si>
    <t>Phụ thu về condensate</t>
  </si>
  <si>
    <t>Thu chênh lệch giá condensate</t>
  </si>
  <si>
    <t>Thu cân đối từ hoạt động xuất nhập khẩu</t>
  </si>
  <si>
    <t>Tr.đó: - Thuế chống bán phá giá</t>
  </si>
  <si>
    <t>- Thuế chống trợ cấp</t>
  </si>
  <si>
    <t>- Thuế chống phân biệt đối xử</t>
  </si>
  <si>
    <t>- Thuế tự vệ</t>
  </si>
  <si>
    <t>Thuế bảo vệ môi trường hàng nhập khẩu</t>
  </si>
  <si>
    <t>Thu hồi các khoản cho vay của Nhà nước và thu từ quỹ dự trữ tài chính</t>
  </si>
  <si>
    <t>Thu từ các khoản cho vay của nhà nước</t>
  </si>
  <si>
    <t>Các khoản thu NSNN không có trong công thức</t>
  </si>
  <si>
    <t>Trong đó: Các khoản thu NSNN có cấp ngân sách là 0</t>
  </si>
  <si>
    <t>Vay trong nước</t>
  </si>
  <si>
    <t>Tr.đó: Địa phương vay từ nguồn cho vay lại của Chính phủ</t>
  </si>
  <si>
    <t>Vay ngoài nước</t>
  </si>
  <si>
    <t>Tạm ứng từ Ngân hàng Nhà nước theo Lệnh của Chính phủ</t>
  </si>
  <si>
    <t>Các khoản vay không có trong công thức</t>
  </si>
  <si>
    <t>Trong đó: Các khoản vay có cấp ngân sách là 0</t>
  </si>
  <si>
    <t>THU CHUYỂN GiAO NGÂN SÁCH</t>
  </si>
  <si>
    <t>Thu hỗ trợ từ địa phương khác</t>
  </si>
  <si>
    <t>Các khoản thu chuyển giao không có trong công thức</t>
  </si>
  <si>
    <t>Trong đó: Các khoản thu chuyển giao có cấp ngân sách là 0</t>
  </si>
  <si>
    <t>Các khoản thu chuyển nguồn không có trong công thức</t>
  </si>
  <si>
    <t>Trong đó: Các khoản thu chuyển nguồn có cấp ngân sách là 0</t>
  </si>
  <si>
    <t>Các khoản thu kết dư không có trong công thức</t>
  </si>
  <si>
    <t>Trong đó: Các khoản thu kết dư có cấp ngân sách là 0</t>
  </si>
  <si>
    <t>Phí, lệ phí</t>
  </si>
  <si>
    <t>Thuế XK, NK, TTĐB hàng nhập khẩu, bảo vệ mội trường hành nhập khẩu</t>
  </si>
  <si>
    <t>THU CHUYỂN NGUỒN LÀM LƯƠNG</t>
  </si>
  <si>
    <t>QT thu 2017</t>
  </si>
  <si>
    <t xml:space="preserve">CÁC NHIỆM VỤ CHI KHÁC </t>
  </si>
  <si>
    <t>QUYẾT TOÁN TỔNG HỢP CHI NGÂN SÁCH ĐỊA PHƯƠNG NĂM 2018</t>
  </si>
  <si>
    <t>CHI TẠO NGUỒN CẢI CÁCH TIỀN LƯƠNG</t>
  </si>
  <si>
    <t>QT chi 2017</t>
  </si>
  <si>
    <t>KHO BẠC NHÀ NƯỚC 0660-KBNN Đồng Tháp</t>
  </si>
  <si>
    <t>Mẫu số B2-01/NS-Tabmis</t>
  </si>
  <si>
    <t>(QĐ…./QĐ-BTC ngày ….)</t>
  </si>
  <si>
    <t>Từ ngày hiệu lực: 01/01/2018  Đến ngày hiệu lực: 31/12/2018</t>
  </si>
  <si>
    <t>Địa bàn: 87TTT-Tổng Tỉnh Đồng Tháp</t>
  </si>
  <si>
    <t>3=4+5+6</t>
  </si>
  <si>
    <t>7=8+9</t>
  </si>
  <si>
    <t>9=10+11+12</t>
  </si>
  <si>
    <t>TỔNG SỐ (Đã loại trừ hoàn thế GTGT)</t>
  </si>
  <si>
    <t>Thu từ khu vực doanh nghiệp do Nhà nước giữ vai trò chủ đạo</t>
  </si>
  <si>
    <t xml:space="preserve">Thu từ khu vực doanh nghiệp do Nhà nước giữ vai trò chủ đạo Trung ương quản lý </t>
  </si>
  <si>
    <t>Thuế tiêu thụ đặc biệt  hàng sản xuất - kinh doanh trong nước</t>
  </si>
  <si>
    <t xml:space="preserve">Thuế thu nhập doanh nghiệp </t>
  </si>
  <si>
    <t>Tr.đó: Từ hoạt động thăm dò và khai thác dầu, khí (không kể thuế TNDN thu theo hiệp định, hợp đồng)</t>
  </si>
  <si>
    <t>Tr.đó:  - Tài nguyên dầu, khí (không bao gồm thuế tài nguyên khai thác dầu, khí theo hiệp định, hợp đồng)</t>
  </si>
  <si>
    <t>           - Tài nguyên nước thủy điện</t>
  </si>
  <si>
    <t>Thu từ khu vực doanh nghiệp do Nhà nước giữ vai trò chủ đạo địa phương quản lý</t>
  </si>
  <si>
    <t>            - Tài nguyên nước thủy điện</t>
  </si>
  <si>
    <t>                - Từ hàng hóa sản xuất trong nước</t>
  </si>
  <si>
    <t>                - Phí thuộc lĩnh vực đường biển</t>
  </si>
  <si>
    <t>                - Phí BVMT đối với khai thác khoáng sản</t>
  </si>
  <si>
    <t xml:space="preserve">Các khoản thu về nhà, đất </t>
  </si>
  <si>
    <t xml:space="preserve">Thu tiền cho thuê đất, thuê mặt nước </t>
  </si>
  <si>
    <t xml:space="preserve">Tr.đó: Thu từ hoạt động thăm dò và khai thác dầu, khí </t>
  </si>
  <si>
    <t xml:space="preserve">Thu từ thu nhập sau thuế </t>
  </si>
  <si>
    <t>           - Thu từ giấy phép do Ủy ban nhân dân cấp tỉnh cấp</t>
  </si>
  <si>
    <t>Trong đó: - Phạt vi phạm hành chính trong lĩnh vực an toàn giao thông</t>
  </si>
  <si>
    <t>                - Phạt vi phạm hành chính do ngành thuế thực hiện</t>
  </si>
  <si>
    <t xml:space="preserve">Thu tịch thu </t>
  </si>
  <si>
    <t xml:space="preserve">Thu từ quỹ đất công ích và thu hoa lợi công sản khác </t>
  </si>
  <si>
    <t>          - Thu từ doanh nghiệp do địa phương quản lý</t>
  </si>
  <si>
    <t>          - Lợi nhuận còn lại của các DN do địa phương quản lý</t>
  </si>
  <si>
    <t>Dầu lãi được chia của Chính phủ Việt Nam</t>
  </si>
  <si>
    <t>Thu về Condensate theo hiệp định, hợp đồng</t>
  </si>
  <si>
    <t xml:space="preserve">Tr.đó: - Thuế chống bán phá giá </t>
  </si>
  <si>
    <t xml:space="preserve">          - Thuế chống trợ cấp </t>
  </si>
  <si>
    <t>          - Thuế chống phân biệt đối xử</t>
  </si>
  <si>
    <t>          - Thuế tự vệ</t>
  </si>
  <si>
    <t xml:space="preserve">Thu hồi các khoản cho vay của Nhà nước và thu từ quỹ dự trữ tài chính </t>
  </si>
  <si>
    <t xml:space="preserve">Các khoản thu không có trong công thức </t>
  </si>
  <si>
    <t xml:space="preserve">Trong đó: Các khoản thu có cấp ngân sách là 0 </t>
  </si>
  <si>
    <t>Các khoản thu chưa có trong công thức</t>
  </si>
  <si>
    <t>Trong đó: Các khoản thu có cấp ngân sách là 0</t>
  </si>
  <si>
    <t xml:space="preserve">THU CHUYỂN NGUỒN </t>
  </si>
  <si>
    <t>Các khoản thu không có trong công thức</t>
  </si>
  <si>
    <t>Người Lập Biểu</t>
  </si>
  <si>
    <t>h</t>
  </si>
  <si>
    <t>BÁO CÁO CHI VÀ TRẢ NỢ VAY NSNN NIÊN ĐỘ: 2018</t>
  </si>
  <si>
    <t>Từ ngày hiệu lực 01-01-18 đến ngày  31-12-18</t>
  </si>
  <si>
    <t>Đầu tư cho các DA theo các lĩnh vực</t>
  </si>
  <si>
    <t>Chi từ nguồn vốn ngoài nước</t>
  </si>
  <si>
    <t>Chi khoa học, công nghệ</t>
  </si>
  <si>
    <t>Chi hoạt động của các cơ quan quản lý nhà nước, Đảng, đoàn thể</t>
  </si>
  <si>
    <t>Chi đầu tư và hỗ trợ vốn cho doanh nghiệp cung cấp sản phẩm, dịch vụ công ích do nhà nước đặt hàng; Các tổ chức kinh tế; Các tổ chức tài chính của trung ương và địa phương; Đầu tư</t>
  </si>
  <si>
    <t>Chi thường xuyên theo lĩnh vực</t>
  </si>
  <si>
    <t>Chi sự nghiệp phát thanh, truyền hình, thông tấn</t>
  </si>
  <si>
    <t>- Bằng nguồn vốn trong nước</t>
  </si>
  <si>
    <t>TẠM CHI CHƯA ĐƯA VÀO CÂN ĐỐI NSNN</t>
  </si>
  <si>
    <t>Tạm chi trả nợ lãi cho quỹ Tích lũy trả nợ</t>
  </si>
  <si>
    <t>Tạm chi trả nợ gốc và lãi vay của tổ chức khác</t>
  </si>
  <si>
    <t>B3-01</t>
  </si>
  <si>
    <t>mau 62</t>
  </si>
  <si>
    <t>Cân đối</t>
  </si>
  <si>
    <t>Chênh lệch cân đối và mẫu 62</t>
  </si>
  <si>
    <t>Chênh lệch cân đối và B3-01</t>
  </si>
  <si>
    <t>9. Các nhiệm vụ chi khác</t>
  </si>
  <si>
    <t>Xây dựng cơ bản tập trung</t>
  </si>
  <si>
    <t>Xổ số kiến thiết</t>
  </si>
  <si>
    <t>%</t>
  </si>
  <si>
    <t xml:space="preserve"> </t>
  </si>
  <si>
    <t>Tổng số kinh phí trong năm 2018</t>
  </si>
  <si>
    <t>BÁO CÁO TỔNG HỢP QUYẾT TOÁN CHI CHƯƠNG TRÌNH MỤC TIÊU QUỐC GIA NĂM 2018</t>
  </si>
  <si>
    <t>Số kinh phí năm 2017 chuyển sang năm 2018</t>
  </si>
  <si>
    <t>Số kinh phí dự toán năm 2018</t>
  </si>
  <si>
    <t>Quyết toán năm 2018</t>
  </si>
  <si>
    <t>7. Thu từ các khoản huy động, đóng góp</t>
  </si>
  <si>
    <t>8. Thu từ ngân sách cấp dưới nộp lên</t>
  </si>
  <si>
    <t>9. Thu bổ sung từ ngân sách cấp trên</t>
  </si>
  <si>
    <t>Tỉnh</t>
  </si>
  <si>
    <t>Huyện</t>
  </si>
  <si>
    <t>(không kể chi chuyển giao giữa ngân sách huyện, xã)</t>
  </si>
  <si>
    <t>Chương trình mục tiêu văn hóa</t>
  </si>
  <si>
    <t>Biểu mẫu số 55</t>
  </si>
  <si>
    <t>Chi văn hóa thông tin</t>
  </si>
  <si>
    <t>Chi giao thông</t>
  </si>
  <si>
    <t>18=2/1</t>
  </si>
  <si>
    <t>Quỹ Bảo trì đường bộ tỉnh Đồng Tháp</t>
  </si>
  <si>
    <t>Công an Tỉnh</t>
  </si>
  <si>
    <t>10. Kết dư ngân sách</t>
  </si>
  <si>
    <t>h, ngày 26 tháng 11 năm 2019</t>
  </si>
  <si>
    <t xml:space="preserve">QUYẾT TOÁN THU NSNN, VAY NSĐP NĂM 2018 </t>
  </si>
  <si>
    <t>QUYẾT TOÁN CHI ĐẦU TƯ PHÁT TRIỂN CỦA NGÂN SÁCH CẤP TỈNH (HUYỆN, XÃ) CHO TỪNG</t>
  </si>
  <si>
    <t>CƠ QUAN, TỔ CHỨC THEO LĨNH VỰC NĂM 2018</t>
  </si>
  <si>
    <t>ĐV: Triệu đồng</t>
  </si>
  <si>
    <t>stt</t>
  </si>
  <si>
    <t>Chi GD đào tạo &amp; dạy nghề</t>
  </si>
  <si>
    <t>Chi khoa học &amp; công nghệ</t>
  </si>
  <si>
    <t>Chi an ninh &amp; trật rự an toàn XH</t>
  </si>
  <si>
    <t>Chi y tế, dân số &amp; gia đình</t>
  </si>
  <si>
    <t>Chi phát thanh TH thông tấn</t>
  </si>
  <si>
    <t>Chi thể dục TT</t>
  </si>
  <si>
    <t>Chi bảo vệ MT</t>
  </si>
  <si>
    <t>Chi các HĐKT</t>
  </si>
  <si>
    <t>Chi HĐ của CQQLNN, đảng ĐT</t>
  </si>
  <si>
    <t>Chi bảo đảm XH</t>
  </si>
  <si>
    <t>Chi đầu  tư khác</t>
  </si>
  <si>
    <t>Chi NN,LN,TL,TS</t>
  </si>
  <si>
    <t>Ban QLNTM xã An hiệp</t>
  </si>
  <si>
    <t>Ban QLNTM xã An phước</t>
  </si>
  <si>
    <t>BQL khu di tích Gò tháp</t>
  </si>
  <si>
    <t>Ban QLNTM xã Bình phú</t>
  </si>
  <si>
    <t>Ban QLNTM xã Bình Thạnh</t>
  </si>
  <si>
    <t>Ban QLNTM xã Bình Hàng Trung</t>
  </si>
  <si>
    <t>Ban QLNTM xã Hòa thành</t>
  </si>
  <si>
    <t>Ban QLNTM xã  Láng biển</t>
  </si>
  <si>
    <t>Ban QLNTM xã  Long hưng B</t>
  </si>
  <si>
    <t>Ban QLNTM xã Mỹ long</t>
  </si>
  <si>
    <t>Ban QLNTM xã Phong mỹ</t>
  </si>
  <si>
    <t>Ban QLNTM xã  Phú điền</t>
  </si>
  <si>
    <t>Ban QLNTM xã  Phú đức</t>
  </si>
  <si>
    <t>Ban QLNTM xã Phú long</t>
  </si>
  <si>
    <t>Ban QLNTM xã Phú thọ</t>
  </si>
  <si>
    <t>Ban QLNTM xã Phú thuận B</t>
  </si>
  <si>
    <t>Ban QLNTM xã Tân công sính</t>
  </si>
  <si>
    <t>Ban QLNTM xã Tân dương</t>
  </si>
  <si>
    <t>Ban QLNTM xã Tân Hộ cơ</t>
  </si>
  <si>
    <t>Ban QLNTM xã Tân Hòa</t>
  </si>
  <si>
    <t>Ban QLNTM xã Tân hội</t>
  </si>
  <si>
    <t>Ban QLNTM xã Tân hội trung</t>
  </si>
  <si>
    <t>Ban QLNTM xã  Tân huề</t>
  </si>
  <si>
    <t>Ban QLNTM xã Tân khánh trung</t>
  </si>
  <si>
    <t>Ban QLNTM xã Tân kiều</t>
  </si>
  <si>
    <t>Ban QLNTM xã  Tân long</t>
  </si>
  <si>
    <t>Ban QLNTM xã Tân phú</t>
  </si>
  <si>
    <t>Ban QLNTM xã Tân phước</t>
  </si>
  <si>
    <t>Ban QLNTM xã Tân quới</t>
  </si>
  <si>
    <t>Ban QLNTM xã Tân thuận tây</t>
  </si>
  <si>
    <t>Ban QLNTM xã Thạnh lợi</t>
  </si>
  <si>
    <t>Ban QLNTM xã Thông bình</t>
  </si>
  <si>
    <t>Ban QLNTM xã  Thường lạc</t>
  </si>
  <si>
    <t>Ban QLNTM xã Thường Phước 1</t>
  </si>
  <si>
    <t>Ban QLNTM xã  Thường Thới hậu A</t>
  </si>
  <si>
    <t>Ban QLNTM xã  Thường Thới hậu B</t>
  </si>
  <si>
    <t>Ban QLNTM xã Hưng thạnh</t>
  </si>
  <si>
    <t>Ban QLNTM xã  Mỹ an hưng B</t>
  </si>
  <si>
    <t>Ban QLNTM xã  Mỹ an</t>
  </si>
  <si>
    <t>Ban QLNTM xã  Mỹ hòa</t>
  </si>
  <si>
    <t>Ban QLNTM xã Mỹ hội</t>
  </si>
  <si>
    <t>Ban QLNTM xã  Mỹ quý</t>
  </si>
  <si>
    <t>Ban QLNTM xã Tịnh thới</t>
  </si>
  <si>
    <t xml:space="preserve"> Ban nội chính Tỉnh ủy ĐT</t>
  </si>
  <si>
    <t>Ban Quản lý Khu  di tích Gò tháp</t>
  </si>
  <si>
    <t>Ban QL Tiểu dự án thủy lợi  ADB</t>
  </si>
  <si>
    <t>Ban QLDA &amp; PTQĐ huyện Cao lãnh</t>
  </si>
  <si>
    <t>Ban QLDA &amp; PTQĐ huyện Châu Thành</t>
  </si>
  <si>
    <t>Ban QLDA &amp; PTQĐ huyện Hồng ngư</t>
  </si>
  <si>
    <t>Ban QLDA &amp; PTQĐ huyện lai vung</t>
  </si>
  <si>
    <t>Ban QLDA &amp; PTQĐ huyện Lấp vò</t>
  </si>
  <si>
    <t>Ban QLDA &amp; PTQĐ huyện Tam nông</t>
  </si>
  <si>
    <t>Ban QLDA &amp; PTQĐ huyện Tân hồng</t>
  </si>
  <si>
    <t>Ban QLDA &amp; PTQĐ huyện Thanh bình</t>
  </si>
  <si>
    <t>Ban QLDA &amp; PTQĐ huyện Tháp mười</t>
  </si>
  <si>
    <t>Ban QLDA &amp; PTQĐ TP cao lãnh</t>
  </si>
  <si>
    <t>Ban QLDA &amp; PTQĐ TP Sa đéc</t>
  </si>
  <si>
    <t>Ban QLDA ĐTXD các công trình giao thông</t>
  </si>
  <si>
    <t>Ban QLDA ĐTXD công trình dân dụng &amp; công nghiệp</t>
  </si>
  <si>
    <t xml:space="preserve">Ban QLDA ĐTXD công trình nông nghiệp &amp; PTNT </t>
  </si>
  <si>
    <t>Ban QLDA nâng cấp đô thị TPCL</t>
  </si>
  <si>
    <t>Ban QLDA NTM xã Hòa an</t>
  </si>
  <si>
    <t>Ban QLDA NTM xã Tân Bình</t>
  </si>
  <si>
    <t>Ban QLDA NTM xã Thanh mỹ</t>
  </si>
  <si>
    <t>Ban QLDA trồng rừng tỉnh</t>
  </si>
  <si>
    <t>Ban QLNTM xã An bình A</t>
  </si>
  <si>
    <t>Ban QLNTM xã Bình thạnh</t>
  </si>
  <si>
    <t>Ban QLNTM xã Bình thạnh-HCL</t>
  </si>
  <si>
    <t>Ban quản lý khu kinh tế Đồng tháp</t>
  </si>
  <si>
    <t>Bệnh viện điều dưỡng &amp; PHCN</t>
  </si>
  <si>
    <t>Bệnh viện Quân-Dân y tỉnh ĐT</t>
  </si>
  <si>
    <t>Bệnh viện y hoc cổ truyền</t>
  </si>
  <si>
    <t>Bộ chỉ huy BĐBP Tỉnh</t>
  </si>
  <si>
    <t>Bộ chỉ huy quân sự tỉnh</t>
  </si>
  <si>
    <t>BQL tiểu dự án ICRSL</t>
  </si>
  <si>
    <t>chưa phân khai</t>
  </si>
  <si>
    <t>Công ty cổ phần cấp nước &amp; môi trường đô thị</t>
  </si>
  <si>
    <t>Công ty cổ phần XL &amp; vật liệu XD</t>
  </si>
  <si>
    <t>Đài Phát thanh &amp; truyền hình</t>
  </si>
  <si>
    <t>Liên đoàn lao động</t>
  </si>
  <si>
    <t>Phòng quản lý đô thị TPCL</t>
  </si>
  <si>
    <t>Sở Giáo dục &amp; đào tạo</t>
  </si>
  <si>
    <t>Sở Giao thông &amp; vận tải</t>
  </si>
  <si>
    <t>Sở kế hoạch &amp; Dầu tư</t>
  </si>
  <si>
    <t>Sở Khoa học &amp;  công nghệ</t>
  </si>
  <si>
    <t>Sở Lao động -Thương binh &amp; XH</t>
  </si>
  <si>
    <t>Sở nội vụ</t>
  </si>
  <si>
    <t>Sở Nông nghiệp &amp; PTNT</t>
  </si>
  <si>
    <t>Sở Tài nguyên - Môi trương</t>
  </si>
  <si>
    <t>Sở Thông tin  Truyền thông</t>
  </si>
  <si>
    <t>Sở văn hóa , thông tin &amp; Du lịch</t>
  </si>
  <si>
    <t>Sở xây dựng</t>
  </si>
  <si>
    <t>Sở y tế</t>
  </si>
  <si>
    <t>Trung tâm đăng kiểm xe cơ giới ĐT</t>
  </si>
  <si>
    <t>Trung tâm đầu tư và Khai thác Hạ tầng</t>
  </si>
  <si>
    <t>Trung tâm GĐ chất lượng XD</t>
  </si>
  <si>
    <t>Trung tâm KĐ&amp;BD CTGT</t>
  </si>
  <si>
    <t>Trung tâm Phát triển quỹ nhà đất</t>
  </si>
  <si>
    <t>Trường Cao đẳng y tế</t>
  </si>
  <si>
    <t>Trường CĐ nghề</t>
  </si>
  <si>
    <t>Trường CĐCĐ</t>
  </si>
  <si>
    <t>TT nước sạch &amp; vệ sinh môi trường nông thôn</t>
  </si>
  <si>
    <t>UBND H. Thanh bình</t>
  </si>
  <si>
    <t>UBND huyện  Cao lãnh</t>
  </si>
  <si>
    <t>UBND huyện  Hồng ngự</t>
  </si>
  <si>
    <t>UBND Huyện  Lấp vò</t>
  </si>
  <si>
    <t>UBND Huyện  Tam nông</t>
  </si>
  <si>
    <t>UBND Huyện  Tân hồng</t>
  </si>
  <si>
    <t>UBND Huyện  Tháp mười</t>
  </si>
  <si>
    <t>UBND huyện Châu thành</t>
  </si>
  <si>
    <t>UBND Huyện Lai Vung</t>
  </si>
  <si>
    <t>UBND TP cao lãnh</t>
  </si>
  <si>
    <t>UBND TP Sa đéc</t>
  </si>
  <si>
    <t>UBND TX Hồng ngự</t>
  </si>
  <si>
    <t>Văn phòng  UBND tỉnh</t>
  </si>
  <si>
    <t>Văn phòng tỉnh ủy</t>
  </si>
  <si>
    <t>VP Thành ủy Sa Đéc</t>
  </si>
  <si>
    <t>Vườn Quốc gia Tràm chim</t>
  </si>
  <si>
    <t>(không kể chi chuyển giao giữa các ngân sách địa phương)</t>
  </si>
  <si>
    <t>Chi nhánh Ngân hàng chính sách xã hội tỉnh Đồng Tháp</t>
  </si>
  <si>
    <t>Công ty TNHH Hưng Sơn Đồng Tháp</t>
  </si>
  <si>
    <t>Công ty Cổ phần Đầu tư phát triển công nghệ xử lý môi trường Cửu Long</t>
  </si>
  <si>
    <t>Công ty Cổ phần Đầu tư và Phát triển Giáo dục Thế giới Kỹ Thuật</t>
  </si>
  <si>
    <t>Nguyễn Bé Tư (Chủ Cơ sở Homestay Tư Cá Linh)</t>
  </si>
  <si>
    <t>Trần Thanh Hùng (Chủ hộ KD Flower &amp; Frog Homestay Hùng Trang)</t>
  </si>
  <si>
    <t>Trung tâm phát triển quỹ nhà đất tỉnh Đồng Tháp</t>
  </si>
  <si>
    <t>Quỹ Đầu tư Phát triển tỉnh Đồng Tháp</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</si>
</sst>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5" formatCode="_(* #,##0.00_);_(* \(#,##0.00\);_(* &quot;-&quot;??_);_(@_)"/>
    <numFmt numFmtId="166" formatCode="_(* #,##0_);_(* \(#,##0\);_(* &quot;-&quot;??_);_(@_)"/>
    <numFmt numFmtId="167" formatCode="#,##0.000"/>
    <numFmt numFmtId="168" formatCode="_-* #,##0_-;\-* #,##0_-;_-* &quot;-&quot;??_-;_-@_-"/>
    <numFmt numFmtId="169" formatCode="#,##0_ ;\-#,##0\ "/>
    <numFmt numFmtId="171" formatCode="0.000"/>
  </numFmts>
  <fonts count="91">
    <font>
      <sz val="10"/>
      <name val="Arial"/>
    </font>
    <font>
      <sz val="10"/>
      <name val="Arial"/>
    </font>
    <font>
      <b/>
      <sz val="10"/>
      <name val="Arial"/>
      <family val="2"/>
    </font>
    <font>
      <sz val="8"/>
      <color indexed="81"/>
      <name val="Tahoma"/>
      <family val="2"/>
    </font>
    <font>
      <b/>
      <sz val="8"/>
      <color indexed="81"/>
      <name val="Tahoma"/>
      <family val="2"/>
    </font>
    <font>
      <sz val="10"/>
      <name val="Arial"/>
      <family val="2"/>
    </font>
    <font>
      <i/>
      <u/>
      <sz val="12"/>
      <name val="Times New Roman"/>
      <family val="1"/>
    </font>
    <font>
      <sz val="8"/>
      <name val="Arial"/>
      <family val="2"/>
    </font>
    <font>
      <b/>
      <sz val="12"/>
      <name val="Times New Roman"/>
      <family val="1"/>
    </font>
    <font>
      <i/>
      <sz val="12"/>
      <name val="Times New Roman"/>
      <family val="1"/>
    </font>
    <font>
      <b/>
      <sz val="13"/>
      <name val="Times New Roman"/>
      <family val="1"/>
    </font>
    <font>
      <sz val="12"/>
      <name val="Times New Roman"/>
      <family val="1"/>
    </font>
    <font>
      <b/>
      <u/>
      <sz val="12"/>
      <name val="Times New Roman"/>
      <family val="1"/>
    </font>
    <font>
      <u/>
      <sz val="12"/>
      <name val="Times New Roman"/>
      <family val="1"/>
    </font>
    <font>
      <b/>
      <sz val="12"/>
      <color indexed="10"/>
      <name val="Times New Roman"/>
      <family val="1"/>
    </font>
    <font>
      <b/>
      <sz val="14"/>
      <name val="Times New Roman"/>
      <family val="1"/>
    </font>
    <font>
      <sz val="14"/>
      <name val="Times New Roman"/>
      <family val="1"/>
    </font>
    <font>
      <b/>
      <sz val="10"/>
      <name val="Times New Roman"/>
      <family val="1"/>
    </font>
    <font>
      <b/>
      <sz val="11"/>
      <name val="Times New Roman"/>
      <family val="1"/>
    </font>
    <font>
      <sz val="11"/>
      <name val="Times New Roman"/>
      <family val="1"/>
    </font>
    <font>
      <sz val="10"/>
      <name val="Times New Roman"/>
      <family val="1"/>
    </font>
    <font>
      <sz val="9"/>
      <color indexed="81"/>
      <name val="Tahoma"/>
      <family val="2"/>
    </font>
    <font>
      <b/>
      <sz val="9"/>
      <color indexed="81"/>
      <name val="Tahoma"/>
      <family val="2"/>
    </font>
    <font>
      <b/>
      <i/>
      <sz val="12"/>
      <name val="Times New Roman"/>
      <family val="1"/>
    </font>
    <font>
      <sz val="8"/>
      <name val="Times New Roman"/>
      <family val="1"/>
    </font>
    <font>
      <sz val="12"/>
      <color indexed="9"/>
      <name val="Times New Roman"/>
      <family val="1"/>
    </font>
    <font>
      <sz val="12"/>
      <name val="VNI-Times"/>
    </font>
    <font>
      <sz val="12"/>
      <name val="Times New Roman"/>
      <family val="1"/>
      <charset val="163"/>
    </font>
    <font>
      <b/>
      <sz val="12"/>
      <color indexed="8"/>
      <name val="Times New Roman"/>
      <family val="1"/>
    </font>
    <font>
      <b/>
      <u val="singleAccounting"/>
      <sz val="12"/>
      <name val="Times New Roman"/>
      <family val="1"/>
    </font>
    <font>
      <b/>
      <i/>
      <sz val="10"/>
      <name val="Times New Roman"/>
      <family val="1"/>
    </font>
    <font>
      <sz val="12"/>
      <color indexed="10"/>
      <name val="Times New Roman"/>
      <family val="1"/>
    </font>
    <font>
      <i/>
      <sz val="12"/>
      <color indexed="10"/>
      <name val="Times New Roman"/>
      <family val="1"/>
    </font>
    <font>
      <b/>
      <sz val="12"/>
      <color indexed="10"/>
      <name val="Times New Roman"/>
      <family val="1"/>
    </font>
    <font>
      <b/>
      <sz val="13"/>
      <color indexed="10"/>
      <name val="Times New Roman"/>
      <family val="1"/>
    </font>
    <font>
      <b/>
      <u/>
      <sz val="12"/>
      <color indexed="10"/>
      <name val="Times New Roman"/>
      <family val="1"/>
    </font>
    <font>
      <i/>
      <sz val="12"/>
      <color indexed="10"/>
      <name val="Times New Roman"/>
      <family val="1"/>
    </font>
    <font>
      <sz val="10"/>
      <color indexed="9"/>
      <name val="Arial"/>
      <family val="2"/>
    </font>
    <font>
      <sz val="11"/>
      <color indexed="8"/>
      <name val="Arial"/>
      <family val="2"/>
    </font>
    <font>
      <sz val="10"/>
      <color indexed="8"/>
      <name val="Arial"/>
      <family val="2"/>
    </font>
    <font>
      <sz val="11"/>
      <color indexed="8"/>
      <name val="Arial"/>
      <family val="2"/>
    </font>
    <font>
      <sz val="10"/>
      <color indexed="10"/>
      <name val="Arial"/>
      <family val="2"/>
    </font>
    <font>
      <b/>
      <sz val="11"/>
      <color indexed="8"/>
      <name val="Arial"/>
      <family val="2"/>
    </font>
    <font>
      <sz val="8"/>
      <color indexed="8"/>
      <name val="Arial"/>
      <family val="2"/>
    </font>
    <font>
      <sz val="10"/>
      <color indexed="8"/>
      <name val="Times New Roman"/>
      <family val="1"/>
    </font>
    <font>
      <sz val="11"/>
      <color indexed="10"/>
      <name val="Arial"/>
      <family val="2"/>
    </font>
    <font>
      <sz val="14"/>
      <color indexed="8"/>
      <name val="Times New Roman"/>
      <family val="1"/>
    </font>
    <font>
      <u/>
      <sz val="12"/>
      <color indexed="9"/>
      <name val="Times New Roman"/>
      <family val="1"/>
    </font>
    <font>
      <sz val="9"/>
      <color indexed="8"/>
      <name val="Arial"/>
      <family val="2"/>
    </font>
    <font>
      <sz val="14"/>
      <color indexed="8"/>
      <name val="Arial"/>
      <family val="2"/>
    </font>
    <font>
      <b/>
      <sz val="12"/>
      <color indexed="10"/>
      <name val="Times New Roman"/>
      <family val="1"/>
    </font>
    <font>
      <sz val="12"/>
      <color indexed="10"/>
      <name val="Times New Roman"/>
      <family val="1"/>
    </font>
    <font>
      <b/>
      <sz val="10"/>
      <color indexed="8"/>
      <name val="Arial"/>
      <family val="2"/>
    </font>
    <font>
      <i/>
      <sz val="10"/>
      <color indexed="8"/>
      <name val="Arial"/>
      <family val="2"/>
    </font>
    <font>
      <sz val="10"/>
      <color indexed="8"/>
      <name val="Arial"/>
      <family val="2"/>
    </font>
    <font>
      <b/>
      <vertAlign val="superscript"/>
      <sz val="10"/>
      <color indexed="8"/>
      <name val="Arial"/>
      <family val="2"/>
    </font>
    <font>
      <b/>
      <sz val="12"/>
      <color indexed="10"/>
      <name val="Times New Roman"/>
      <family val="1"/>
    </font>
    <font>
      <b/>
      <u/>
      <sz val="12"/>
      <color indexed="10"/>
      <name val="Times New Roman"/>
      <family val="1"/>
    </font>
    <font>
      <b/>
      <i/>
      <sz val="12"/>
      <color indexed="10"/>
      <name val="Times New Roman"/>
      <family val="1"/>
    </font>
    <font>
      <b/>
      <sz val="12"/>
      <color indexed="8"/>
      <name val="Times New Roman"/>
      <family val="1"/>
    </font>
    <font>
      <sz val="12"/>
      <color indexed="8"/>
      <name val="Times New Roman"/>
      <family val="1"/>
    </font>
    <font>
      <b/>
      <u val="singleAccounting"/>
      <sz val="10"/>
      <name val="Times New Roman"/>
      <family val="1"/>
    </font>
    <font>
      <u val="singleAccounting"/>
      <sz val="10"/>
      <name val="Times New Roman"/>
      <family val="1"/>
    </font>
    <font>
      <b/>
      <sz val="10"/>
      <color indexed="62"/>
      <name val="Arial"/>
      <family val="2"/>
    </font>
    <font>
      <sz val="10"/>
      <color indexed="8"/>
      <name val="Calibri"/>
      <family val="2"/>
    </font>
    <font>
      <sz val="10"/>
      <color indexed="62"/>
      <name val="Arial"/>
      <family val="2"/>
    </font>
    <font>
      <b/>
      <sz val="10"/>
      <color indexed="8"/>
      <name val="Arial"/>
      <family val="2"/>
    </font>
    <font>
      <sz val="10"/>
      <color indexed="8"/>
      <name val="Arial"/>
      <family val="2"/>
    </font>
    <font>
      <b/>
      <i/>
      <sz val="10"/>
      <color indexed="8"/>
      <name val="Arial"/>
      <family val="2"/>
    </font>
    <font>
      <b/>
      <sz val="10"/>
      <color indexed="8"/>
      <name val="Calibri"/>
      <family val="2"/>
    </font>
    <font>
      <i/>
      <sz val="10"/>
      <color indexed="62"/>
      <name val="Arial"/>
      <family val="2"/>
    </font>
    <font>
      <sz val="14"/>
      <name val=".VnTime"/>
      <family val="2"/>
    </font>
    <font>
      <sz val="12"/>
      <name val=".VnTime"/>
      <family val="2"/>
    </font>
    <font>
      <sz val="11"/>
      <name val=".VnArial Narrow"/>
      <family val="2"/>
    </font>
    <font>
      <sz val="11"/>
      <name val="Times New Roman"/>
      <family val="1"/>
      <charset val="163"/>
    </font>
    <font>
      <sz val="13"/>
      <name val="VnTime"/>
    </font>
    <font>
      <sz val="10"/>
      <color rgb="FFFF0000"/>
      <name val="Times New Roman"/>
      <family val="1"/>
    </font>
    <font>
      <b/>
      <sz val="12"/>
      <color rgb="FFFF0000"/>
      <name val="Times New Roman"/>
      <family val="1"/>
    </font>
    <font>
      <sz val="12"/>
      <color rgb="FFFF0000"/>
      <name val="Times New Roman"/>
      <family val="1"/>
    </font>
    <font>
      <sz val="10"/>
      <color rgb="FFFF0000"/>
      <name val="Arial"/>
      <family val="2"/>
    </font>
    <font>
      <b/>
      <sz val="10"/>
      <color rgb="FFFF0000"/>
      <name val="Times New Roman"/>
      <family val="1"/>
    </font>
    <font>
      <b/>
      <sz val="11"/>
      <color rgb="FF000000"/>
      <name val="Times New Roman"/>
      <family val="1"/>
    </font>
    <font>
      <sz val="8"/>
      <color rgb="FF000000"/>
      <name val="Times New Roman"/>
      <family val="1"/>
    </font>
    <font>
      <sz val="10"/>
      <color rgb="FF000000"/>
      <name val="Calibri"/>
      <family val="2"/>
      <scheme val="minor"/>
    </font>
    <font>
      <b/>
      <sz val="8"/>
      <color rgb="FF000000"/>
      <name val="Calibri"/>
      <family val="2"/>
      <scheme val="minor"/>
    </font>
    <font>
      <sz val="8"/>
      <color rgb="FF000000"/>
      <name val="Calibri"/>
      <family val="2"/>
      <scheme val="minor"/>
    </font>
    <font>
      <b/>
      <sz val="10"/>
      <color rgb="FFFF0000"/>
      <name val="Arial"/>
      <family val="2"/>
    </font>
    <font>
      <sz val="11"/>
      <color rgb="FF000000"/>
      <name val="Times New Roman"/>
      <family val="1"/>
    </font>
    <font>
      <i/>
      <sz val="11"/>
      <color rgb="FF000000"/>
      <name val="Times New Roman"/>
      <family val="1"/>
    </font>
    <font>
      <i/>
      <sz val="10"/>
      <color rgb="FF000000"/>
      <name val="Times New Roman"/>
      <family val="1"/>
    </font>
    <font>
      <b/>
      <sz val="16"/>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7"/>
        <bgColor indexed="64"/>
      </patternFill>
    </fill>
    <fill>
      <patternFill patternType="solid">
        <fgColor indexed="9"/>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55"/>
      </top>
      <bottom/>
      <diagonal/>
    </border>
    <border>
      <left/>
      <right style="thin">
        <color indexed="55"/>
      </right>
      <top style="thin">
        <color indexed="5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9">
    <xf numFmtId="0" fontId="0" fillId="0" borderId="0"/>
    <xf numFmtId="165" fontId="1" fillId="0" borderId="0" applyFont="0" applyFill="0" applyBorder="0" applyAlignment="0" applyProtection="0"/>
    <xf numFmtId="165" fontId="11" fillId="0" borderId="0" applyFont="0" applyFill="0" applyBorder="0" applyAlignment="0" applyProtection="0"/>
    <xf numFmtId="0" fontId="72" fillId="0" borderId="0"/>
    <xf numFmtId="0" fontId="11" fillId="0" borderId="0"/>
    <xf numFmtId="0" fontId="71" fillId="0" borderId="0" applyProtection="0"/>
    <xf numFmtId="0" fontId="5" fillId="0" borderId="0"/>
    <xf numFmtId="0" fontId="5" fillId="0" borderId="0"/>
    <xf numFmtId="0" fontId="74" fillId="0" borderId="0"/>
  </cellStyleXfs>
  <cellXfs count="474">
    <xf numFmtId="0" fontId="0" fillId="0" borderId="0" xfId="0"/>
    <xf numFmtId="0" fontId="10"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shrinkToFit="1"/>
    </xf>
    <xf numFmtId="3" fontId="8" fillId="0" borderId="2" xfId="0" applyNumberFormat="1" applyFont="1" applyBorder="1" applyAlignment="1">
      <alignment vertical="center" shrinkToFit="1"/>
    </xf>
    <xf numFmtId="0" fontId="8" fillId="0" borderId="0" xfId="0" applyFont="1" applyAlignment="1">
      <alignment vertical="center"/>
    </xf>
    <xf numFmtId="0" fontId="8" fillId="0" borderId="3" xfId="0" applyFont="1" applyBorder="1" applyAlignment="1">
      <alignment vertical="center" shrinkToFit="1"/>
    </xf>
    <xf numFmtId="3" fontId="8" fillId="0" borderId="3" xfId="0" applyNumberFormat="1" applyFont="1" applyBorder="1" applyAlignment="1">
      <alignment vertical="center" shrinkToFit="1"/>
    </xf>
    <xf numFmtId="0" fontId="9" fillId="0" borderId="0" xfId="0" applyFont="1" applyAlignment="1"/>
    <xf numFmtId="0" fontId="10" fillId="0" borderId="0" xfId="0" applyFont="1" applyAlignment="1"/>
    <xf numFmtId="0" fontId="8" fillId="0" borderId="0" xfId="0" applyFont="1" applyAlignment="1"/>
    <xf numFmtId="0" fontId="8" fillId="0" borderId="0" xfId="0" applyFont="1"/>
    <xf numFmtId="3" fontId="11" fillId="0" borderId="0" xfId="0" applyNumberFormat="1" applyFont="1"/>
    <xf numFmtId="0" fontId="10" fillId="0" borderId="0" xfId="0" applyFont="1" applyAlignment="1">
      <alignment horizontal="center"/>
    </xf>
    <xf numFmtId="0" fontId="11" fillId="0" borderId="3" xfId="0" applyFont="1" applyBorder="1" applyAlignment="1">
      <alignment vertical="center" shrinkToFit="1"/>
    </xf>
    <xf numFmtId="3" fontId="11" fillId="0" borderId="3" xfId="0" applyNumberFormat="1" applyFont="1" applyBorder="1" applyAlignment="1">
      <alignment vertical="center" shrinkToFit="1"/>
    </xf>
    <xf numFmtId="3" fontId="20" fillId="0" borderId="0" xfId="0" applyNumberFormat="1" applyFont="1"/>
    <xf numFmtId="0" fontId="20" fillId="0" borderId="0" xfId="0" applyFont="1"/>
    <xf numFmtId="0" fontId="17" fillId="0" borderId="0" xfId="0" applyFont="1"/>
    <xf numFmtId="3" fontId="8" fillId="0" borderId="0" xfId="0" applyNumberFormat="1" applyFont="1"/>
    <xf numFmtId="3" fontId="9" fillId="0" borderId="3" xfId="0" applyNumberFormat="1" applyFont="1" applyFill="1" applyBorder="1" applyAlignment="1">
      <alignment horizontal="right" vertical="center" shrinkToFit="1"/>
    </xf>
    <xf numFmtId="3" fontId="11" fillId="0" borderId="3" xfId="0" applyNumberFormat="1" applyFont="1" applyFill="1" applyBorder="1" applyAlignment="1">
      <alignment horizontal="right" vertical="center" shrinkToFit="1"/>
    </xf>
    <xf numFmtId="0" fontId="8" fillId="0" borderId="0" xfId="0" applyFont="1" applyBorder="1" applyAlignment="1">
      <alignment vertical="center" shrinkToFit="1"/>
    </xf>
    <xf numFmtId="3" fontId="8" fillId="0" borderId="0" xfId="0" applyNumberFormat="1" applyFont="1" applyBorder="1" applyAlignment="1">
      <alignment vertical="center" shrinkToFit="1"/>
    </xf>
    <xf numFmtId="166" fontId="20" fillId="0" borderId="0" xfId="1" applyNumberFormat="1" applyFont="1"/>
    <xf numFmtId="3"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3"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0" fontId="9" fillId="0" borderId="0" xfId="0" applyFont="1" applyAlignment="1">
      <alignment horizontal="right"/>
    </xf>
    <xf numFmtId="49" fontId="11" fillId="0" borderId="3" xfId="0" applyNumberFormat="1" applyFont="1" applyFill="1" applyBorder="1" applyAlignment="1">
      <alignment horizontal="left" vertical="center" shrinkToFit="1"/>
    </xf>
    <xf numFmtId="0" fontId="11" fillId="0" borderId="0" xfId="0" applyFont="1" applyFill="1"/>
    <xf numFmtId="0" fontId="11" fillId="0" borderId="0" xfId="0" applyFont="1" applyFill="1" applyAlignment="1">
      <alignment horizontal="center"/>
    </xf>
    <xf numFmtId="0" fontId="20" fillId="0" borderId="0" xfId="0" applyFont="1" applyAlignment="1">
      <alignment vertical="center"/>
    </xf>
    <xf numFmtId="0" fontId="8" fillId="0" borderId="0" xfId="0" applyFont="1" applyFill="1" applyBorder="1" applyAlignment="1">
      <alignment horizontal="center"/>
    </xf>
    <xf numFmtId="0" fontId="10" fillId="0" borderId="0" xfId="0" applyFont="1" applyFill="1" applyBorder="1" applyAlignment="1">
      <alignment horizontal="center"/>
    </xf>
    <xf numFmtId="166" fontId="10" fillId="0" borderId="0" xfId="1" applyNumberFormat="1" applyFont="1"/>
    <xf numFmtId="166" fontId="8" fillId="0" borderId="0" xfId="1" applyNumberFormat="1" applyFont="1" applyAlignment="1">
      <alignment horizontal="center" vertical="center"/>
    </xf>
    <xf numFmtId="166" fontId="8" fillId="0" borderId="0" xfId="1" applyNumberFormat="1" applyFont="1" applyAlignment="1">
      <alignment vertical="center"/>
    </xf>
    <xf numFmtId="166" fontId="8" fillId="0" borderId="0" xfId="1" applyNumberFormat="1" applyFont="1"/>
    <xf numFmtId="3" fontId="11"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shrinkToFit="1"/>
    </xf>
    <xf numFmtId="3" fontId="12" fillId="0" borderId="2" xfId="0" applyNumberFormat="1" applyFont="1" applyFill="1" applyBorder="1" applyAlignment="1">
      <alignment horizontal="right" vertical="center" shrinkToFit="1"/>
    </xf>
    <xf numFmtId="49" fontId="12" fillId="0" borderId="3" xfId="0" applyNumberFormat="1" applyFont="1" applyFill="1" applyBorder="1" applyAlignment="1">
      <alignment horizontal="left" vertical="center" shrinkToFit="1"/>
    </xf>
    <xf numFmtId="3" fontId="12" fillId="0" borderId="3" xfId="0" applyNumberFormat="1" applyFont="1" applyFill="1" applyBorder="1" applyAlignment="1">
      <alignment horizontal="right" vertical="center" shrinkToFit="1"/>
    </xf>
    <xf numFmtId="4" fontId="11" fillId="0" borderId="3" xfId="0" applyNumberFormat="1" applyFont="1" applyFill="1" applyBorder="1" applyAlignment="1">
      <alignment horizontal="right" vertical="center" shrinkToFit="1"/>
    </xf>
    <xf numFmtId="49" fontId="8" fillId="0" borderId="3" xfId="0" applyNumberFormat="1"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3" fontId="20" fillId="0" borderId="0" xfId="0" applyNumberFormat="1" applyFont="1" applyAlignment="1">
      <alignment shrinkToFit="1"/>
    </xf>
    <xf numFmtId="0" fontId="20" fillId="0" borderId="0" xfId="0" applyFont="1" applyAlignment="1">
      <alignment shrinkToFit="1"/>
    </xf>
    <xf numFmtId="166" fontId="20" fillId="0" borderId="0" xfId="1" applyNumberFormat="1" applyFont="1" applyAlignment="1">
      <alignment vertical="center"/>
    </xf>
    <xf numFmtId="3" fontId="11" fillId="0" borderId="0" xfId="0" applyNumberFormat="1" applyFont="1" applyBorder="1" applyAlignment="1">
      <alignment horizontal="right" vertical="center" shrinkToFi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left" vertical="center"/>
    </xf>
    <xf numFmtId="3" fontId="11" fillId="0" borderId="0" xfId="0" applyNumberFormat="1" applyFont="1" applyFill="1" applyBorder="1" applyAlignment="1">
      <alignment horizontal="right" vertical="center"/>
    </xf>
    <xf numFmtId="0" fontId="11" fillId="0" borderId="0" xfId="0" applyFont="1" applyFill="1" applyBorder="1"/>
    <xf numFmtId="49" fontId="11" fillId="0" borderId="0" xfId="0" applyNumberFormat="1" applyFont="1" applyFill="1" applyBorder="1" applyAlignment="1">
      <alignment horizontal="right" vertical="center"/>
    </xf>
    <xf numFmtId="165" fontId="29" fillId="0" borderId="2" xfId="1" applyFont="1" applyFill="1" applyBorder="1" applyAlignment="1">
      <alignment horizontal="right" vertical="center" shrinkToFit="1"/>
    </xf>
    <xf numFmtId="0" fontId="12" fillId="0" borderId="0" xfId="0" applyFont="1" applyFill="1"/>
    <xf numFmtId="165" fontId="29" fillId="0" borderId="3" xfId="1" applyFont="1" applyFill="1" applyBorder="1" applyAlignment="1">
      <alignment horizontal="right" vertical="center" shrinkToFit="1"/>
    </xf>
    <xf numFmtId="49" fontId="9" fillId="0" borderId="3" xfId="0" applyNumberFormat="1" applyFont="1" applyFill="1" applyBorder="1" applyAlignment="1">
      <alignment horizontal="left" vertical="center" shrinkToFit="1"/>
    </xf>
    <xf numFmtId="165" fontId="8" fillId="0" borderId="3" xfId="1" applyFont="1" applyFill="1" applyBorder="1" applyAlignment="1">
      <alignment horizontal="right" vertical="center" shrinkToFit="1"/>
    </xf>
    <xf numFmtId="165" fontId="9" fillId="0" borderId="3" xfId="1" applyFont="1" applyFill="1" applyBorder="1" applyAlignment="1">
      <alignment horizontal="right" vertical="center" shrinkToFit="1"/>
    </xf>
    <xf numFmtId="0" fontId="6" fillId="0" borderId="0" xfId="0" applyFont="1" applyFill="1"/>
    <xf numFmtId="0" fontId="8" fillId="0" borderId="0" xfId="0" applyFont="1" applyFill="1"/>
    <xf numFmtId="0" fontId="9" fillId="0" borderId="0" xfId="0" applyFont="1" applyFill="1"/>
    <xf numFmtId="165" fontId="11" fillId="0" borderId="3" xfId="1" applyFont="1" applyFill="1" applyBorder="1" applyAlignment="1">
      <alignment horizontal="right" vertical="center" shrinkToFit="1"/>
    </xf>
    <xf numFmtId="166" fontId="11" fillId="0" borderId="0" xfId="1" applyNumberFormat="1" applyFont="1" applyFill="1" applyAlignment="1">
      <alignment shrinkToFit="1"/>
    </xf>
    <xf numFmtId="49" fontId="12" fillId="0" borderId="4" xfId="0" applyNumberFormat="1" applyFont="1" applyFill="1" applyBorder="1" applyAlignment="1">
      <alignment horizontal="left" vertical="center" shrinkToFit="1"/>
    </xf>
    <xf numFmtId="3" fontId="12" fillId="0" borderId="4" xfId="0" applyNumberFormat="1" applyFont="1" applyFill="1" applyBorder="1" applyAlignment="1">
      <alignment horizontal="right" vertical="center" shrinkToFit="1"/>
    </xf>
    <xf numFmtId="3" fontId="8" fillId="0" borderId="4"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shrinkToFit="1"/>
    </xf>
    <xf numFmtId="3" fontId="12" fillId="0" borderId="0" xfId="0" applyNumberFormat="1" applyFont="1" applyFill="1" applyBorder="1" applyAlignment="1">
      <alignment horizontal="right" vertical="center" shrinkToFit="1"/>
    </xf>
    <xf numFmtId="3" fontId="8" fillId="0" borderId="0" xfId="0" applyNumberFormat="1" applyFont="1" applyFill="1" applyBorder="1" applyAlignment="1">
      <alignment horizontal="right" vertical="center" shrinkToFit="1"/>
    </xf>
    <xf numFmtId="3" fontId="11" fillId="0" borderId="0" xfId="0" applyNumberFormat="1" applyFont="1" applyFill="1" applyBorder="1" applyAlignment="1">
      <alignment horizontal="right" vertical="center" shrinkToFit="1"/>
    </xf>
    <xf numFmtId="49" fontId="11" fillId="0" borderId="0" xfId="0" applyNumberFormat="1" applyFont="1" applyFill="1" applyBorder="1" applyAlignment="1">
      <alignment horizontal="left" vertical="center" shrinkToFit="1"/>
    </xf>
    <xf numFmtId="4" fontId="11" fillId="0" borderId="0" xfId="0" applyNumberFormat="1" applyFont="1" applyFill="1" applyBorder="1" applyAlignment="1">
      <alignment horizontal="right" vertical="center" shrinkToFit="1"/>
    </xf>
    <xf numFmtId="0" fontId="11" fillId="0" borderId="0" xfId="0" applyFont="1" applyFill="1" applyBorder="1" applyAlignment="1">
      <alignment shrinkToFit="1"/>
    </xf>
    <xf numFmtId="0" fontId="11" fillId="0" borderId="0" xfId="0" applyFont="1" applyFill="1" applyAlignment="1">
      <alignment shrinkToFit="1"/>
    </xf>
    <xf numFmtId="49" fontId="8" fillId="0" borderId="0" xfId="0" applyNumberFormat="1" applyFont="1" applyFill="1" applyBorder="1" applyAlignment="1">
      <alignment horizontal="right" vertical="center" shrinkToFit="1"/>
    </xf>
    <xf numFmtId="0" fontId="20" fillId="0" borderId="0" xfId="0" applyFont="1" applyAlignment="1">
      <alignment horizontal="right"/>
    </xf>
    <xf numFmtId="0" fontId="11" fillId="0" borderId="3" xfId="0" applyFont="1" applyFill="1" applyBorder="1" applyAlignment="1">
      <alignment horizontal="center" vertical="center"/>
    </xf>
    <xf numFmtId="0" fontId="8" fillId="0" borderId="0" xfId="0" applyFont="1" applyAlignment="1">
      <alignment horizontal="right"/>
    </xf>
    <xf numFmtId="3" fontId="11" fillId="0" borderId="0" xfId="0" applyNumberFormat="1" applyFont="1" applyAlignment="1"/>
    <xf numFmtId="0" fontId="9" fillId="0" borderId="0" xfId="0" applyFont="1" applyFill="1" applyBorder="1" applyAlignment="1">
      <alignment horizontal="center"/>
    </xf>
    <xf numFmtId="3" fontId="11" fillId="0" borderId="0" xfId="0" applyNumberFormat="1" applyFont="1" applyFill="1" applyBorder="1" applyAlignment="1">
      <alignment shrinkToFit="1"/>
    </xf>
    <xf numFmtId="49" fontId="11" fillId="0" borderId="1" xfId="0" applyNumberFormat="1" applyFont="1" applyFill="1" applyBorder="1" applyAlignment="1">
      <alignment horizontal="center" vertical="center" shrinkToFit="1"/>
    </xf>
    <xf numFmtId="0" fontId="0" fillId="0" borderId="0" xfId="0" applyAlignment="1">
      <alignment horizontal="right"/>
    </xf>
    <xf numFmtId="0" fontId="20" fillId="2" borderId="0" xfId="0" applyFont="1" applyFill="1"/>
    <xf numFmtId="49" fontId="20" fillId="2" borderId="0" xfId="0" applyNumberFormat="1" applyFont="1" applyFill="1" applyBorder="1" applyAlignment="1">
      <alignment horizontal="left" vertical="center" wrapText="1"/>
    </xf>
    <xf numFmtId="3" fontId="20" fillId="2" borderId="0" xfId="0" applyNumberFormat="1" applyFont="1" applyFill="1" applyBorder="1" applyAlignment="1">
      <alignment horizontal="right" vertical="center" wrapText="1"/>
    </xf>
    <xf numFmtId="0" fontId="15" fillId="2" borderId="0" xfId="0" applyFont="1" applyFill="1" applyBorder="1" applyAlignment="1">
      <alignment vertical="center"/>
    </xf>
    <xf numFmtId="49" fontId="20" fillId="2" borderId="0" xfId="0" applyNumberFormat="1" applyFont="1" applyFill="1" applyBorder="1" applyAlignment="1">
      <alignment horizontal="right" vertical="center"/>
    </xf>
    <xf numFmtId="3" fontId="20" fillId="2" borderId="0" xfId="0" applyNumberFormat="1" applyFont="1" applyFill="1" applyBorder="1" applyAlignment="1">
      <alignment horizontal="right" vertical="center"/>
    </xf>
    <xf numFmtId="4" fontId="20" fillId="2" borderId="0" xfId="0" applyNumberFormat="1" applyFont="1" applyFill="1" applyBorder="1" applyAlignment="1">
      <alignment horizontal="right" vertical="center"/>
    </xf>
    <xf numFmtId="167" fontId="20" fillId="2" borderId="0" xfId="0" applyNumberFormat="1" applyFont="1" applyFill="1" applyBorder="1" applyAlignment="1">
      <alignment horizontal="right" vertical="center"/>
    </xf>
    <xf numFmtId="3" fontId="11" fillId="2" borderId="1" xfId="0" applyNumberFormat="1" applyFont="1" applyFill="1" applyBorder="1" applyAlignment="1">
      <alignment horizontal="center" vertical="center" wrapText="1"/>
    </xf>
    <xf numFmtId="49" fontId="11" fillId="2" borderId="3" xfId="0" applyNumberFormat="1" applyFont="1" applyFill="1" applyBorder="1" applyAlignment="1">
      <alignment horizontal="left" vertical="center" shrinkToFit="1"/>
    </xf>
    <xf numFmtId="166" fontId="20" fillId="2" borderId="0" xfId="1" applyNumberFormat="1" applyFont="1" applyFill="1"/>
    <xf numFmtId="0" fontId="17" fillId="2" borderId="0" xfId="0" applyFont="1" applyFill="1"/>
    <xf numFmtId="3" fontId="20" fillId="2" borderId="0" xfId="0" applyNumberFormat="1" applyFont="1" applyFill="1"/>
    <xf numFmtId="0" fontId="20" fillId="2" borderId="0" xfId="0" applyFont="1" applyFill="1" applyAlignment="1">
      <alignment shrinkToFit="1"/>
    </xf>
    <xf numFmtId="3" fontId="20" fillId="2" borderId="0" xfId="0" applyNumberFormat="1" applyFont="1" applyFill="1" applyAlignment="1">
      <alignment shrinkToFit="1"/>
    </xf>
    <xf numFmtId="166" fontId="20" fillId="2" borderId="0" xfId="1" applyNumberFormat="1" applyFont="1" applyFill="1" applyAlignment="1">
      <alignment shrinkToFit="1"/>
    </xf>
    <xf numFmtId="166" fontId="20" fillId="2" borderId="0" xfId="0" applyNumberFormat="1" applyFont="1" applyFill="1"/>
    <xf numFmtId="166" fontId="20" fillId="2" borderId="0" xfId="0" applyNumberFormat="1" applyFont="1" applyFill="1" applyAlignment="1">
      <alignment shrinkToFit="1"/>
    </xf>
    <xf numFmtId="166" fontId="17" fillId="2" borderId="0" xfId="1" applyNumberFormat="1" applyFont="1" applyFill="1" applyAlignment="1">
      <alignment shrinkToFit="1"/>
    </xf>
    <xf numFmtId="49" fontId="11" fillId="0" borderId="0" xfId="0" applyNumberFormat="1" applyFont="1" applyFill="1" applyBorder="1" applyAlignment="1">
      <alignment horizontal="right" vertical="center" shrinkToFit="1"/>
    </xf>
    <xf numFmtId="0" fontId="20" fillId="2" borderId="0" xfId="0" applyFont="1" applyFill="1" applyAlignment="1">
      <alignment horizontal="right"/>
    </xf>
    <xf numFmtId="0" fontId="8" fillId="0" borderId="0" xfId="0" applyFont="1" applyBorder="1"/>
    <xf numFmtId="3" fontId="8" fillId="0" borderId="0" xfId="0" applyNumberFormat="1" applyFont="1" applyBorder="1" applyAlignment="1">
      <alignment shrinkToFit="1"/>
    </xf>
    <xf numFmtId="3" fontId="8" fillId="0" borderId="0" xfId="0" applyNumberFormat="1" applyFont="1" applyBorder="1"/>
    <xf numFmtId="166" fontId="8" fillId="0" borderId="0" xfId="1" applyNumberFormat="1" applyFont="1" applyBorder="1"/>
    <xf numFmtId="3" fontId="9" fillId="0" borderId="0" xfId="0" applyNumberFormat="1" applyFont="1" applyFill="1" applyBorder="1" applyAlignment="1">
      <alignment horizontal="right" vertical="center" shrinkToFit="1"/>
    </xf>
    <xf numFmtId="0" fontId="17" fillId="2" borderId="0" xfId="0" applyFont="1" applyFill="1" applyAlignment="1">
      <alignment horizontal="center"/>
    </xf>
    <xf numFmtId="0" fontId="17" fillId="2" borderId="0" xfId="0" applyFont="1" applyFill="1" applyAlignment="1">
      <alignment shrinkToFit="1"/>
    </xf>
    <xf numFmtId="0" fontId="15" fillId="0" borderId="0" xfId="0" applyFont="1" applyFill="1" applyBorder="1" applyAlignment="1">
      <alignment horizontal="center" vertical="center"/>
    </xf>
    <xf numFmtId="3" fontId="17" fillId="2"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15" fillId="0" borderId="0" xfId="0" applyFont="1" applyFill="1" applyBorder="1" applyAlignment="1">
      <alignment vertical="center"/>
    </xf>
    <xf numFmtId="3" fontId="31" fillId="0" borderId="0" xfId="0" applyNumberFormat="1" applyFont="1" applyFill="1" applyBorder="1" applyAlignment="1">
      <alignment horizontal="right" vertical="center"/>
    </xf>
    <xf numFmtId="0" fontId="31" fillId="0" borderId="0" xfId="0" applyFont="1" applyFill="1" applyBorder="1"/>
    <xf numFmtId="3" fontId="35" fillId="0" borderId="0" xfId="0" applyNumberFormat="1" applyFont="1" applyFill="1" applyBorder="1" applyAlignment="1">
      <alignment horizontal="right" vertical="center" shrinkToFit="1"/>
    </xf>
    <xf numFmtId="0" fontId="32" fillId="0" borderId="0" xfId="0" applyFont="1" applyFill="1" applyBorder="1" applyAlignment="1">
      <alignment horizontal="center"/>
    </xf>
    <xf numFmtId="0" fontId="34" fillId="0" borderId="0" xfId="0" applyFont="1" applyFill="1" applyBorder="1" applyAlignment="1">
      <alignment horizontal="center"/>
    </xf>
    <xf numFmtId="3" fontId="31" fillId="0" borderId="0" xfId="0" applyNumberFormat="1" applyFont="1" applyFill="1" applyBorder="1" applyAlignment="1">
      <alignment horizontal="right" vertical="center" shrinkToFit="1"/>
    </xf>
    <xf numFmtId="3" fontId="8" fillId="2" borderId="4" xfId="0" applyNumberFormat="1" applyFont="1" applyFill="1" applyBorder="1" applyAlignment="1">
      <alignment horizontal="right" vertical="center" shrinkToFit="1"/>
    </xf>
    <xf numFmtId="166" fontId="8" fillId="0" borderId="0" xfId="1" applyNumberFormat="1" applyFont="1" applyAlignment="1">
      <alignment shrinkToFit="1"/>
    </xf>
    <xf numFmtId="0" fontId="5" fillId="0" borderId="0" xfId="0" applyFont="1"/>
    <xf numFmtId="3" fontId="11" fillId="0" borderId="0" xfId="0" applyNumberFormat="1" applyFont="1" applyFill="1" applyBorder="1" applyAlignment="1">
      <alignment horizontal="left" vertical="center"/>
    </xf>
    <xf numFmtId="166" fontId="8" fillId="0" borderId="0" xfId="1" applyNumberFormat="1" applyFont="1" applyBorder="1" applyAlignment="1">
      <alignment shrinkToFit="1"/>
    </xf>
    <xf numFmtId="3" fontId="17" fillId="2" borderId="0" xfId="0" applyNumberFormat="1" applyFont="1" applyFill="1"/>
    <xf numFmtId="3" fontId="11" fillId="2" borderId="3" xfId="0" applyNumberFormat="1" applyFont="1" applyFill="1" applyBorder="1" applyAlignment="1">
      <alignment horizontal="right" vertical="center" shrinkToFit="1"/>
    </xf>
    <xf numFmtId="3" fontId="8" fillId="2" borderId="3" xfId="0" applyNumberFormat="1" applyFont="1" applyFill="1" applyBorder="1" applyAlignment="1">
      <alignment horizontal="right" vertical="center" shrinkToFit="1"/>
    </xf>
    <xf numFmtId="4" fontId="11" fillId="2" borderId="3" xfId="0" applyNumberFormat="1" applyFont="1" applyFill="1" applyBorder="1" applyAlignment="1">
      <alignment horizontal="right" vertical="center" shrinkToFit="1"/>
    </xf>
    <xf numFmtId="49" fontId="8" fillId="2" borderId="3" xfId="0" applyNumberFormat="1"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49" fontId="9" fillId="2" borderId="3" xfId="0" applyNumberFormat="1" applyFont="1" applyFill="1" applyBorder="1" applyAlignment="1">
      <alignment horizontal="left" vertical="center" shrinkToFit="1"/>
    </xf>
    <xf numFmtId="3" fontId="9" fillId="2" borderId="3"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shrinkToFit="1"/>
    </xf>
    <xf numFmtId="3" fontId="36" fillId="0" borderId="3" xfId="0" applyNumberFormat="1" applyFont="1" applyFill="1" applyBorder="1" applyAlignment="1">
      <alignment horizontal="right" vertical="center" shrinkToFit="1"/>
    </xf>
    <xf numFmtId="0" fontId="36" fillId="0" borderId="0" xfId="0" applyFont="1" applyFill="1"/>
    <xf numFmtId="49" fontId="36" fillId="0" borderId="3" xfId="0" applyNumberFormat="1" applyFont="1" applyFill="1" applyBorder="1" applyAlignment="1">
      <alignment horizontal="left" vertical="center" shrinkToFit="1"/>
    </xf>
    <xf numFmtId="3" fontId="0" fillId="0" borderId="0" xfId="0" applyNumberFormat="1"/>
    <xf numFmtId="0" fontId="0" fillId="0" borderId="3" xfId="0" applyBorder="1"/>
    <xf numFmtId="166" fontId="2" fillId="0" borderId="3" xfId="1" applyNumberFormat="1" applyFont="1" applyBorder="1"/>
    <xf numFmtId="0" fontId="37" fillId="0" borderId="0" xfId="0" applyFont="1"/>
    <xf numFmtId="2" fontId="13" fillId="0" borderId="0" xfId="0" applyNumberFormat="1" applyFont="1" applyFill="1" applyBorder="1" applyAlignment="1">
      <alignment vertical="center" wrapText="1"/>
    </xf>
    <xf numFmtId="0" fontId="0" fillId="3" borderId="6" xfId="0" applyFill="1" applyBorder="1" applyAlignment="1">
      <alignment wrapText="1"/>
    </xf>
    <xf numFmtId="165" fontId="9" fillId="2" borderId="3" xfId="1" applyFont="1" applyFill="1" applyBorder="1" applyAlignment="1">
      <alignment horizontal="right" vertical="center" shrinkToFit="1"/>
    </xf>
    <xf numFmtId="0" fontId="9" fillId="2" borderId="0" xfId="0" applyFont="1" applyFill="1"/>
    <xf numFmtId="0" fontId="41" fillId="0" borderId="0" xfId="0" applyFont="1"/>
    <xf numFmtId="3" fontId="12" fillId="0" borderId="0" xfId="0" applyNumberFormat="1" applyFont="1" applyFill="1"/>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3" fontId="8" fillId="2" borderId="1" xfId="0" applyNumberFormat="1" applyFont="1" applyFill="1" applyBorder="1" applyAlignment="1">
      <alignment horizontal="center" vertical="center" wrapText="1"/>
    </xf>
    <xf numFmtId="3" fontId="11" fillId="0" borderId="4" xfId="0" applyNumberFormat="1" applyFont="1" applyBorder="1" applyAlignment="1">
      <alignment vertical="center" shrinkToFit="1"/>
    </xf>
    <xf numFmtId="3" fontId="11" fillId="0" borderId="4" xfId="0" applyNumberFormat="1" applyFont="1" applyBorder="1" applyAlignment="1">
      <alignment shrinkToFit="1"/>
    </xf>
    <xf numFmtId="0" fontId="0" fillId="3" borderId="0" xfId="0" applyFill="1" applyAlignment="1">
      <alignment wrapText="1"/>
    </xf>
    <xf numFmtId="0" fontId="40" fillId="3" borderId="6" xfId="0" applyFont="1" applyFill="1" applyBorder="1" applyAlignment="1">
      <alignment horizontal="center" wrapText="1"/>
    </xf>
    <xf numFmtId="49" fontId="11" fillId="0" borderId="1" xfId="0" applyNumberFormat="1" applyFont="1" applyFill="1" applyBorder="1" applyAlignment="1">
      <alignment horizontal="center"/>
    </xf>
    <xf numFmtId="3" fontId="11" fillId="0" borderId="0" xfId="0" applyNumberFormat="1" applyFont="1" applyFill="1" applyBorder="1" applyAlignment="1">
      <alignment horizontal="left" vertical="center" shrinkToFit="1"/>
    </xf>
    <xf numFmtId="3" fontId="24" fillId="0" borderId="1" xfId="0" applyNumberFormat="1" applyFont="1" applyFill="1" applyBorder="1" applyAlignment="1">
      <alignment horizontal="center" vertical="center" shrinkToFit="1"/>
    </xf>
    <xf numFmtId="3" fontId="6" fillId="0" borderId="0" xfId="0" applyNumberFormat="1" applyFont="1" applyFill="1"/>
    <xf numFmtId="3" fontId="12" fillId="0" borderId="2" xfId="0" applyNumberFormat="1" applyFont="1" applyFill="1" applyBorder="1" applyAlignment="1">
      <alignment horizontal="center" vertical="center" shrinkToFit="1"/>
    </xf>
    <xf numFmtId="3" fontId="12" fillId="0" borderId="3" xfId="0" applyNumberFormat="1" applyFont="1" applyFill="1" applyBorder="1" applyAlignment="1">
      <alignment horizontal="center" vertical="center" shrinkToFit="1"/>
    </xf>
    <xf numFmtId="3" fontId="8" fillId="0" borderId="3"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3" fontId="11" fillId="0" borderId="3" xfId="0" applyNumberFormat="1" applyFont="1" applyFill="1" applyBorder="1" applyAlignment="1">
      <alignment horizontal="center" vertical="center" shrinkToFit="1"/>
    </xf>
    <xf numFmtId="3" fontId="36" fillId="0" borderId="3" xfId="0" applyNumberFormat="1" applyFont="1" applyFill="1" applyBorder="1" applyAlignment="1">
      <alignment horizontal="center" vertical="center" shrinkToFit="1"/>
    </xf>
    <xf numFmtId="3" fontId="8" fillId="0" borderId="0" xfId="0" applyNumberFormat="1" applyFont="1" applyFill="1" applyBorder="1" applyAlignment="1">
      <alignment horizontal="left" vertical="center"/>
    </xf>
    <xf numFmtId="0" fontId="8" fillId="2" borderId="0" xfId="0" applyFont="1" applyFill="1"/>
    <xf numFmtId="0" fontId="20" fillId="2" borderId="0" xfId="0" applyFont="1" applyFill="1" applyAlignment="1">
      <alignment horizontal="center"/>
    </xf>
    <xf numFmtId="3" fontId="17" fillId="2" borderId="0" xfId="0" applyNumberFormat="1" applyFont="1" applyFill="1" applyBorder="1" applyAlignment="1">
      <alignment vertical="center"/>
    </xf>
    <xf numFmtId="3" fontId="30" fillId="2" borderId="0" xfId="0" applyNumberFormat="1" applyFont="1" applyFill="1" applyBorder="1" applyAlignment="1">
      <alignment horizontal="right" vertical="center"/>
    </xf>
    <xf numFmtId="49" fontId="11"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xf>
    <xf numFmtId="3" fontId="11" fillId="2" borderId="3" xfId="0" applyNumberFormat="1" applyFont="1" applyFill="1" applyBorder="1" applyAlignment="1">
      <alignment horizontal="center" vertical="center" shrinkToFit="1"/>
    </xf>
    <xf numFmtId="3" fontId="8" fillId="2" borderId="3" xfId="0" applyNumberFormat="1" applyFont="1" applyFill="1" applyBorder="1" applyAlignment="1">
      <alignment horizontal="center" vertical="center" shrinkToFit="1"/>
    </xf>
    <xf numFmtId="3" fontId="20" fillId="2" borderId="0" xfId="0" applyNumberFormat="1" applyFont="1" applyFill="1" applyAlignment="1">
      <alignment horizontal="center"/>
    </xf>
    <xf numFmtId="3" fontId="20" fillId="2" borderId="0" xfId="0" applyNumberFormat="1" applyFont="1" applyFill="1" applyAlignment="1">
      <alignment horizontal="center" shrinkToFit="1"/>
    </xf>
    <xf numFmtId="0" fontId="20" fillId="2" borderId="0" xfId="0" applyFont="1" applyFill="1" applyAlignment="1">
      <alignment horizontal="center" shrinkToFit="1"/>
    </xf>
    <xf numFmtId="166" fontId="17" fillId="2" borderId="0" xfId="1" applyNumberFormat="1" applyFont="1" applyFill="1"/>
    <xf numFmtId="3" fontId="18" fillId="0"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shrinkToFit="1"/>
    </xf>
    <xf numFmtId="49" fontId="8" fillId="2" borderId="4" xfId="0" applyNumberFormat="1" applyFont="1" applyFill="1" applyBorder="1" applyAlignment="1">
      <alignment horizontal="left" vertical="center" shrinkToFit="1"/>
    </xf>
    <xf numFmtId="4" fontId="8" fillId="2" borderId="4" xfId="0" applyNumberFormat="1" applyFont="1" applyFill="1" applyBorder="1" applyAlignment="1">
      <alignment horizontal="right" vertical="center" shrinkToFit="1"/>
    </xf>
    <xf numFmtId="0" fontId="42" fillId="3" borderId="7" xfId="0" applyFont="1" applyFill="1" applyBorder="1" applyAlignment="1">
      <alignment wrapText="1"/>
    </xf>
    <xf numFmtId="0" fontId="43" fillId="3" borderId="6" xfId="0" applyFont="1" applyFill="1" applyBorder="1" applyAlignment="1">
      <alignment horizontal="center" wrapText="1"/>
    </xf>
    <xf numFmtId="0" fontId="43" fillId="3" borderId="7" xfId="0" applyFont="1" applyFill="1" applyBorder="1" applyAlignment="1">
      <alignment horizontal="center" wrapText="1"/>
    </xf>
    <xf numFmtId="0" fontId="40" fillId="3" borderId="7" xfId="0" applyFont="1" applyFill="1" applyBorder="1" applyAlignment="1">
      <alignment wrapText="1"/>
    </xf>
    <xf numFmtId="3" fontId="40" fillId="3" borderId="7" xfId="0" applyNumberFormat="1" applyFont="1" applyFill="1" applyBorder="1" applyAlignment="1">
      <alignment horizontal="right" wrapText="1"/>
    </xf>
    <xf numFmtId="0" fontId="40" fillId="3" borderId="7" xfId="0" applyFont="1" applyFill="1" applyBorder="1" applyAlignment="1">
      <alignment horizontal="right" wrapText="1"/>
    </xf>
    <xf numFmtId="0" fontId="44" fillId="3" borderId="0" xfId="0" applyFont="1" applyFill="1" applyAlignment="1">
      <alignment wrapText="1"/>
    </xf>
    <xf numFmtId="22" fontId="44" fillId="3" borderId="0" xfId="0" applyNumberFormat="1" applyFont="1" applyFill="1" applyAlignment="1">
      <alignment wrapText="1"/>
    </xf>
    <xf numFmtId="0" fontId="44" fillId="3" borderId="0" xfId="0" applyFont="1" applyFill="1" applyAlignment="1">
      <alignment horizontal="right" wrapText="1"/>
    </xf>
    <xf numFmtId="0" fontId="45" fillId="3" borderId="6" xfId="0" applyFont="1" applyFill="1" applyBorder="1" applyAlignment="1">
      <alignment horizontal="center" wrapText="1"/>
    </xf>
    <xf numFmtId="0" fontId="45" fillId="3" borderId="7" xfId="0" applyFont="1" applyFill="1" applyBorder="1" applyAlignment="1">
      <alignment wrapText="1"/>
    </xf>
    <xf numFmtId="3" fontId="45" fillId="3" borderId="7" xfId="0" applyNumberFormat="1" applyFont="1" applyFill="1" applyBorder="1" applyAlignment="1">
      <alignment horizontal="right" wrapText="1"/>
    </xf>
    <xf numFmtId="3" fontId="41" fillId="0" borderId="0" xfId="0" applyNumberFormat="1" applyFont="1"/>
    <xf numFmtId="166" fontId="20" fillId="2" borderId="0" xfId="1" applyNumberFormat="1" applyFont="1" applyFill="1" applyAlignment="1"/>
    <xf numFmtId="49" fontId="8" fillId="0" borderId="2" xfId="0" applyNumberFormat="1" applyFont="1" applyBorder="1" applyAlignment="1">
      <alignment horizontal="center" vertical="center" shrinkToFit="1"/>
    </xf>
    <xf numFmtId="49" fontId="8" fillId="0" borderId="3" xfId="0" applyNumberFormat="1" applyFont="1" applyBorder="1" applyAlignment="1">
      <alignment vertical="center" shrinkToFit="1"/>
    </xf>
    <xf numFmtId="49" fontId="11" fillId="0" borderId="3" xfId="0" applyNumberFormat="1" applyFont="1" applyBorder="1" applyAlignment="1">
      <alignment vertical="center" shrinkToFit="1"/>
    </xf>
    <xf numFmtId="3" fontId="8" fillId="0" borderId="0" xfId="0" applyNumberFormat="1" applyFont="1" applyAlignment="1"/>
    <xf numFmtId="3" fontId="10" fillId="0" borderId="0" xfId="0" applyNumberFormat="1" applyFont="1" applyFill="1" applyBorder="1" applyAlignment="1">
      <alignment horizontal="center"/>
    </xf>
    <xf numFmtId="0" fontId="46" fillId="3" borderId="3" xfId="0" applyFont="1" applyFill="1" applyBorder="1" applyAlignment="1">
      <alignment vertical="center" wrapText="1"/>
    </xf>
    <xf numFmtId="3" fontId="27" fillId="2" borderId="3"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8" fillId="2" borderId="0" xfId="0" applyFont="1" applyFill="1" applyAlignment="1"/>
    <xf numFmtId="3" fontId="50" fillId="4" borderId="1" xfId="0" applyNumberFormat="1" applyFont="1" applyFill="1" applyBorder="1" applyAlignment="1">
      <alignment horizontal="center" vertical="center" wrapText="1"/>
    </xf>
    <xf numFmtId="49" fontId="51" fillId="4" borderId="1" xfId="0" applyNumberFormat="1" applyFont="1" applyFill="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horizontal="right" vertical="center"/>
    </xf>
    <xf numFmtId="0" fontId="0" fillId="0" borderId="0" xfId="0" applyAlignment="1">
      <alignment horizontal="center" vertical="center" wrapText="1"/>
    </xf>
    <xf numFmtId="0" fontId="54" fillId="0" borderId="0" xfId="0" applyFont="1" applyAlignment="1">
      <alignment vertical="center"/>
    </xf>
    <xf numFmtId="0" fontId="52" fillId="0" borderId="0" xfId="0" applyFont="1" applyAlignment="1">
      <alignment horizontal="center" vertical="center" wrapText="1"/>
    </xf>
    <xf numFmtId="0" fontId="52" fillId="0" borderId="8"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8" xfId="0" applyFont="1" applyBorder="1" applyAlignment="1">
      <alignment vertical="center" wrapText="1"/>
    </xf>
    <xf numFmtId="0" fontId="54" fillId="0" borderId="8" xfId="0" applyFont="1" applyBorder="1" applyAlignment="1">
      <alignment horizontal="center" vertical="center" wrapText="1"/>
    </xf>
    <xf numFmtId="3" fontId="9" fillId="2" borderId="3" xfId="0" applyNumberFormat="1" applyFont="1" applyFill="1" applyBorder="1" applyAlignment="1">
      <alignment horizontal="center" vertical="center" shrinkToFit="1"/>
    </xf>
    <xf numFmtId="49" fontId="8" fillId="2" borderId="3" xfId="0" applyNumberFormat="1" applyFont="1" applyFill="1" applyBorder="1" applyAlignment="1">
      <alignment vertical="top" wrapText="1"/>
    </xf>
    <xf numFmtId="3" fontId="57" fillId="0" borderId="0" xfId="0" applyNumberFormat="1" applyFont="1" applyFill="1"/>
    <xf numFmtId="3" fontId="56" fillId="0" borderId="3" xfId="0" applyNumberFormat="1" applyFont="1" applyFill="1" applyBorder="1" applyAlignment="1">
      <alignment horizontal="right" vertical="center" shrinkToFit="1"/>
    </xf>
    <xf numFmtId="3" fontId="58" fillId="0" borderId="3" xfId="0" applyNumberFormat="1" applyFont="1" applyFill="1" applyBorder="1" applyAlignment="1">
      <alignment horizontal="right" vertical="center" shrinkToFit="1"/>
    </xf>
    <xf numFmtId="0" fontId="58" fillId="0" borderId="0" xfId="0" applyFont="1" applyFill="1"/>
    <xf numFmtId="3" fontId="56" fillId="0" borderId="3" xfId="0" applyNumberFormat="1" applyFont="1" applyFill="1" applyBorder="1" applyAlignment="1">
      <alignment horizontal="center" vertical="center" shrinkToFit="1"/>
    </xf>
    <xf numFmtId="49" fontId="56" fillId="0" borderId="3" xfId="0" applyNumberFormat="1" applyFont="1" applyFill="1" applyBorder="1" applyAlignment="1">
      <alignment horizontal="left" vertical="center" shrinkToFit="1"/>
    </xf>
    <xf numFmtId="3" fontId="57" fillId="0" borderId="3" xfId="0" applyNumberFormat="1" applyFont="1" applyFill="1" applyBorder="1" applyAlignment="1">
      <alignment horizontal="right" vertical="center" shrinkToFit="1"/>
    </xf>
    <xf numFmtId="0" fontId="57" fillId="0" borderId="0" xfId="0" applyFont="1" applyFill="1"/>
    <xf numFmtId="0" fontId="59" fillId="0" borderId="0" xfId="0" applyFont="1" applyAlignment="1">
      <alignment horizontal="center"/>
    </xf>
    <xf numFmtId="0" fontId="59" fillId="0" borderId="0" xfId="0" applyFont="1"/>
    <xf numFmtId="0" fontId="60" fillId="0" borderId="0" xfId="0" applyFont="1" applyAlignment="1">
      <alignment horizontal="right"/>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3" fontId="59" fillId="0" borderId="2" xfId="0" applyNumberFormat="1" applyFont="1" applyBorder="1"/>
    <xf numFmtId="0" fontId="59" fillId="0" borderId="3" xfId="0" applyFont="1" applyBorder="1" applyAlignment="1">
      <alignment horizontal="center"/>
    </xf>
    <xf numFmtId="0" fontId="59" fillId="0" borderId="3" xfId="0" applyFont="1" applyBorder="1"/>
    <xf numFmtId="3" fontId="59" fillId="0" borderId="3" xfId="0" applyNumberFormat="1" applyFont="1" applyBorder="1"/>
    <xf numFmtId="49" fontId="11" fillId="0" borderId="4" xfId="0" applyNumberFormat="1" applyFont="1" applyBorder="1"/>
    <xf numFmtId="0" fontId="20" fillId="0" borderId="4" xfId="0" applyFont="1" applyBorder="1" applyAlignment="1">
      <alignment vertical="center" wrapText="1"/>
    </xf>
    <xf numFmtId="3" fontId="51" fillId="4" borderId="3" xfId="0" applyNumberFormat="1" applyFont="1" applyFill="1" applyBorder="1" applyAlignment="1">
      <alignment horizontal="right" vertical="center" shrinkToFit="1"/>
    </xf>
    <xf numFmtId="3" fontId="12" fillId="0" borderId="4" xfId="0" applyNumberFormat="1" applyFont="1" applyFill="1" applyBorder="1" applyAlignment="1">
      <alignment horizontal="center" vertical="center" shrinkToFit="1"/>
    </xf>
    <xf numFmtId="0" fontId="63" fillId="0" borderId="0" xfId="0" applyFont="1" applyAlignment="1">
      <alignment horizontal="left" vertical="top" wrapText="1"/>
    </xf>
    <xf numFmtId="0" fontId="64" fillId="0" borderId="0" xfId="0" applyFont="1"/>
    <xf numFmtId="0" fontId="63" fillId="0" borderId="0" xfId="0" applyFont="1" applyAlignment="1">
      <alignment horizontal="right" vertical="center" wrapText="1"/>
    </xf>
    <xf numFmtId="0" fontId="65" fillId="0" borderId="0" xfId="0" applyFont="1" applyAlignment="1">
      <alignment horizontal="right" vertical="top" wrapText="1"/>
    </xf>
    <xf numFmtId="0" fontId="64" fillId="0" borderId="0" xfId="0" applyFont="1" applyAlignment="1">
      <alignment horizontal="center" vertical="top" wrapText="1"/>
    </xf>
    <xf numFmtId="0" fontId="66" fillId="5" borderId="10" xfId="0" applyFont="1" applyFill="1" applyBorder="1" applyAlignment="1">
      <alignment horizontal="center" vertical="center" wrapText="1"/>
    </xf>
    <xf numFmtId="0" fontId="66" fillId="5" borderId="11" xfId="0" applyFont="1" applyFill="1" applyBorder="1" applyAlignment="1">
      <alignment horizontal="center" vertical="center" wrapText="1"/>
    </xf>
    <xf numFmtId="0" fontId="64" fillId="5" borderId="12" xfId="0" applyFont="1" applyFill="1" applyBorder="1" applyAlignment="1">
      <alignment horizontal="left" vertical="center" wrapText="1"/>
    </xf>
    <xf numFmtId="0" fontId="66" fillId="5" borderId="12" xfId="0" applyFont="1" applyFill="1" applyBorder="1" applyAlignment="1">
      <alignment horizontal="left" vertical="center" wrapText="1"/>
    </xf>
    <xf numFmtId="37" fontId="67" fillId="5" borderId="12" xfId="0" applyNumberFormat="1" applyFont="1" applyFill="1" applyBorder="1" applyAlignment="1">
      <alignment horizontal="right" vertical="center" wrapText="1"/>
    </xf>
    <xf numFmtId="0" fontId="67" fillId="5" borderId="12" xfId="0" applyFont="1" applyFill="1" applyBorder="1" applyAlignment="1">
      <alignment horizontal="left" vertical="center" wrapText="1"/>
    </xf>
    <xf numFmtId="0" fontId="68" fillId="5" borderId="12" xfId="0" applyFont="1" applyFill="1" applyBorder="1" applyAlignment="1">
      <alignment horizontal="left" vertical="center" wrapText="1"/>
    </xf>
    <xf numFmtId="0" fontId="63" fillId="0" borderId="0" xfId="0" applyFont="1" applyAlignment="1">
      <alignment horizontal="left" vertical="top" wrapText="1" indent="12"/>
    </xf>
    <xf numFmtId="0" fontId="63" fillId="0" borderId="0" xfId="0" applyFont="1" applyAlignment="1">
      <alignment horizontal="center" vertical="center" wrapText="1" indent="15"/>
    </xf>
    <xf numFmtId="37" fontId="64" fillId="0" borderId="0" xfId="0" applyNumberFormat="1" applyFont="1"/>
    <xf numFmtId="37" fontId="66" fillId="5" borderId="12" xfId="0" applyNumberFormat="1" applyFont="1" applyFill="1" applyBorder="1" applyAlignment="1">
      <alignment horizontal="right" vertical="center" wrapText="1"/>
    </xf>
    <xf numFmtId="0" fontId="69" fillId="0" borderId="0" xfId="0" applyFont="1"/>
    <xf numFmtId="2" fontId="47" fillId="0" borderId="0" xfId="0" applyNumberFormat="1" applyFont="1" applyFill="1" applyBorder="1" applyAlignment="1">
      <alignment vertical="center" wrapText="1"/>
    </xf>
    <xf numFmtId="166" fontId="10" fillId="0" borderId="3" xfId="1" applyNumberFormat="1" applyFont="1" applyBorder="1"/>
    <xf numFmtId="4" fontId="12" fillId="0" borderId="0" xfId="0" applyNumberFormat="1" applyFont="1" applyFill="1"/>
    <xf numFmtId="171" fontId="12" fillId="0" borderId="0" xfId="0" applyNumberFormat="1" applyFont="1" applyFill="1"/>
    <xf numFmtId="0" fontId="30" fillId="2" borderId="0" xfId="0" applyFont="1" applyFill="1"/>
    <xf numFmtId="0" fontId="11" fillId="2" borderId="0" xfId="0" applyFont="1" applyFill="1" applyBorder="1" applyAlignment="1">
      <alignment horizontal="left" wrapText="1"/>
    </xf>
    <xf numFmtId="0" fontId="0" fillId="0" borderId="13" xfId="0" applyBorder="1"/>
    <xf numFmtId="0" fontId="76" fillId="2" borderId="0" xfId="0" applyFont="1" applyFill="1"/>
    <xf numFmtId="3" fontId="76" fillId="2" borderId="0" xfId="0" applyNumberFormat="1" applyFont="1" applyFill="1" applyBorder="1" applyAlignment="1">
      <alignment horizontal="right" vertical="center" wrapText="1"/>
    </xf>
    <xf numFmtId="4" fontId="76" fillId="2" borderId="0" xfId="0" applyNumberFormat="1" applyFont="1" applyFill="1" applyBorder="1" applyAlignment="1">
      <alignment horizontal="right" vertical="center"/>
    </xf>
    <xf numFmtId="3" fontId="76" fillId="2" borderId="0" xfId="0" applyNumberFormat="1" applyFont="1" applyFill="1" applyBorder="1" applyAlignment="1">
      <alignment horizontal="right" vertical="center" shrinkToFit="1"/>
    </xf>
    <xf numFmtId="3" fontId="77" fillId="2" borderId="1" xfId="0" applyNumberFormat="1" applyFont="1" applyFill="1" applyBorder="1" applyAlignment="1">
      <alignment horizontal="center" vertical="center" wrapText="1"/>
    </xf>
    <xf numFmtId="49" fontId="78" fillId="2" borderId="1" xfId="0" applyNumberFormat="1" applyFont="1" applyFill="1" applyBorder="1" applyAlignment="1">
      <alignment horizontal="center" vertical="center" wrapText="1"/>
    </xf>
    <xf numFmtId="3" fontId="77" fillId="2" borderId="3" xfId="0" applyNumberFormat="1" applyFont="1" applyFill="1" applyBorder="1" applyAlignment="1">
      <alignment horizontal="right" vertical="center" shrinkToFit="1"/>
    </xf>
    <xf numFmtId="3" fontId="78" fillId="2" borderId="3" xfId="0" applyNumberFormat="1" applyFont="1" applyFill="1" applyBorder="1" applyAlignment="1">
      <alignment horizontal="right" vertical="center" shrinkToFit="1"/>
    </xf>
    <xf numFmtId="166" fontId="78" fillId="2" borderId="3" xfId="1" applyNumberFormat="1" applyFont="1" applyFill="1" applyBorder="1" applyAlignment="1">
      <alignment horizontal="right" vertical="center" shrinkToFit="1"/>
    </xf>
    <xf numFmtId="0" fontId="76" fillId="2" borderId="0" xfId="0" applyFont="1" applyFill="1" applyAlignment="1">
      <alignment shrinkToFit="1"/>
    </xf>
    <xf numFmtId="166" fontId="76" fillId="2" borderId="0" xfId="1" applyNumberFormat="1" applyFont="1" applyFill="1" applyAlignment="1">
      <alignment shrinkToFit="1"/>
    </xf>
    <xf numFmtId="166" fontId="80" fillId="2" borderId="0" xfId="1" applyNumberFormat="1" applyFont="1" applyFill="1" applyAlignment="1">
      <alignment shrinkToFit="1"/>
    </xf>
    <xf numFmtId="3" fontId="76" fillId="2" borderId="0" xfId="0" applyNumberFormat="1" applyFont="1" applyFill="1" applyAlignment="1">
      <alignment shrinkToFit="1"/>
    </xf>
    <xf numFmtId="3" fontId="76" fillId="2" borderId="0" xfId="0" applyNumberFormat="1" applyFont="1" applyFill="1"/>
    <xf numFmtId="9" fontId="11" fillId="0" borderId="0" xfId="0" applyNumberFormat="1" applyFont="1" applyFill="1" applyBorder="1" applyAlignment="1">
      <alignment shrinkToFit="1"/>
    </xf>
    <xf numFmtId="3" fontId="23"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8" fillId="2" borderId="15" xfId="0" applyNumberFormat="1" applyFont="1" applyFill="1" applyBorder="1" applyAlignment="1">
      <alignment horizontal="right" vertical="center" shrinkToFit="1"/>
    </xf>
    <xf numFmtId="4" fontId="8" fillId="2" borderId="15" xfId="0" applyNumberFormat="1" applyFont="1" applyFill="1" applyBorder="1" applyAlignment="1">
      <alignment horizontal="right" vertical="center" shrinkToFit="1"/>
    </xf>
    <xf numFmtId="4" fontId="8" fillId="2" borderId="16" xfId="0" applyNumberFormat="1" applyFont="1" applyFill="1" applyBorder="1" applyAlignment="1">
      <alignment horizontal="right" vertical="center" shrinkToFit="1"/>
    </xf>
    <xf numFmtId="0" fontId="17" fillId="0" borderId="0" xfId="0" applyFont="1" applyFill="1"/>
    <xf numFmtId="3" fontId="8" fillId="0" borderId="4" xfId="0" applyNumberFormat="1" applyFont="1" applyFill="1" applyBorder="1" applyAlignment="1">
      <alignment horizontal="center" vertical="center" shrinkToFit="1"/>
    </xf>
    <xf numFmtId="49" fontId="8" fillId="0" borderId="4" xfId="0" applyNumberFormat="1" applyFont="1" applyFill="1" applyBorder="1" applyAlignment="1">
      <alignment horizontal="left" vertical="center" shrinkToFit="1"/>
    </xf>
    <xf numFmtId="3" fontId="77" fillId="0" borderId="4" xfId="0" applyNumberFormat="1" applyFont="1" applyFill="1" applyBorder="1" applyAlignment="1">
      <alignment horizontal="right" vertical="center" shrinkToFit="1"/>
    </xf>
    <xf numFmtId="4" fontId="8" fillId="0" borderId="4" xfId="0" applyNumberFormat="1"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3" fontId="8" fillId="2" borderId="15" xfId="0" applyNumberFormat="1" applyFont="1" applyFill="1" applyBorder="1" applyAlignment="1">
      <alignment horizontal="center" vertical="center" shrinkToFit="1"/>
    </xf>
    <xf numFmtId="49" fontId="8" fillId="2" borderId="15" xfId="0" applyNumberFormat="1" applyFont="1" applyFill="1" applyBorder="1" applyAlignment="1">
      <alignment horizontal="left" vertical="center" shrinkToFit="1"/>
    </xf>
    <xf numFmtId="3" fontId="77" fillId="2" borderId="15"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3" fontId="8" fillId="2" borderId="16" xfId="0" applyNumberFormat="1" applyFont="1" applyFill="1" applyBorder="1" applyAlignment="1">
      <alignment horizontal="center" vertical="center" shrinkToFit="1"/>
    </xf>
    <xf numFmtId="49" fontId="8" fillId="2" borderId="16" xfId="0" applyNumberFormat="1" applyFont="1" applyFill="1" applyBorder="1" applyAlignment="1">
      <alignment horizontal="center" vertical="center" shrinkToFit="1"/>
    </xf>
    <xf numFmtId="3" fontId="8" fillId="2" borderId="16" xfId="0" applyNumberFormat="1" applyFont="1" applyFill="1" applyBorder="1" applyAlignment="1">
      <alignment horizontal="right" vertical="center" shrinkToFit="1"/>
    </xf>
    <xf numFmtId="3" fontId="8" fillId="2" borderId="2" xfId="0" applyNumberFormat="1" applyFont="1" applyFill="1" applyBorder="1" applyAlignment="1">
      <alignment horizontal="center" vertical="center" shrinkToFit="1"/>
    </xf>
    <xf numFmtId="49" fontId="8" fillId="2" borderId="2" xfId="0" applyNumberFormat="1"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3" fontId="77"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20" fillId="6" borderId="0" xfId="0" applyFont="1" applyFill="1" applyAlignment="1">
      <alignment shrinkToFit="1"/>
    </xf>
    <xf numFmtId="3" fontId="20" fillId="6" borderId="0" xfId="0" applyNumberFormat="1" applyFont="1" applyFill="1" applyAlignment="1">
      <alignment shrinkToFit="1"/>
    </xf>
    <xf numFmtId="3" fontId="23" fillId="2" borderId="3" xfId="0" applyNumberFormat="1" applyFont="1" applyFill="1" applyBorder="1" applyAlignment="1">
      <alignment horizontal="right" vertical="center" shrinkToFit="1"/>
    </xf>
    <xf numFmtId="3" fontId="23" fillId="2" borderId="4" xfId="0" applyNumberFormat="1" applyFont="1" applyFill="1" applyBorder="1" applyAlignment="1">
      <alignment horizontal="right" vertical="center" shrinkToFit="1"/>
    </xf>
    <xf numFmtId="3" fontId="17" fillId="0" borderId="0" xfId="0" applyNumberFormat="1" applyFont="1" applyFill="1" applyAlignment="1">
      <alignment shrinkToFit="1"/>
    </xf>
    <xf numFmtId="3" fontId="76" fillId="0" borderId="0" xfId="0" applyNumberFormat="1" applyFont="1" applyAlignment="1">
      <alignment shrinkToFit="1"/>
    </xf>
    <xf numFmtId="3" fontId="20" fillId="0" borderId="0" xfId="0" applyNumberFormat="1" applyFont="1" applyFill="1" applyAlignment="1">
      <alignment shrinkToFit="1"/>
    </xf>
    <xf numFmtId="3" fontId="12" fillId="4" borderId="3" xfId="0" applyNumberFormat="1" applyFont="1" applyFill="1" applyBorder="1" applyAlignment="1">
      <alignment horizontal="right" vertical="center" shrinkToFit="1"/>
    </xf>
    <xf numFmtId="3" fontId="11" fillId="0" borderId="3" xfId="0" applyNumberFormat="1" applyFont="1" applyFill="1" applyBorder="1" applyAlignment="1">
      <alignment wrapText="1"/>
    </xf>
    <xf numFmtId="0" fontId="8" fillId="0" borderId="0" xfId="0" applyFont="1" applyFill="1" applyAlignment="1"/>
    <xf numFmtId="0" fontId="8" fillId="0" borderId="0" xfId="0" applyFont="1" applyFill="1" applyAlignment="1">
      <alignment horizontal="left"/>
    </xf>
    <xf numFmtId="0" fontId="8" fillId="0" borderId="1" xfId="0" applyFont="1" applyFill="1" applyBorder="1" applyAlignment="1">
      <alignment horizontal="center" vertical="center" wrapText="1"/>
    </xf>
    <xf numFmtId="0" fontId="0" fillId="7" borderId="33" xfId="0" applyFill="1" applyBorder="1" applyAlignment="1">
      <alignment vertical="top" wrapText="1"/>
    </xf>
    <xf numFmtId="0" fontId="81" fillId="7" borderId="34" xfId="0" applyFont="1" applyFill="1" applyBorder="1" applyAlignment="1">
      <alignment horizontal="center" wrapText="1"/>
    </xf>
    <xf numFmtId="0" fontId="0" fillId="7" borderId="34" xfId="0" applyFill="1" applyBorder="1" applyAlignment="1">
      <alignment vertical="top" wrapText="1"/>
    </xf>
    <xf numFmtId="0" fontId="82" fillId="7" borderId="34" xfId="0" applyFont="1" applyFill="1" applyBorder="1" applyAlignment="1">
      <alignment vertical="top" wrapText="1"/>
    </xf>
    <xf numFmtId="3" fontId="82" fillId="7" borderId="34" xfId="0" applyNumberFormat="1" applyFont="1" applyFill="1" applyBorder="1" applyAlignment="1">
      <alignment horizontal="right" vertical="top" wrapText="1"/>
    </xf>
    <xf numFmtId="3" fontId="82" fillId="7" borderId="35" xfId="0" applyNumberFormat="1" applyFont="1" applyFill="1" applyBorder="1" applyAlignment="1">
      <alignment horizontal="right" vertical="top" wrapText="1"/>
    </xf>
    <xf numFmtId="0" fontId="82" fillId="7" borderId="34" xfId="0" applyFont="1" applyFill="1" applyBorder="1" applyAlignment="1">
      <alignment horizontal="right" vertical="top" wrapText="1"/>
    </xf>
    <xf numFmtId="0" fontId="82" fillId="7" borderId="35" xfId="0" applyFont="1" applyFill="1" applyBorder="1" applyAlignment="1">
      <alignment horizontal="right" vertical="top" wrapText="1"/>
    </xf>
    <xf numFmtId="0" fontId="83" fillId="7" borderId="0" xfId="0" applyFont="1" applyFill="1" applyAlignment="1">
      <alignment wrapText="1"/>
    </xf>
    <xf numFmtId="0" fontId="83" fillId="7" borderId="0" xfId="0" applyFont="1" applyFill="1" applyAlignment="1">
      <alignment horizontal="right" wrapText="1"/>
    </xf>
    <xf numFmtId="166" fontId="77" fillId="2" borderId="3" xfId="1" applyNumberFormat="1" applyFont="1" applyFill="1" applyBorder="1" applyAlignment="1">
      <alignment horizontal="right" vertical="center" shrinkToFit="1"/>
    </xf>
    <xf numFmtId="0" fontId="0" fillId="8" borderId="0" xfId="0" applyFill="1" applyAlignment="1">
      <alignment wrapText="1"/>
    </xf>
    <xf numFmtId="0" fontId="0" fillId="8" borderId="33" xfId="0" applyFill="1" applyBorder="1" applyAlignment="1">
      <alignment wrapText="1"/>
    </xf>
    <xf numFmtId="0" fontId="81" fillId="7" borderId="35" xfId="0" applyFont="1" applyFill="1" applyBorder="1" applyAlignment="1">
      <alignment horizontal="center" wrapText="1"/>
    </xf>
    <xf numFmtId="0" fontId="0" fillId="7" borderId="0" xfId="0" applyFill="1" applyAlignment="1">
      <alignment vertical="top" wrapText="1"/>
    </xf>
    <xf numFmtId="0" fontId="84" fillId="8" borderId="36" xfId="0" applyFont="1" applyFill="1" applyBorder="1" applyAlignment="1">
      <alignment horizontal="center" wrapText="1"/>
    </xf>
    <xf numFmtId="0" fontId="84" fillId="8" borderId="37" xfId="0" applyFont="1" applyFill="1" applyBorder="1" applyAlignment="1">
      <alignment horizontal="center" wrapText="1"/>
    </xf>
    <xf numFmtId="0" fontId="0" fillId="8" borderId="37" xfId="0" applyFill="1" applyBorder="1" applyAlignment="1">
      <alignment wrapText="1"/>
    </xf>
    <xf numFmtId="0" fontId="85" fillId="8" borderId="36" xfId="0" applyFont="1" applyFill="1" applyBorder="1" applyAlignment="1">
      <alignment wrapText="1"/>
    </xf>
    <xf numFmtId="3" fontId="85" fillId="8" borderId="36" xfId="0" applyNumberFormat="1" applyFont="1" applyFill="1" applyBorder="1" applyAlignment="1">
      <alignment horizontal="right" wrapText="1"/>
    </xf>
    <xf numFmtId="3" fontId="85" fillId="8" borderId="36" xfId="0" applyNumberFormat="1" applyFont="1" applyFill="1" applyBorder="1" applyAlignment="1">
      <alignment horizontal="right" vertical="top" wrapText="1"/>
    </xf>
    <xf numFmtId="0" fontId="85" fillId="8" borderId="37" xfId="0" applyFont="1" applyFill="1" applyBorder="1" applyAlignment="1">
      <alignment horizontal="center" wrapText="1"/>
    </xf>
    <xf numFmtId="0" fontId="85" fillId="8" borderId="36" xfId="0" applyFont="1" applyFill="1" applyBorder="1" applyAlignment="1">
      <alignment horizontal="right" vertical="top" wrapText="1"/>
    </xf>
    <xf numFmtId="0" fontId="85" fillId="8" borderId="36" xfId="0" applyFont="1" applyFill="1" applyBorder="1" applyAlignment="1">
      <alignment horizontal="right" wrapText="1"/>
    </xf>
    <xf numFmtId="22" fontId="83" fillId="7" borderId="0" xfId="0" applyNumberFormat="1" applyFont="1" applyFill="1" applyAlignment="1">
      <alignment wrapText="1"/>
    </xf>
    <xf numFmtId="0" fontId="20" fillId="0" borderId="3" xfId="0" applyFont="1" applyBorder="1" applyAlignment="1">
      <alignment vertical="center"/>
    </xf>
    <xf numFmtId="166" fontId="20" fillId="6" borderId="0" xfId="1" applyNumberFormat="1" applyFont="1" applyFill="1" applyAlignment="1">
      <alignment shrinkToFit="1"/>
    </xf>
    <xf numFmtId="0" fontId="28" fillId="0" borderId="3" xfId="0" applyFont="1" applyBorder="1"/>
    <xf numFmtId="0" fontId="86" fillId="0" borderId="3" xfId="0" applyFont="1" applyBorder="1" applyAlignment="1">
      <alignment horizontal="center"/>
    </xf>
    <xf numFmtId="3" fontId="79" fillId="0" borderId="3" xfId="0" applyNumberFormat="1" applyFont="1" applyBorder="1"/>
    <xf numFmtId="0" fontId="79" fillId="0" borderId="3" xfId="0" applyFont="1" applyBorder="1" applyAlignment="1">
      <alignment horizontal="center"/>
    </xf>
    <xf numFmtId="0" fontId="0" fillId="0" borderId="4" xfId="0" applyBorder="1"/>
    <xf numFmtId="0" fontId="59" fillId="0" borderId="4" xfId="0" applyFont="1" applyBorder="1"/>
    <xf numFmtId="3" fontId="59" fillId="0" borderId="4" xfId="0" applyNumberFormat="1" applyFont="1" applyBorder="1"/>
    <xf numFmtId="168" fontId="8" fillId="0" borderId="0" xfId="1" applyNumberFormat="1" applyFont="1" applyFill="1" applyAlignment="1"/>
    <xf numFmtId="168" fontId="8" fillId="0" borderId="2" xfId="1" applyNumberFormat="1" applyFont="1" applyFill="1" applyBorder="1" applyAlignment="1">
      <alignment horizontal="center" vertical="center"/>
    </xf>
    <xf numFmtId="168" fontId="8" fillId="0" borderId="2" xfId="1" applyNumberFormat="1" applyFont="1" applyFill="1" applyBorder="1" applyAlignment="1">
      <alignment vertical="center"/>
    </xf>
    <xf numFmtId="168" fontId="8" fillId="0" borderId="0" xfId="1" applyNumberFormat="1" applyFont="1" applyFill="1" applyAlignment="1">
      <alignment horizontal="center"/>
    </xf>
    <xf numFmtId="0" fontId="11" fillId="0" borderId="0" xfId="0" applyFont="1" applyFill="1" applyAlignment="1"/>
    <xf numFmtId="0" fontId="11" fillId="0" borderId="3" xfId="0" applyFont="1" applyFill="1" applyBorder="1" applyAlignment="1"/>
    <xf numFmtId="168" fontId="11" fillId="0" borderId="0" xfId="1" applyNumberFormat="1" applyFont="1" applyFill="1" applyAlignment="1"/>
    <xf numFmtId="0" fontId="11" fillId="0" borderId="0" xfId="0" applyFont="1" applyFill="1" applyAlignment="1">
      <alignment horizontal="left"/>
    </xf>
    <xf numFmtId="169" fontId="8" fillId="0" borderId="1" xfId="1" applyNumberFormat="1" applyFont="1" applyFill="1" applyBorder="1" applyAlignment="1">
      <alignment horizontal="center" vertical="center" wrapText="1"/>
    </xf>
    <xf numFmtId="168" fontId="11" fillId="0" borderId="3" xfId="1" applyNumberFormat="1" applyFont="1" applyFill="1" applyBorder="1"/>
    <xf numFmtId="168" fontId="11" fillId="0" borderId="4" xfId="1" applyNumberFormat="1" applyFont="1" applyFill="1" applyBorder="1"/>
    <xf numFmtId="0" fontId="9" fillId="0" borderId="0" xfId="0" applyFont="1" applyFill="1" applyAlignment="1"/>
    <xf numFmtId="3" fontId="8" fillId="0" borderId="1" xfId="1" applyNumberFormat="1" applyFont="1" applyFill="1" applyBorder="1" applyAlignment="1">
      <alignment horizontal="center" vertical="center"/>
    </xf>
    <xf numFmtId="3" fontId="8" fillId="0" borderId="1" xfId="0" applyNumberFormat="1" applyFont="1" applyFill="1" applyBorder="1" applyAlignment="1">
      <alignment horizontal="center" vertical="center"/>
    </xf>
    <xf numFmtId="168" fontId="11" fillId="0" borderId="3" xfId="1" applyNumberFormat="1" applyFont="1" applyFill="1" applyBorder="1" applyAlignment="1"/>
    <xf numFmtId="0" fontId="11" fillId="0" borderId="4" xfId="0" applyFont="1" applyFill="1" applyBorder="1" applyAlignment="1"/>
    <xf numFmtId="168" fontId="11" fillId="0" borderId="4" xfId="1" applyNumberFormat="1" applyFont="1" applyFill="1" applyBorder="1" applyAlignment="1"/>
    <xf numFmtId="0" fontId="11" fillId="0" borderId="3" xfId="0" applyFont="1" applyFill="1" applyBorder="1" applyAlignment="1">
      <alignment wrapText="1"/>
    </xf>
    <xf numFmtId="0" fontId="11" fillId="0" borderId="3" xfId="3" applyFont="1" applyFill="1" applyBorder="1" applyAlignment="1">
      <alignment wrapText="1"/>
    </xf>
    <xf numFmtId="0" fontId="11" fillId="0" borderId="4" xfId="0" applyFont="1" applyFill="1" applyBorder="1" applyAlignment="1">
      <alignment wrapText="1"/>
    </xf>
    <xf numFmtId="0" fontId="11" fillId="0" borderId="4" xfId="0" applyFont="1" applyFill="1" applyBorder="1" applyAlignment="1">
      <alignment horizontal="center" vertical="center" wrapText="1"/>
    </xf>
    <xf numFmtId="0" fontId="52" fillId="0" borderId="21" xfId="0" applyFont="1" applyBorder="1" applyAlignment="1">
      <alignment horizontal="center" vertical="center" wrapText="1"/>
    </xf>
    <xf numFmtId="0" fontId="52" fillId="0" borderId="9" xfId="0" applyFont="1" applyBorder="1" applyAlignment="1">
      <alignment horizontal="center" vertical="center" wrapText="1"/>
    </xf>
    <xf numFmtId="0" fontId="52" fillId="0" borderId="22" xfId="0" applyFont="1" applyBorder="1" applyAlignment="1">
      <alignment horizontal="center" vertical="center" wrapText="1"/>
    </xf>
    <xf numFmtId="0" fontId="0" fillId="0" borderId="0" xfId="0"/>
    <xf numFmtId="0" fontId="52" fillId="0" borderId="23" xfId="0" applyFont="1" applyBorder="1" applyAlignment="1">
      <alignment horizontal="center" vertical="center" wrapText="1"/>
    </xf>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0" fontId="15" fillId="0" borderId="0" xfId="0" applyFont="1" applyAlignment="1">
      <alignment horizontal="center" vertical="center"/>
    </xf>
    <xf numFmtId="0" fontId="15"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5" fillId="0" borderId="0"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xf>
    <xf numFmtId="0" fontId="10" fillId="0" borderId="0" xfId="0" applyFont="1" applyFill="1" applyBorder="1" applyAlignment="1">
      <alignment horizontal="center"/>
    </xf>
    <xf numFmtId="3" fontId="8" fillId="0" borderId="24" xfId="0" applyNumberFormat="1" applyFont="1" applyFill="1" applyBorder="1" applyAlignment="1">
      <alignment horizontal="center" vertical="center" wrapText="1"/>
    </xf>
    <xf numFmtId="3" fontId="8" fillId="0" borderId="25" xfId="0" applyNumberFormat="1" applyFont="1" applyFill="1" applyBorder="1" applyAlignment="1">
      <alignment horizontal="center" vertical="center" wrapText="1"/>
    </xf>
    <xf numFmtId="0" fontId="15" fillId="2" borderId="0" xfId="0"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8" fillId="0" borderId="17" xfId="0" applyNumberFormat="1" applyFont="1" applyFill="1" applyBorder="1" applyAlignment="1">
      <alignment horizontal="center" vertical="center" wrapText="1"/>
    </xf>
    <xf numFmtId="0" fontId="11" fillId="2" borderId="26" xfId="0" applyFont="1" applyFill="1" applyBorder="1" applyAlignment="1">
      <alignment horizontal="left" wrapText="1"/>
    </xf>
    <xf numFmtId="0" fontId="11" fillId="2" borderId="0" xfId="0" applyFont="1" applyFill="1" applyBorder="1" applyAlignment="1">
      <alignment horizontal="left"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24"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5"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9" fillId="0" borderId="19" xfId="0" applyFont="1" applyBorder="1" applyAlignment="1">
      <alignment horizontal="center"/>
    </xf>
    <xf numFmtId="3" fontId="8" fillId="0" borderId="0" xfId="0" applyNumberFormat="1" applyFont="1" applyAlignment="1">
      <alignment horizontal="center"/>
    </xf>
    <xf numFmtId="0" fontId="63" fillId="0" borderId="0" xfId="0" applyFont="1" applyAlignment="1">
      <alignment horizontal="center" vertical="top" wrapText="1"/>
    </xf>
    <xf numFmtId="0" fontId="70" fillId="0" borderId="0" xfId="0" applyFont="1" applyAlignment="1">
      <alignment horizontal="center" vertical="top" wrapText="1"/>
    </xf>
    <xf numFmtId="0" fontId="66" fillId="5" borderId="10" xfId="0" applyFont="1" applyFill="1" applyBorder="1" applyAlignment="1">
      <alignment horizontal="center" vertical="center" wrapText="1"/>
    </xf>
    <xf numFmtId="0" fontId="66" fillId="5" borderId="27" xfId="0" applyFont="1" applyFill="1" applyBorder="1" applyAlignment="1">
      <alignment horizontal="center" vertical="center" wrapText="1"/>
    </xf>
    <xf numFmtId="0" fontId="66" fillId="5" borderId="28" xfId="0" applyFont="1" applyFill="1" applyBorder="1" applyAlignment="1">
      <alignment horizontal="center" vertical="center" wrapText="1"/>
    </xf>
    <xf numFmtId="0" fontId="65" fillId="0" borderId="0" xfId="0" applyFont="1" applyAlignment="1">
      <alignment horizontal="right" vertical="top" wrapText="1"/>
    </xf>
    <xf numFmtId="0" fontId="64" fillId="5" borderId="10" xfId="0" applyFont="1" applyFill="1" applyBorder="1" applyAlignment="1">
      <alignment horizontal="left" vertical="top" wrapText="1"/>
    </xf>
    <xf numFmtId="0" fontId="64" fillId="5" borderId="27" xfId="0" applyFont="1" applyFill="1" applyBorder="1" applyAlignment="1">
      <alignment horizontal="left" vertical="top" wrapText="1"/>
    </xf>
    <xf numFmtId="0" fontId="63" fillId="0" borderId="0" xfId="0" applyFont="1" applyAlignment="1">
      <alignment horizontal="right" vertical="center" wrapText="1"/>
    </xf>
    <xf numFmtId="0" fontId="85" fillId="8" borderId="33" xfId="0" applyFont="1" applyFill="1" applyBorder="1" applyAlignment="1">
      <alignment horizontal="center" wrapText="1"/>
    </xf>
    <xf numFmtId="0" fontId="85" fillId="8" borderId="0" xfId="0" applyFont="1" applyFill="1" applyAlignment="1">
      <alignment wrapText="1"/>
    </xf>
    <xf numFmtId="0" fontId="85" fillId="8" borderId="0" xfId="0" applyFont="1" applyFill="1" applyAlignment="1">
      <alignment horizontal="center" wrapText="1"/>
    </xf>
    <xf numFmtId="0" fontId="0" fillId="8" borderId="0" xfId="0" applyFill="1" applyAlignment="1">
      <alignment wrapText="1"/>
    </xf>
    <xf numFmtId="0" fontId="84" fillId="8" borderId="0" xfId="0" applyFont="1" applyFill="1" applyAlignment="1">
      <alignment horizontal="center" wrapText="1"/>
    </xf>
    <xf numFmtId="0" fontId="85" fillId="8" borderId="0" xfId="0" applyFont="1" applyFill="1" applyAlignment="1">
      <alignment horizontal="center" vertical="top" wrapText="1"/>
    </xf>
    <xf numFmtId="0" fontId="84" fillId="8" borderId="38" xfId="0" applyFont="1" applyFill="1" applyBorder="1" applyAlignment="1">
      <alignment horizontal="center" wrapText="1"/>
    </xf>
    <xf numFmtId="0" fontId="84" fillId="8" borderId="41" xfId="0" applyFont="1" applyFill="1" applyBorder="1" applyAlignment="1">
      <alignment horizontal="center" wrapText="1"/>
    </xf>
    <xf numFmtId="0" fontId="84" fillId="8" borderId="37" xfId="0" applyFont="1" applyFill="1" applyBorder="1" applyAlignment="1">
      <alignment horizontal="center" wrapText="1"/>
    </xf>
    <xf numFmtId="0" fontId="84" fillId="8" borderId="35" xfId="0" applyFont="1" applyFill="1" applyBorder="1" applyAlignment="1">
      <alignment horizontal="center" wrapText="1"/>
    </xf>
    <xf numFmtId="0" fontId="84" fillId="8" borderId="39" xfId="0" applyFont="1" applyFill="1" applyBorder="1" applyAlignment="1">
      <alignment horizontal="center" wrapText="1"/>
    </xf>
    <xf numFmtId="0" fontId="84" fillId="8" borderId="40" xfId="0" applyFont="1" applyFill="1" applyBorder="1" applyAlignment="1">
      <alignment horizontal="center" wrapText="1"/>
    </xf>
    <xf numFmtId="0" fontId="0" fillId="3" borderId="32" xfId="0" applyFill="1" applyBorder="1" applyAlignment="1">
      <alignment wrapText="1"/>
    </xf>
    <xf numFmtId="0" fontId="48" fillId="3" borderId="0" xfId="0" applyFont="1" applyFill="1" applyAlignment="1">
      <alignment wrapText="1"/>
    </xf>
    <xf numFmtId="0" fontId="40" fillId="3" borderId="0" xfId="0" applyFont="1" applyFill="1" applyAlignment="1">
      <alignment horizontal="center" wrapText="1"/>
    </xf>
    <xf numFmtId="0" fontId="42" fillId="3" borderId="18" xfId="0" applyFont="1" applyFill="1" applyBorder="1" applyAlignment="1">
      <alignment horizontal="center" wrapText="1"/>
    </xf>
    <xf numFmtId="0" fontId="42" fillId="3" borderId="29" xfId="0" applyFont="1" applyFill="1" applyBorder="1" applyAlignment="1">
      <alignment horizontal="center" wrapText="1"/>
    </xf>
    <xf numFmtId="0" fontId="42" fillId="3" borderId="30" xfId="0" applyFont="1" applyFill="1" applyBorder="1" applyAlignment="1">
      <alignment horizontal="center" wrapText="1"/>
    </xf>
    <xf numFmtId="0" fontId="42" fillId="3" borderId="20" xfId="0" applyFont="1" applyFill="1" applyBorder="1" applyAlignment="1">
      <alignment horizontal="center" wrapText="1"/>
    </xf>
    <xf numFmtId="0" fontId="42" fillId="3" borderId="6" xfId="0" applyFont="1" applyFill="1" applyBorder="1" applyAlignment="1">
      <alignment horizontal="center" wrapText="1"/>
    </xf>
    <xf numFmtId="0" fontId="0" fillId="8" borderId="33" xfId="0" applyFill="1" applyBorder="1" applyAlignment="1">
      <alignment wrapText="1"/>
    </xf>
    <xf numFmtId="0" fontId="42" fillId="3" borderId="31" xfId="0" applyFont="1" applyFill="1" applyBorder="1" applyAlignment="1">
      <alignment horizontal="center" wrapText="1"/>
    </xf>
    <xf numFmtId="0" fontId="40" fillId="3" borderId="0" xfId="0" applyFont="1" applyFill="1" applyAlignment="1">
      <alignment wrapText="1"/>
    </xf>
    <xf numFmtId="0" fontId="40" fillId="3" borderId="0" xfId="0" applyFont="1" applyFill="1" applyAlignment="1">
      <alignment horizontal="right" wrapText="1"/>
    </xf>
    <xf numFmtId="0" fontId="49" fillId="3" borderId="0" xfId="0" applyFont="1" applyFill="1" applyAlignment="1">
      <alignment horizontal="center" wrapText="1"/>
    </xf>
    <xf numFmtId="0" fontId="81" fillId="7" borderId="38" xfId="0" applyFont="1" applyFill="1" applyBorder="1" applyAlignment="1">
      <alignment horizontal="center" wrapText="1"/>
    </xf>
    <xf numFmtId="0" fontId="81" fillId="7" borderId="37" xfId="0" applyFont="1" applyFill="1" applyBorder="1" applyAlignment="1">
      <alignment horizontal="center" wrapText="1"/>
    </xf>
    <xf numFmtId="0" fontId="81" fillId="7" borderId="43" xfId="0" applyFont="1" applyFill="1" applyBorder="1" applyAlignment="1">
      <alignment horizontal="center" wrapText="1"/>
    </xf>
    <xf numFmtId="0" fontId="81" fillId="7" borderId="44" xfId="0" applyFont="1" applyFill="1" applyBorder="1" applyAlignment="1">
      <alignment horizontal="center" wrapText="1"/>
    </xf>
    <xf numFmtId="0" fontId="87" fillId="7" borderId="0" xfId="0" applyFont="1" applyFill="1" applyAlignment="1">
      <alignment vertical="top" wrapText="1"/>
    </xf>
    <xf numFmtId="0" fontId="81" fillId="7" borderId="0" xfId="0" applyFont="1" applyFill="1" applyAlignment="1">
      <alignment horizontal="center" vertical="top" wrapText="1"/>
    </xf>
    <xf numFmtId="0" fontId="0" fillId="7" borderId="0" xfId="0" applyFill="1" applyAlignment="1">
      <alignment vertical="top" wrapText="1"/>
    </xf>
    <xf numFmtId="0" fontId="88" fillId="7" borderId="0" xfId="0" applyFont="1" applyFill="1" applyAlignment="1">
      <alignment horizontal="center" vertical="top" wrapText="1"/>
    </xf>
    <xf numFmtId="0" fontId="89" fillId="7" borderId="0" xfId="0" applyFont="1" applyFill="1" applyAlignment="1">
      <alignment horizontal="right" vertical="top" wrapText="1"/>
    </xf>
    <xf numFmtId="0" fontId="90" fillId="7" borderId="0" xfId="0" applyFont="1" applyFill="1" applyAlignment="1">
      <alignment horizontal="center" vertical="top" wrapText="1"/>
    </xf>
    <xf numFmtId="0" fontId="87" fillId="7" borderId="0" xfId="0" applyFont="1" applyFill="1" applyAlignment="1">
      <alignment horizontal="center" vertical="top" wrapText="1"/>
    </xf>
    <xf numFmtId="0" fontId="81" fillId="7" borderId="41" xfId="0" applyFont="1" applyFill="1" applyBorder="1" applyAlignment="1">
      <alignment horizontal="center" wrapText="1"/>
    </xf>
    <xf numFmtId="0" fontId="81" fillId="7" borderId="35" xfId="0" applyFont="1" applyFill="1" applyBorder="1" applyAlignment="1">
      <alignment horizontal="center" wrapText="1"/>
    </xf>
    <xf numFmtId="0" fontId="81" fillId="7" borderId="39" xfId="0" applyFont="1" applyFill="1" applyBorder="1" applyAlignment="1">
      <alignment horizontal="center" wrapText="1"/>
    </xf>
    <xf numFmtId="0" fontId="81" fillId="7" borderId="40" xfId="0" applyFont="1" applyFill="1" applyBorder="1" applyAlignment="1">
      <alignment horizontal="center" wrapText="1"/>
    </xf>
    <xf numFmtId="0" fontId="0" fillId="7" borderId="42" xfId="0" applyFill="1" applyBorder="1" applyAlignment="1">
      <alignment vertical="top" wrapText="1"/>
    </xf>
    <xf numFmtId="0" fontId="8" fillId="0" borderId="0" xfId="0" applyFont="1" applyFill="1" applyAlignment="1">
      <alignment horizontal="center"/>
    </xf>
    <xf numFmtId="0" fontId="28" fillId="0" borderId="0" xfId="0" applyFont="1" applyAlignment="1">
      <alignment horizontal="center"/>
    </xf>
    <xf numFmtId="0" fontId="2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0" xfId="0" applyFont="1" applyAlignment="1">
      <alignment horizontal="center"/>
    </xf>
    <xf numFmtId="0" fontId="8" fillId="0"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168" fontId="8" fillId="0" borderId="24" xfId="1" applyNumberFormat="1" applyFont="1" applyFill="1" applyBorder="1" applyAlignment="1">
      <alignment horizontal="center"/>
    </xf>
    <xf numFmtId="168" fontId="8" fillId="0" borderId="25" xfId="1" applyNumberFormat="1" applyFont="1" applyFill="1" applyBorder="1" applyAlignment="1">
      <alignment horizontal="center"/>
    </xf>
    <xf numFmtId="168" fontId="8" fillId="0" borderId="17" xfId="1" applyNumberFormat="1" applyFont="1" applyFill="1" applyBorder="1" applyAlignment="1">
      <alignment horizontal="center" vertical="center" wrapText="1"/>
    </xf>
  </cellXfs>
  <cellStyles count="9">
    <cellStyle name="Comma" xfId="1" builtinId="3"/>
    <cellStyle name="Comma 3" xfId="2"/>
    <cellStyle name="Normal" xfId="0" builtinId="0"/>
    <cellStyle name="Normal 2" xfId="3"/>
    <cellStyle name="Normal 3 2" xfId="4"/>
    <cellStyle name="Normal 3 4" xfId="5"/>
    <cellStyle name="Normal 4" xfId="6"/>
    <cellStyle name="Normal 5"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24</xdr:row>
      <xdr:rowOff>200024</xdr:rowOff>
    </xdr:from>
    <xdr:to>
      <xdr:col>1</xdr:col>
      <xdr:colOff>600075</xdr:colOff>
      <xdr:row>27</xdr:row>
      <xdr:rowOff>0</xdr:rowOff>
    </xdr:to>
    <xdr:sp macro="" textlink="">
      <xdr:nvSpPr>
        <xdr:cNvPr id="44034" name="Rectangle 2"/>
        <xdr:cNvSpPr>
          <a:spLocks noChangeArrowheads="1"/>
        </xdr:cNvSpPr>
      </xdr:nvSpPr>
      <xdr:spPr bwMode="auto">
        <a:xfrm>
          <a:off x="28575" y="6210299"/>
          <a:ext cx="2638425" cy="4095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771525</xdr:colOff>
      <xdr:row>24</xdr:row>
      <xdr:rowOff>171450</xdr:rowOff>
    </xdr:from>
    <xdr:to>
      <xdr:col>5</xdr:col>
      <xdr:colOff>1676400</xdr:colOff>
      <xdr:row>26</xdr:row>
      <xdr:rowOff>180975</xdr:rowOff>
    </xdr:to>
    <xdr:sp macro="" textlink="">
      <xdr:nvSpPr>
        <xdr:cNvPr id="44035" name="Rectangle 3"/>
        <xdr:cNvSpPr>
          <a:spLocks noChangeArrowheads="1"/>
        </xdr:cNvSpPr>
      </xdr:nvSpPr>
      <xdr:spPr bwMode="auto">
        <a:xfrm>
          <a:off x="4714875" y="5924550"/>
          <a:ext cx="2686050"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6</xdr:col>
      <xdr:colOff>485775</xdr:colOff>
      <xdr:row>24</xdr:row>
      <xdr:rowOff>161925</xdr:rowOff>
    </xdr:from>
    <xdr:to>
      <xdr:col>9</xdr:col>
      <xdr:colOff>800100</xdr:colOff>
      <xdr:row>26</xdr:row>
      <xdr:rowOff>180974</xdr:rowOff>
    </xdr:to>
    <xdr:sp macro="" textlink="">
      <xdr:nvSpPr>
        <xdr:cNvPr id="44036" name="Rectangle 4"/>
        <xdr:cNvSpPr>
          <a:spLocks noChangeArrowheads="1"/>
        </xdr:cNvSpPr>
      </xdr:nvSpPr>
      <xdr:spPr bwMode="auto">
        <a:xfrm>
          <a:off x="8334375" y="5915025"/>
          <a:ext cx="3152775" cy="4190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83</xdr:row>
      <xdr:rowOff>10594</xdr:rowOff>
    </xdr:from>
    <xdr:to>
      <xdr:col>1</xdr:col>
      <xdr:colOff>2743200</xdr:colOff>
      <xdr:row>85</xdr:row>
      <xdr:rowOff>107961</xdr:rowOff>
    </xdr:to>
    <xdr:sp macro="" textlink="">
      <xdr:nvSpPr>
        <xdr:cNvPr id="2" name="Rectangle 582"/>
        <xdr:cNvSpPr>
          <a:spLocks noChangeArrowheads="1"/>
        </xdr:cNvSpPr>
      </xdr:nvSpPr>
      <xdr:spPr bwMode="auto">
        <a:xfrm>
          <a:off x="409575" y="16488844"/>
          <a:ext cx="2638425" cy="4402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201084</xdr:colOff>
      <xdr:row>83</xdr:row>
      <xdr:rowOff>20118</xdr:rowOff>
    </xdr:from>
    <xdr:to>
      <xdr:col>7</xdr:col>
      <xdr:colOff>1</xdr:colOff>
      <xdr:row>85</xdr:row>
      <xdr:rowOff>190499</xdr:rowOff>
    </xdr:to>
    <xdr:sp macro="" textlink="">
      <xdr:nvSpPr>
        <xdr:cNvPr id="3" name="Rectangle 583"/>
        <xdr:cNvSpPr>
          <a:spLocks noChangeArrowheads="1"/>
        </xdr:cNvSpPr>
      </xdr:nvSpPr>
      <xdr:spPr bwMode="auto">
        <a:xfrm>
          <a:off x="5106459" y="16498368"/>
          <a:ext cx="2332567" cy="5132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571500</xdr:colOff>
      <xdr:row>83</xdr:row>
      <xdr:rowOff>10585</xdr:rowOff>
    </xdr:from>
    <xdr:to>
      <xdr:col>11</xdr:col>
      <xdr:colOff>476250</xdr:colOff>
      <xdr:row>85</xdr:row>
      <xdr:rowOff>95253</xdr:rowOff>
    </xdr:to>
    <xdr:sp macro="" textlink="">
      <xdr:nvSpPr>
        <xdr:cNvPr id="4" name="Rectangle 584"/>
        <xdr:cNvSpPr>
          <a:spLocks noChangeArrowheads="1"/>
        </xdr:cNvSpPr>
      </xdr:nvSpPr>
      <xdr:spPr bwMode="auto">
        <a:xfrm>
          <a:off x="8010525" y="16488835"/>
          <a:ext cx="3038475" cy="42756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a:t>
          </a:r>
          <a:r>
            <a:rPr lang="en-US" sz="1200" b="0" i="1" u="none" strike="noStrike" baseline="0">
              <a:solidFill>
                <a:srgbClr val="000000"/>
              </a:solidFill>
              <a:latin typeface="Times New Roman"/>
              <a:cs typeface="Times New Roman"/>
            </a:rPr>
            <a:t>19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148168</xdr:colOff>
      <xdr:row>58</xdr:row>
      <xdr:rowOff>13769</xdr:rowOff>
    </xdr:from>
    <xdr:to>
      <xdr:col>1</xdr:col>
      <xdr:colOff>2550584</xdr:colOff>
      <xdr:row>60</xdr:row>
      <xdr:rowOff>124895</xdr:rowOff>
    </xdr:to>
    <xdr:sp macro="" textlink="">
      <xdr:nvSpPr>
        <xdr:cNvPr id="2" name="Rectangle 107"/>
        <xdr:cNvSpPr>
          <a:spLocks noChangeArrowheads="1"/>
        </xdr:cNvSpPr>
      </xdr:nvSpPr>
      <xdr:spPr bwMode="auto">
        <a:xfrm>
          <a:off x="148168" y="1050079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58</xdr:row>
      <xdr:rowOff>26469</xdr:rowOff>
    </xdr:from>
    <xdr:to>
      <xdr:col>7</xdr:col>
      <xdr:colOff>370416</xdr:colOff>
      <xdr:row>60</xdr:row>
      <xdr:rowOff>137594</xdr:rowOff>
    </xdr:to>
    <xdr:sp macro="" textlink="">
      <xdr:nvSpPr>
        <xdr:cNvPr id="3" name="Rectangle 108"/>
        <xdr:cNvSpPr>
          <a:spLocks noChangeArrowheads="1"/>
        </xdr:cNvSpPr>
      </xdr:nvSpPr>
      <xdr:spPr bwMode="auto">
        <a:xfrm>
          <a:off x="3309408" y="10513494"/>
          <a:ext cx="293793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58</xdr:row>
      <xdr:rowOff>47635</xdr:rowOff>
    </xdr:from>
    <xdr:to>
      <xdr:col>11</xdr:col>
      <xdr:colOff>476249</xdr:colOff>
      <xdr:row>61</xdr:row>
      <xdr:rowOff>10583</xdr:rowOff>
    </xdr:to>
    <xdr:sp macro="" textlink="">
      <xdr:nvSpPr>
        <xdr:cNvPr id="4" name="Rectangle 109"/>
        <xdr:cNvSpPr>
          <a:spLocks noChangeArrowheads="1"/>
        </xdr:cNvSpPr>
      </xdr:nvSpPr>
      <xdr:spPr bwMode="auto">
        <a:xfrm>
          <a:off x="6152091" y="10534660"/>
          <a:ext cx="3153833"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148168</xdr:colOff>
      <xdr:row>15</xdr:row>
      <xdr:rowOff>13769</xdr:rowOff>
    </xdr:from>
    <xdr:to>
      <xdr:col>1</xdr:col>
      <xdr:colOff>2550584</xdr:colOff>
      <xdr:row>17</xdr:row>
      <xdr:rowOff>124895</xdr:rowOff>
    </xdr:to>
    <xdr:sp macro="" textlink="">
      <xdr:nvSpPr>
        <xdr:cNvPr id="2" name="Rectangle 107"/>
        <xdr:cNvSpPr>
          <a:spLocks noChangeArrowheads="1"/>
        </xdr:cNvSpPr>
      </xdr:nvSpPr>
      <xdr:spPr bwMode="auto">
        <a:xfrm>
          <a:off x="148168" y="1204384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15</xdr:row>
      <xdr:rowOff>26469</xdr:rowOff>
    </xdr:from>
    <xdr:to>
      <xdr:col>7</xdr:col>
      <xdr:colOff>370416</xdr:colOff>
      <xdr:row>17</xdr:row>
      <xdr:rowOff>137594</xdr:rowOff>
    </xdr:to>
    <xdr:sp macro="" textlink="">
      <xdr:nvSpPr>
        <xdr:cNvPr id="3" name="Rectangle 108"/>
        <xdr:cNvSpPr>
          <a:spLocks noChangeArrowheads="1"/>
        </xdr:cNvSpPr>
      </xdr:nvSpPr>
      <xdr:spPr bwMode="auto">
        <a:xfrm>
          <a:off x="3309408" y="12056544"/>
          <a:ext cx="444288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15</xdr:row>
      <xdr:rowOff>47635</xdr:rowOff>
    </xdr:from>
    <xdr:to>
      <xdr:col>11</xdr:col>
      <xdr:colOff>476249</xdr:colOff>
      <xdr:row>18</xdr:row>
      <xdr:rowOff>10583</xdr:rowOff>
    </xdr:to>
    <xdr:sp macro="" textlink="">
      <xdr:nvSpPr>
        <xdr:cNvPr id="4" name="Rectangle 109"/>
        <xdr:cNvSpPr>
          <a:spLocks noChangeArrowheads="1"/>
        </xdr:cNvSpPr>
      </xdr:nvSpPr>
      <xdr:spPr bwMode="auto">
        <a:xfrm>
          <a:off x="7657041" y="12077710"/>
          <a:ext cx="3811058"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2</xdr:row>
      <xdr:rowOff>47625</xdr:rowOff>
    </xdr:from>
    <xdr:to>
      <xdr:col>1</xdr:col>
      <xdr:colOff>295275</xdr:colOff>
      <xdr:row>2</xdr:row>
      <xdr:rowOff>47625</xdr:rowOff>
    </xdr:to>
    <xdr:sp macro="" textlink="">
      <xdr:nvSpPr>
        <xdr:cNvPr id="741828" name="Line 1"/>
        <xdr:cNvSpPr>
          <a:spLocks noChangeShapeType="1"/>
        </xdr:cNvSpPr>
      </xdr:nvSpPr>
      <xdr:spPr bwMode="auto">
        <a:xfrm>
          <a:off x="247650" y="5619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xdr:row>
      <xdr:rowOff>38100</xdr:rowOff>
    </xdr:from>
    <xdr:to>
      <xdr:col>7</xdr:col>
      <xdr:colOff>714375</xdr:colOff>
      <xdr:row>2</xdr:row>
      <xdr:rowOff>38100</xdr:rowOff>
    </xdr:to>
    <xdr:sp macro="" textlink="">
      <xdr:nvSpPr>
        <xdr:cNvPr id="741829" name="Line 3"/>
        <xdr:cNvSpPr>
          <a:spLocks noChangeShapeType="1"/>
        </xdr:cNvSpPr>
      </xdr:nvSpPr>
      <xdr:spPr bwMode="auto">
        <a:xfrm>
          <a:off x="5172075" y="552450"/>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uong/Nam%202018/Quyet%20toan%202018/QT%202018%20HCSN/TONG%20HOP%20QUYET%20TOAN%20NAM%202018%20dung%20ngay%20(02-1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uong/Nam%202018/Quyet%20toan%202018/Tuan/CTMTQG%20-Chi%20H&#432;&#417;ng%20(Tu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ong/Nam%202018/Quyet%20toan%202018/Linh/QUYET%20TOAN%202018%20%20(l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o du 23.5"/>
      <sheetName val="TH"/>
      <sheetName val="chi tiet muc"/>
      <sheetName val="BS54.ND31-B66.TT343"/>
      <sheetName val="BS56-ND31"/>
      <sheetName val="BS57-ND31"/>
      <sheetName val="B61.ND31-B68.TT343"/>
      <sheetName val="B61-ND31-GNBV"/>
      <sheetName val="B64.ND31"/>
      <sheetName val="65.TT342.CTMT"/>
      <sheetName val="TH CTMTQG"/>
      <sheetName val="66.TT342.QLHC"/>
      <sheetName val="67.TT342.TT"/>
      <sheetName val="68.TT342.DP"/>
      <sheetName val="danh muc"/>
    </sheetNames>
    <sheetDataSet>
      <sheetData sheetId="0"/>
      <sheetData sheetId="1"/>
      <sheetData sheetId="2"/>
      <sheetData sheetId="3"/>
      <sheetData sheetId="4"/>
      <sheetData sheetId="5"/>
      <sheetData sheetId="6">
        <row r="11">
          <cell r="E11">
            <v>12065</v>
          </cell>
          <cell r="N11">
            <v>3877</v>
          </cell>
        </row>
        <row r="153">
          <cell r="E153">
            <v>3994</v>
          </cell>
          <cell r="N153">
            <v>3991</v>
          </cell>
        </row>
        <row r="156">
          <cell r="E156">
            <v>2725</v>
          </cell>
          <cell r="N156">
            <v>603</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59-342"/>
      <sheetName val="MB58-342"/>
      <sheetName val="MB61.1 ktoan (ko ke cac CapNS)"/>
      <sheetName val="MB62.1-ktoan(ko ke chuyen giao)"/>
      <sheetName val="B2-01"/>
      <sheetName val="B2-01-Tabmis"/>
      <sheetName val="B3-01"/>
      <sheetName val="B3-01-Tabmis"/>
      <sheetName val="MB63(ThuMLNS)-342"/>
      <sheetName val="MB64(ChiMLNS)-342"/>
      <sheetName val="BM65-342 (HCSN)"/>
      <sheetName val="MB66-342"/>
      <sheetName val="MB67-342"/>
      <sheetName val="MB68-342"/>
      <sheetName val="MB69-342"/>
      <sheetName val="MB70-342"/>
      <sheetName val="Chuyen nguon"/>
      <sheetName val="CandoiMB60-342"/>
      <sheetName val="MB61.1-342thu"/>
      <sheetName val="62CK-343"/>
      <sheetName val="63CK-343"/>
      <sheetName val="64CK-343"/>
      <sheetName val="65CK-343"/>
      <sheetName val="66CK-343"/>
      <sheetName val="67-CK-343"/>
      <sheetName val="68CK-343"/>
      <sheetName val="CTMTQG (A CONG)"/>
      <sheetName val="Bs muc tieu TW"/>
      <sheetName val="MB62.1-342chi BTC"/>
      <sheetName val="BS48-ND31"/>
      <sheetName val="BS49-ND31"/>
      <sheetName val="BS50-ND31"/>
      <sheetName val="BS51-ND31"/>
      <sheetName val="BS52-ND31"/>
      <sheetName val="BS53-ND31"/>
      <sheetName val="BS54-ND31 =B3-01"/>
      <sheetName val="BS55-ND31"/>
      <sheetName val="BS56-ND31(HCSN)"/>
      <sheetName val="BS57-ND31"/>
      <sheetName val="BS58-ND31"/>
      <sheetName val="BS59-ND31"/>
      <sheetName val="BS60-ND31"/>
      <sheetName val="BS61-ND31"/>
      <sheetName val="BS62-ND31"/>
      <sheetName val="BS63-ND31"/>
      <sheetName val="BS64-ND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1325087000</v>
          </cell>
        </row>
        <row r="11">
          <cell r="D11">
            <v>7208780500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338"/>
      <sheetName val="PL5439"/>
      <sheetName val="PL5500"/>
      <sheetName val="PL5600"/>
      <sheetName val="PL5700"/>
      <sheetName val="PL5840"/>
      <sheetName val="67-343"/>
      <sheetName val="68-343"/>
      <sheetName val="59-31"/>
      <sheetName val="60-31"/>
      <sheetName val="61-31"/>
      <sheetName val="62-31"/>
      <sheetName val="66-342"/>
      <sheetName val="67-342"/>
      <sheetName val="68-342"/>
      <sheetName val="69-342"/>
      <sheetName val="70-342"/>
    </sheetNames>
    <sheetDataSet>
      <sheetData sheetId="0"/>
      <sheetData sheetId="1"/>
      <sheetData sheetId="2"/>
      <sheetData sheetId="3"/>
      <sheetData sheetId="4"/>
      <sheetData sheetId="5"/>
      <sheetData sheetId="6"/>
      <sheetData sheetId="7">
        <row r="13">
          <cell r="E13">
            <v>34104.057999999997</v>
          </cell>
          <cell r="K13">
            <v>2410.663</v>
          </cell>
          <cell r="N13">
            <v>18560.602899999998</v>
          </cell>
        </row>
      </sheetData>
      <sheetData sheetId="8"/>
      <sheetData sheetId="9"/>
      <sheetData sheetId="10">
        <row r="13">
          <cell r="D13">
            <v>2910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K29"/>
  <sheetViews>
    <sheetView topLeftCell="A4" workbookViewId="0">
      <selection activeCell="M3" sqref="M3"/>
    </sheetView>
  </sheetViews>
  <sheetFormatPr defaultRowHeight="12.75"/>
  <sheetData>
    <row r="1" spans="1:11">
      <c r="A1" t="s">
        <v>393</v>
      </c>
      <c r="B1" s="381" t="s">
        <v>396</v>
      </c>
    </row>
    <row r="2" spans="1:11">
      <c r="A2" t="s">
        <v>394</v>
      </c>
      <c r="B2" s="381"/>
    </row>
    <row r="3" spans="1:11">
      <c r="A3" t="s">
        <v>395</v>
      </c>
      <c r="B3" s="381"/>
    </row>
    <row r="4" spans="1:11">
      <c r="A4" s="217"/>
    </row>
    <row r="5" spans="1:11">
      <c r="A5" s="217" t="s">
        <v>397</v>
      </c>
    </row>
    <row r="6" spans="1:11">
      <c r="A6" s="217" t="s">
        <v>398</v>
      </c>
    </row>
    <row r="7" spans="1:11">
      <c r="A7" t="s">
        <v>399</v>
      </c>
    </row>
    <row r="8" spans="1:11" ht="13.5" thickBot="1">
      <c r="A8" s="218" t="s">
        <v>148</v>
      </c>
    </row>
    <row r="9" spans="1:11" ht="51" customHeight="1" thickBot="1">
      <c r="A9" s="378" t="s">
        <v>152</v>
      </c>
      <c r="B9" s="378" t="s">
        <v>8</v>
      </c>
      <c r="C9" s="378" t="s">
        <v>400</v>
      </c>
      <c r="D9" s="378" t="s">
        <v>378</v>
      </c>
      <c r="E9" s="380" t="s">
        <v>401</v>
      </c>
      <c r="F9" s="382"/>
      <c r="G9" s="382"/>
      <c r="H9" s="381"/>
      <c r="I9" s="378" t="s">
        <v>402</v>
      </c>
      <c r="J9" s="380" t="s">
        <v>403</v>
      </c>
      <c r="K9" s="381"/>
    </row>
    <row r="10" spans="1:11" ht="66" thickBot="1">
      <c r="A10" s="379"/>
      <c r="B10" s="379"/>
      <c r="C10" s="379"/>
      <c r="D10" s="379"/>
      <c r="E10" s="222" t="s">
        <v>175</v>
      </c>
      <c r="F10" s="222" t="s">
        <v>404</v>
      </c>
      <c r="G10" s="222" t="s">
        <v>405</v>
      </c>
      <c r="H10" s="222" t="s">
        <v>406</v>
      </c>
      <c r="I10" s="379"/>
      <c r="J10" s="222" t="s">
        <v>407</v>
      </c>
      <c r="K10" s="222" t="s">
        <v>408</v>
      </c>
    </row>
    <row r="11" spans="1:11" ht="13.5" thickBot="1">
      <c r="A11">
        <v>1</v>
      </c>
      <c r="B11" s="225">
        <v>2</v>
      </c>
      <c r="C11" s="225">
        <v>3</v>
      </c>
      <c r="D11" s="225">
        <v>4</v>
      </c>
      <c r="E11" s="225" t="s">
        <v>203</v>
      </c>
      <c r="F11" s="225">
        <v>6</v>
      </c>
      <c r="G11" s="225">
        <v>7</v>
      </c>
      <c r="H11" s="225">
        <v>8</v>
      </c>
      <c r="I11" s="225">
        <v>9</v>
      </c>
      <c r="J11" s="225" t="s">
        <v>409</v>
      </c>
      <c r="K11" s="225">
        <v>11</v>
      </c>
    </row>
    <row r="12" spans="1:11" ht="53.25" thickBot="1">
      <c r="A12" s="223">
        <v>1</v>
      </c>
      <c r="B12" s="224" t="s">
        <v>410</v>
      </c>
      <c r="C12" s="225"/>
      <c r="D12" s="225"/>
      <c r="E12" s="225"/>
      <c r="F12" s="225"/>
      <c r="G12" s="225"/>
      <c r="H12" s="225"/>
      <c r="I12" s="225"/>
      <c r="J12" s="225"/>
      <c r="K12" s="225"/>
    </row>
    <row r="13" spans="1:11" ht="13.5" thickBot="1">
      <c r="A13" t="s">
        <v>81</v>
      </c>
      <c r="B13" t="s">
        <v>382</v>
      </c>
      <c r="C13" s="225"/>
      <c r="D13" s="225"/>
      <c r="E13" s="225"/>
      <c r="F13" s="225"/>
      <c r="G13" s="225"/>
      <c r="H13" s="225"/>
      <c r="I13" s="225"/>
      <c r="J13" s="225"/>
      <c r="K13" s="225"/>
    </row>
    <row r="14" spans="1:11" ht="13.5" thickBot="1">
      <c r="A14" t="s">
        <v>82</v>
      </c>
      <c r="B14" t="s">
        <v>411</v>
      </c>
      <c r="C14" s="225"/>
      <c r="D14" s="225"/>
      <c r="E14" s="225"/>
      <c r="F14" s="225"/>
      <c r="G14" s="225"/>
      <c r="H14" s="225"/>
      <c r="I14" s="225"/>
      <c r="J14" s="225"/>
      <c r="K14" s="225"/>
    </row>
    <row r="15" spans="1:11" ht="13.5" thickBot="1">
      <c r="A15" t="s">
        <v>365</v>
      </c>
      <c r="B15" t="s">
        <v>366</v>
      </c>
      <c r="C15" s="225"/>
      <c r="D15" s="225"/>
      <c r="E15" s="225"/>
      <c r="F15" s="225"/>
      <c r="G15" s="225"/>
      <c r="H15" s="225"/>
      <c r="I15" s="225"/>
      <c r="J15" s="225"/>
      <c r="K15" s="225"/>
    </row>
    <row r="16" spans="1:11" ht="153.75" thickBot="1">
      <c r="A16" s="223">
        <v>2</v>
      </c>
      <c r="B16" s="224" t="s">
        <v>385</v>
      </c>
      <c r="C16" s="225"/>
      <c r="D16" s="225"/>
      <c r="E16" s="225"/>
      <c r="F16" s="225"/>
      <c r="G16" s="225"/>
      <c r="H16" s="225"/>
      <c r="I16" s="225"/>
      <c r="J16" s="225"/>
      <c r="K16" s="225"/>
    </row>
    <row r="17" spans="1:11" ht="51.75" thickBot="1">
      <c r="A17" s="223">
        <v>3</v>
      </c>
      <c r="B17" s="224" t="s">
        <v>412</v>
      </c>
      <c r="C17" s="225"/>
      <c r="D17" s="225"/>
      <c r="E17" s="225"/>
      <c r="F17" s="225"/>
      <c r="G17" s="225"/>
      <c r="H17" s="225"/>
      <c r="I17" s="225"/>
      <c r="J17" s="225"/>
      <c r="K17" s="225"/>
    </row>
    <row r="18" spans="1:11" ht="13.5" thickBot="1">
      <c r="A18">
        <v>1</v>
      </c>
      <c r="B18" t="s">
        <v>369</v>
      </c>
      <c r="C18" s="225"/>
      <c r="D18" s="225"/>
      <c r="E18" s="225"/>
      <c r="F18" s="225"/>
      <c r="G18" s="225"/>
      <c r="H18" s="225"/>
      <c r="I18" s="225"/>
      <c r="J18" s="225"/>
      <c r="K18" s="225"/>
    </row>
    <row r="19" spans="1:11" ht="13.5" thickBot="1">
      <c r="A19">
        <v>2</v>
      </c>
      <c r="B19" t="s">
        <v>368</v>
      </c>
      <c r="C19" s="225"/>
      <c r="D19" s="225"/>
      <c r="E19" s="225"/>
      <c r="F19" s="225"/>
      <c r="G19" s="225"/>
      <c r="H19" s="225"/>
      <c r="I19" s="225"/>
      <c r="J19" s="225"/>
      <c r="K19" s="225"/>
    </row>
    <row r="20" spans="1:11">
      <c r="A20" t="s">
        <v>413</v>
      </c>
    </row>
    <row r="21" spans="1:11">
      <c r="A21" s="220" t="s">
        <v>414</v>
      </c>
    </row>
    <row r="22" spans="1:11">
      <c r="A22" s="220" t="s">
        <v>415</v>
      </c>
    </row>
    <row r="23" spans="1:11">
      <c r="A23" s="220" t="s">
        <v>416</v>
      </c>
    </row>
    <row r="24" spans="1:11">
      <c r="A24" s="220" t="s">
        <v>417</v>
      </c>
    </row>
    <row r="25" spans="1:11">
      <c r="A25" s="220" t="s">
        <v>418</v>
      </c>
    </row>
    <row r="26" spans="1:11">
      <c r="A26" s="220"/>
    </row>
    <row r="27" spans="1:11">
      <c r="A27" s="219"/>
      <c r="B27" t="s">
        <v>390</v>
      </c>
    </row>
    <row r="28" spans="1:11" ht="140.25">
      <c r="A28" s="221" t="s">
        <v>388</v>
      </c>
      <c r="B28" s="221" t="s">
        <v>391</v>
      </c>
    </row>
    <row r="29" spans="1:11">
      <c r="A29" t="s">
        <v>419</v>
      </c>
      <c r="B29" t="s">
        <v>392</v>
      </c>
    </row>
  </sheetData>
  <mergeCells count="8">
    <mergeCell ref="I9:I10"/>
    <mergeCell ref="J9:K9"/>
    <mergeCell ref="B1:B3"/>
    <mergeCell ref="A9:A10"/>
    <mergeCell ref="B9:B10"/>
    <mergeCell ref="C9:C10"/>
    <mergeCell ref="D9:D10"/>
    <mergeCell ref="E9:H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70C0"/>
    <pageSetUpPr fitToPage="1"/>
  </sheetPr>
  <dimension ref="A1:P48"/>
  <sheetViews>
    <sheetView zoomScale="90" zoomScaleNormal="90" workbookViewId="0">
      <selection sqref="A1:IV65536"/>
    </sheetView>
  </sheetViews>
  <sheetFormatPr defaultRowHeight="12.75"/>
  <cols>
    <col min="1" max="1" width="6.140625" style="174" customWidth="1"/>
    <col min="2" max="2" width="45.42578125" style="90" customWidth="1"/>
    <col min="3" max="4" width="11.140625" style="90" customWidth="1"/>
    <col min="5" max="6" width="11.28515625" style="273" hidden="1" customWidth="1"/>
    <col min="7" max="7" width="14.28515625" style="90" customWidth="1"/>
    <col min="8" max="8" width="12.140625" style="90" customWidth="1"/>
    <col min="9" max="10" width="11.28515625" style="90" customWidth="1"/>
    <col min="11" max="11" width="10.42578125" style="90" customWidth="1"/>
    <col min="12" max="12" width="10" style="90" customWidth="1"/>
    <col min="13" max="13" width="8.85546875" style="90" customWidth="1"/>
    <col min="14" max="14" width="12.7109375" style="90" customWidth="1"/>
    <col min="15" max="15" width="12.42578125" style="90" bestFit="1" customWidth="1"/>
    <col min="16" max="16" width="16.140625" style="90" bestFit="1" customWidth="1"/>
    <col min="17" max="17" width="9.42578125" style="90" bestFit="1" customWidth="1"/>
    <col min="18" max="16384" width="9.140625" style="90"/>
  </cols>
  <sheetData>
    <row r="1" spans="1:16" ht="15.75">
      <c r="A1" s="214" t="s">
        <v>15</v>
      </c>
      <c r="B1" s="173"/>
      <c r="I1" s="130"/>
      <c r="J1" s="130"/>
      <c r="K1" s="84"/>
      <c r="L1" s="84" t="s">
        <v>478</v>
      </c>
      <c r="M1" s="110"/>
      <c r="N1" s="110"/>
    </row>
    <row r="2" spans="1:16">
      <c r="A2" s="179"/>
      <c r="B2" s="91"/>
      <c r="C2" s="91"/>
      <c r="D2" s="92"/>
      <c r="E2" s="274"/>
      <c r="F2" s="274"/>
      <c r="G2" s="92"/>
      <c r="H2" s="92"/>
      <c r="I2" s="92"/>
      <c r="J2" s="92"/>
      <c r="K2" s="92"/>
      <c r="L2" s="92"/>
      <c r="M2" s="92"/>
      <c r="N2" s="92"/>
    </row>
    <row r="3" spans="1:16" ht="18.75">
      <c r="A3" s="398" t="s">
        <v>591</v>
      </c>
      <c r="B3" s="398"/>
      <c r="C3" s="398"/>
      <c r="D3" s="398"/>
      <c r="E3" s="398"/>
      <c r="F3" s="398"/>
      <c r="G3" s="398"/>
      <c r="H3" s="398"/>
      <c r="I3" s="398"/>
      <c r="J3" s="398"/>
      <c r="K3" s="398"/>
      <c r="L3" s="398"/>
      <c r="M3" s="398"/>
      <c r="N3" s="38"/>
    </row>
    <row r="4" spans="1:16" ht="18.75">
      <c r="A4" s="398"/>
      <c r="B4" s="398"/>
      <c r="C4" s="398"/>
      <c r="D4" s="398"/>
      <c r="E4" s="398"/>
      <c r="F4" s="398"/>
      <c r="G4" s="398"/>
      <c r="H4" s="398"/>
      <c r="I4" s="398"/>
      <c r="J4" s="398"/>
      <c r="K4" s="398"/>
      <c r="L4" s="398"/>
      <c r="M4" s="398"/>
      <c r="N4" s="93"/>
    </row>
    <row r="5" spans="1:16" ht="24" customHeight="1">
      <c r="A5" s="180"/>
      <c r="B5" s="94"/>
      <c r="C5" s="94"/>
      <c r="D5" s="95"/>
      <c r="E5" s="275"/>
      <c r="F5" s="276"/>
      <c r="G5" s="96"/>
      <c r="H5" s="97"/>
      <c r="I5" s="175"/>
      <c r="J5" s="175"/>
      <c r="K5" s="288"/>
      <c r="L5" s="289" t="s">
        <v>151</v>
      </c>
      <c r="M5" s="176"/>
      <c r="N5" s="119"/>
      <c r="P5" s="102">
        <v>0</v>
      </c>
    </row>
    <row r="6" spans="1:16" ht="18.75" customHeight="1">
      <c r="A6" s="404" t="s">
        <v>152</v>
      </c>
      <c r="B6" s="405" t="s">
        <v>263</v>
      </c>
      <c r="C6" s="406" t="s">
        <v>480</v>
      </c>
      <c r="D6" s="407"/>
      <c r="E6" s="407"/>
      <c r="F6" s="408"/>
      <c r="G6" s="399" t="s">
        <v>165</v>
      </c>
      <c r="H6" s="399"/>
      <c r="I6" s="399"/>
      <c r="J6" s="399"/>
      <c r="K6" s="409" t="s">
        <v>153</v>
      </c>
      <c r="L6" s="409"/>
      <c r="M6" s="399" t="s">
        <v>194</v>
      </c>
      <c r="N6" s="400" t="s">
        <v>593</v>
      </c>
      <c r="P6" s="102" t="e">
        <v>#REF!</v>
      </c>
    </row>
    <row r="7" spans="1:16" ht="51" customHeight="1">
      <c r="A7" s="404"/>
      <c r="B7" s="405"/>
      <c r="C7" s="27" t="s">
        <v>264</v>
      </c>
      <c r="D7" s="27" t="s">
        <v>96</v>
      </c>
      <c r="E7" s="277" t="s">
        <v>94</v>
      </c>
      <c r="F7" s="277" t="s">
        <v>159</v>
      </c>
      <c r="G7" s="157" t="s">
        <v>160</v>
      </c>
      <c r="H7" s="157" t="s">
        <v>94</v>
      </c>
      <c r="I7" s="157" t="s">
        <v>23</v>
      </c>
      <c r="J7" s="157" t="s">
        <v>266</v>
      </c>
      <c r="K7" s="27" t="s">
        <v>264</v>
      </c>
      <c r="L7" s="27" t="s">
        <v>96</v>
      </c>
      <c r="M7" s="399"/>
      <c r="N7" s="401"/>
    </row>
    <row r="8" spans="1:16" ht="17.25" customHeight="1">
      <c r="A8" s="98" t="s">
        <v>154</v>
      </c>
      <c r="B8" s="177" t="s">
        <v>157</v>
      </c>
      <c r="C8" s="177" t="s">
        <v>233</v>
      </c>
      <c r="D8" s="177" t="s">
        <v>234</v>
      </c>
      <c r="E8" s="278"/>
      <c r="F8" s="278"/>
      <c r="G8" s="178" t="s">
        <v>265</v>
      </c>
      <c r="H8" s="177" t="s">
        <v>236</v>
      </c>
      <c r="I8" s="177" t="s">
        <v>237</v>
      </c>
      <c r="J8" s="177" t="s">
        <v>238</v>
      </c>
      <c r="K8" s="188" t="s">
        <v>307</v>
      </c>
      <c r="L8" s="188" t="s">
        <v>308</v>
      </c>
      <c r="M8" s="177"/>
      <c r="N8" s="177"/>
    </row>
    <row r="9" spans="1:16" s="101" customFormat="1" ht="13.5" customHeight="1">
      <c r="A9" s="306" t="s">
        <v>155</v>
      </c>
      <c r="B9" s="307" t="s">
        <v>282</v>
      </c>
      <c r="C9" s="308">
        <v>2538780</v>
      </c>
      <c r="D9" s="308">
        <v>2756350</v>
      </c>
      <c r="E9" s="308">
        <v>1879653</v>
      </c>
      <c r="F9" s="308">
        <v>876698</v>
      </c>
      <c r="G9" s="308">
        <v>3911609.2714590002</v>
      </c>
      <c r="H9" s="308">
        <v>2825663.3386420002</v>
      </c>
      <c r="I9" s="308">
        <v>1064047.3028170001</v>
      </c>
      <c r="J9" s="308">
        <v>21898.63</v>
      </c>
      <c r="K9" s="310">
        <v>154.07436924266776</v>
      </c>
      <c r="L9" s="310">
        <v>141.91264793872332</v>
      </c>
      <c r="M9" s="310">
        <v>109.4180143274222</v>
      </c>
      <c r="N9" s="308">
        <v>3574922.553204</v>
      </c>
      <c r="O9" s="186">
        <v>2354079.8061060002</v>
      </c>
      <c r="P9" s="186"/>
    </row>
    <row r="10" spans="1:16" s="101" customFormat="1" ht="13.5" customHeight="1">
      <c r="A10" s="182"/>
      <c r="B10" s="137" t="s">
        <v>158</v>
      </c>
      <c r="C10" s="135"/>
      <c r="D10" s="135"/>
      <c r="E10" s="279"/>
      <c r="F10" s="279"/>
      <c r="G10" s="135"/>
      <c r="H10" s="135"/>
      <c r="I10" s="135"/>
      <c r="J10" s="135"/>
      <c r="K10" s="138"/>
      <c r="L10" s="138"/>
      <c r="M10" s="138"/>
      <c r="N10" s="135"/>
      <c r="O10" s="186"/>
      <c r="P10" s="186"/>
    </row>
    <row r="11" spans="1:16" s="101" customFormat="1" ht="13.5" customHeight="1">
      <c r="A11" s="182"/>
      <c r="B11" s="99" t="s">
        <v>660</v>
      </c>
      <c r="C11" s="134">
        <v>818780</v>
      </c>
      <c r="D11" s="134">
        <v>1036350</v>
      </c>
      <c r="E11" s="280">
        <v>559653</v>
      </c>
      <c r="F11" s="280">
        <v>476697</v>
      </c>
      <c r="G11" s="134">
        <v>820227.75700600003</v>
      </c>
      <c r="H11" s="134">
        <v>391333.66900599998</v>
      </c>
      <c r="I11" s="134">
        <v>425294.08799999999</v>
      </c>
      <c r="J11" s="134">
        <v>3600</v>
      </c>
      <c r="K11" s="136">
        <v>100.17681880431863</v>
      </c>
      <c r="L11" s="136">
        <v>79.145824963188119</v>
      </c>
      <c r="M11" s="136">
        <v>148.18762395001642</v>
      </c>
      <c r="N11" s="134">
        <v>553506.24778400001</v>
      </c>
      <c r="O11" s="186"/>
      <c r="P11" s="186"/>
    </row>
    <row r="12" spans="1:16" s="101" customFormat="1" ht="13.5" customHeight="1">
      <c r="A12" s="182"/>
      <c r="B12" s="99" t="s">
        <v>458</v>
      </c>
      <c r="C12" s="134">
        <v>450000</v>
      </c>
      <c r="D12" s="134">
        <v>450000</v>
      </c>
      <c r="E12" s="280">
        <v>50000</v>
      </c>
      <c r="F12" s="280">
        <v>400000</v>
      </c>
      <c r="G12" s="134">
        <v>424494.14499999996</v>
      </c>
      <c r="H12" s="135"/>
      <c r="I12" s="134">
        <v>417925.14499999996</v>
      </c>
      <c r="J12" s="134">
        <v>6569</v>
      </c>
      <c r="K12" s="136">
        <v>94.33203222222221</v>
      </c>
      <c r="L12" s="136">
        <v>94.33203222222221</v>
      </c>
      <c r="M12" s="136">
        <v>120.78657879785186</v>
      </c>
      <c r="N12" s="134">
        <v>351441.484</v>
      </c>
      <c r="O12" s="186"/>
      <c r="P12" s="186"/>
    </row>
    <row r="13" spans="1:16" s="101" customFormat="1" ht="13.5" customHeight="1">
      <c r="A13" s="182"/>
      <c r="B13" s="99" t="s">
        <v>661</v>
      </c>
      <c r="C13" s="134">
        <v>1270000</v>
      </c>
      <c r="D13" s="134">
        <v>1270000</v>
      </c>
      <c r="E13" s="280">
        <v>1270000</v>
      </c>
      <c r="F13" s="280"/>
      <c r="G13" s="134">
        <v>1246326.5550250001</v>
      </c>
      <c r="H13" s="134">
        <v>1131970.4070250001</v>
      </c>
      <c r="I13" s="134">
        <v>114356.148</v>
      </c>
      <c r="J13" s="134">
        <v>0</v>
      </c>
      <c r="K13" s="136">
        <v>98.135949214566949</v>
      </c>
      <c r="L13" s="136">
        <v>98.135949214566949</v>
      </c>
      <c r="M13" s="136">
        <v>165.91892538067486</v>
      </c>
      <c r="N13" s="134">
        <v>751166</v>
      </c>
      <c r="O13" s="186"/>
      <c r="P13" s="186"/>
    </row>
    <row r="14" spans="1:16" s="293" customFormat="1" ht="15.75">
      <c r="A14" s="294"/>
      <c r="B14" s="295"/>
      <c r="C14" s="72"/>
      <c r="D14" s="72"/>
      <c r="E14" s="296"/>
      <c r="F14" s="296"/>
      <c r="G14" s="72"/>
      <c r="H14" s="72"/>
      <c r="I14" s="72"/>
      <c r="J14" s="72"/>
      <c r="K14" s="297"/>
      <c r="L14" s="297"/>
      <c r="M14" s="297"/>
      <c r="N14" s="72"/>
    </row>
    <row r="15" spans="1:16" ht="15.75">
      <c r="B15" s="403" t="s">
        <v>184</v>
      </c>
      <c r="C15" s="403"/>
      <c r="D15" s="403"/>
      <c r="E15" s="403"/>
      <c r="F15" s="403"/>
      <c r="G15" s="403"/>
      <c r="H15" s="403"/>
      <c r="I15" s="403"/>
      <c r="J15" s="403"/>
      <c r="K15" s="403"/>
      <c r="L15" s="271"/>
      <c r="M15" s="271"/>
      <c r="N15" s="271"/>
    </row>
    <row r="16" spans="1:16">
      <c r="A16" s="183"/>
      <c r="D16" s="102"/>
      <c r="I16" s="102"/>
      <c r="J16" s="102"/>
    </row>
    <row r="17" spans="1:10" s="103" customFormat="1">
      <c r="A17" s="184"/>
      <c r="D17" s="104"/>
      <c r="E17" s="282"/>
      <c r="F17" s="282"/>
      <c r="H17" s="105"/>
    </row>
    <row r="18" spans="1:10" s="105" customFormat="1">
      <c r="A18" s="155"/>
      <c r="E18" s="283"/>
      <c r="F18" s="283"/>
    </row>
    <row r="19" spans="1:10" s="105" customFormat="1">
      <c r="A19" s="155"/>
      <c r="E19" s="283"/>
      <c r="F19" s="283"/>
    </row>
    <row r="20" spans="1:10" s="105" customFormat="1">
      <c r="A20" s="155"/>
      <c r="E20" s="283"/>
      <c r="F20" s="283"/>
    </row>
    <row r="21" spans="1:10" s="105" customFormat="1">
      <c r="A21" s="155"/>
      <c r="E21" s="283"/>
      <c r="F21" s="283"/>
    </row>
    <row r="22" spans="1:10" s="105" customFormat="1">
      <c r="A22" s="155"/>
      <c r="E22" s="283"/>
      <c r="F22" s="283"/>
    </row>
    <row r="23" spans="1:10" s="105" customFormat="1">
      <c r="A23" s="155"/>
      <c r="E23" s="283"/>
      <c r="F23" s="283"/>
    </row>
    <row r="24" spans="1:10" s="105" customFormat="1">
      <c r="A24" s="155"/>
      <c r="E24" s="283"/>
      <c r="F24" s="283"/>
      <c r="G24" s="105">
        <v>22041127.084051002</v>
      </c>
      <c r="H24" s="105">
        <v>13543056.244365999</v>
      </c>
      <c r="I24" s="105">
        <v>7247257.9940910004</v>
      </c>
      <c r="J24" s="105">
        <v>1250812.8455940001</v>
      </c>
    </row>
    <row r="25" spans="1:10" s="105" customFormat="1">
      <c r="A25" s="155"/>
      <c r="E25" s="283"/>
      <c r="F25" s="283"/>
      <c r="G25" s="105" t="e">
        <v>#REF!</v>
      </c>
      <c r="H25" s="105" t="e">
        <v>#REF!</v>
      </c>
      <c r="I25" s="105" t="e">
        <v>#REF!</v>
      </c>
      <c r="J25" s="105" t="e">
        <v>#REF!</v>
      </c>
    </row>
    <row r="26" spans="1:10" s="105" customFormat="1">
      <c r="A26" s="155"/>
      <c r="E26" s="283"/>
      <c r="F26" s="283"/>
    </row>
    <row r="27" spans="1:10" s="105" customFormat="1" ht="15">
      <c r="A27" s="155"/>
      <c r="B27" s="205" t="s">
        <v>473</v>
      </c>
      <c r="E27" s="283"/>
      <c r="F27" s="283"/>
    </row>
    <row r="28" spans="1:10" s="105" customFormat="1">
      <c r="A28" s="155"/>
      <c r="B28" s="90" t="s">
        <v>474</v>
      </c>
      <c r="E28" s="283"/>
      <c r="F28" s="283"/>
    </row>
    <row r="29" spans="1:10">
      <c r="A29" s="155"/>
      <c r="C29" s="105"/>
      <c r="D29" s="105"/>
      <c r="E29" s="283"/>
      <c r="F29" s="283"/>
      <c r="G29" s="105"/>
      <c r="H29" s="106"/>
      <c r="I29" s="107"/>
      <c r="J29" s="104"/>
    </row>
    <row r="30" spans="1:10">
      <c r="A30" s="155"/>
      <c r="D30" s="105"/>
      <c r="E30" s="283"/>
      <c r="F30" s="283"/>
      <c r="H30" s="100"/>
      <c r="I30" s="107"/>
      <c r="J30" s="107"/>
    </row>
    <row r="31" spans="1:10">
      <c r="A31" s="155"/>
      <c r="D31" s="105"/>
      <c r="E31" s="283"/>
      <c r="F31" s="283"/>
      <c r="H31" s="105"/>
      <c r="I31" s="102"/>
      <c r="J31" s="102"/>
    </row>
    <row r="32" spans="1:10">
      <c r="A32" s="155"/>
      <c r="D32" s="105"/>
      <c r="E32" s="283"/>
      <c r="F32" s="283"/>
      <c r="I32" s="100"/>
      <c r="J32" s="100"/>
    </row>
    <row r="33" spans="1:14" s="101" customFormat="1">
      <c r="A33" s="156"/>
      <c r="B33" s="116"/>
      <c r="C33" s="116"/>
      <c r="D33" s="108"/>
      <c r="E33" s="284"/>
      <c r="F33" s="284"/>
      <c r="G33" s="133"/>
      <c r="H33" s="133"/>
      <c r="I33" s="133"/>
      <c r="J33" s="133"/>
      <c r="K33" s="117"/>
      <c r="L33" s="117"/>
      <c r="M33" s="117"/>
      <c r="N33" s="117"/>
    </row>
    <row r="34" spans="1:14">
      <c r="A34" s="185"/>
      <c r="D34" s="103"/>
      <c r="E34" s="283"/>
      <c r="F34" s="282"/>
      <c r="G34" s="102"/>
      <c r="H34" s="102"/>
      <c r="I34" s="102"/>
      <c r="J34" s="102"/>
      <c r="K34" s="103"/>
      <c r="L34" s="103"/>
      <c r="M34" s="103"/>
      <c r="N34" s="103"/>
    </row>
    <row r="35" spans="1:14">
      <c r="A35" s="155"/>
      <c r="D35" s="105"/>
      <c r="E35" s="285"/>
      <c r="F35" s="282"/>
      <c r="H35" s="102"/>
      <c r="I35" s="104"/>
      <c r="J35" s="104"/>
      <c r="K35" s="103"/>
      <c r="L35" s="103"/>
      <c r="M35" s="103"/>
      <c r="N35" s="103"/>
    </row>
    <row r="36" spans="1:14">
      <c r="A36" s="155"/>
      <c r="B36" s="103"/>
      <c r="C36" s="103"/>
      <c r="D36" s="105"/>
      <c r="E36" s="282"/>
      <c r="F36" s="282"/>
      <c r="G36" s="105"/>
      <c r="H36" s="105"/>
      <c r="I36" s="105"/>
      <c r="J36" s="105"/>
      <c r="K36" s="105"/>
      <c r="L36" s="103"/>
      <c r="M36" s="103"/>
      <c r="N36" s="103"/>
    </row>
    <row r="37" spans="1:14">
      <c r="A37" s="184"/>
      <c r="B37" s="103"/>
      <c r="C37" s="103"/>
      <c r="D37" s="104"/>
      <c r="E37" s="282"/>
      <c r="F37" s="282"/>
      <c r="G37" s="105"/>
      <c r="H37" s="105"/>
      <c r="I37" s="105"/>
      <c r="J37" s="105"/>
      <c r="K37" s="105"/>
      <c r="L37" s="103"/>
      <c r="M37" s="103"/>
      <c r="N37" s="103"/>
    </row>
    <row r="38" spans="1:14">
      <c r="A38" s="185"/>
      <c r="B38" s="103"/>
      <c r="C38" s="103"/>
      <c r="D38" s="103"/>
      <c r="E38" s="282"/>
      <c r="F38" s="282"/>
      <c r="G38" s="105"/>
      <c r="H38" s="105"/>
      <c r="I38" s="105"/>
      <c r="J38" s="105"/>
      <c r="K38" s="105"/>
      <c r="L38" s="103"/>
      <c r="M38" s="103"/>
      <c r="N38" s="103"/>
    </row>
    <row r="39" spans="1:14">
      <c r="A39" s="185"/>
      <c r="B39" s="103"/>
      <c r="C39" s="103"/>
      <c r="D39" s="103"/>
      <c r="E39" s="282"/>
      <c r="F39" s="282"/>
      <c r="G39" s="105"/>
      <c r="H39" s="105"/>
      <c r="I39" s="105"/>
      <c r="J39" s="105"/>
      <c r="K39" s="105"/>
      <c r="L39" s="103"/>
      <c r="M39" s="103"/>
      <c r="N39" s="103"/>
    </row>
    <row r="40" spans="1:14">
      <c r="A40" s="185"/>
      <c r="B40" s="103"/>
      <c r="C40" s="103"/>
      <c r="D40" s="103"/>
      <c r="E40" s="282"/>
      <c r="F40" s="282"/>
      <c r="G40" s="103"/>
      <c r="H40" s="104"/>
      <c r="I40" s="103"/>
      <c r="J40" s="103"/>
      <c r="K40" s="103"/>
      <c r="L40" s="103"/>
      <c r="M40" s="103"/>
      <c r="N40" s="103"/>
    </row>
    <row r="41" spans="1:14">
      <c r="G41" s="102"/>
      <c r="H41" s="102"/>
      <c r="I41" s="102"/>
      <c r="J41" s="102"/>
    </row>
    <row r="42" spans="1:14">
      <c r="G42" s="102"/>
      <c r="I42" s="102"/>
      <c r="J42" s="102"/>
    </row>
    <row r="43" spans="1:14">
      <c r="I43" s="102"/>
      <c r="J43" s="102"/>
    </row>
    <row r="44" spans="1:14">
      <c r="H44" s="102"/>
      <c r="I44" s="102"/>
    </row>
    <row r="45" spans="1:14">
      <c r="H45" s="102"/>
    </row>
    <row r="47" spans="1:14">
      <c r="A47" s="183"/>
      <c r="D47" s="102"/>
      <c r="E47" s="286"/>
      <c r="F47" s="286"/>
      <c r="G47" s="102"/>
      <c r="H47" s="102"/>
      <c r="I47" s="102"/>
      <c r="J47" s="102"/>
    </row>
    <row r="48" spans="1:14">
      <c r="G48" s="102"/>
    </row>
  </sheetData>
  <mergeCells count="10">
    <mergeCell ref="N6:N7"/>
    <mergeCell ref="B15:K15"/>
    <mergeCell ref="A3:M3"/>
    <mergeCell ref="A4:M4"/>
    <mergeCell ref="A6:A7"/>
    <mergeCell ref="B6:B7"/>
    <mergeCell ref="C6:F6"/>
    <mergeCell ref="G6:J6"/>
    <mergeCell ref="K6:L6"/>
    <mergeCell ref="M6:M7"/>
  </mergeCells>
  <pageMargins left="0.19685039370078741" right="0.19685039370078741" top="0.35" bottom="0.27559055118110237" header="0.17" footer="0.15748031496062992"/>
  <pageSetup paperSize="9" scale="88" fitToHeight="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17"/>
  <sheetViews>
    <sheetView workbookViewId="0">
      <selection activeCell="F17" sqref="F17"/>
    </sheetView>
  </sheetViews>
  <sheetFormatPr defaultRowHeight="12.75"/>
  <cols>
    <col min="2" max="2" width="58" customWidth="1"/>
    <col min="3" max="5" width="19" customWidth="1"/>
    <col min="6" max="7" width="10.140625" customWidth="1"/>
    <col min="8" max="8" width="10.5703125" customWidth="1"/>
    <col min="9" max="9" width="13.140625" customWidth="1"/>
    <col min="10" max="10" width="15.140625" customWidth="1"/>
  </cols>
  <sheetData>
    <row r="1" spans="1:10" ht="15.75">
      <c r="A1" s="465" t="s">
        <v>665</v>
      </c>
      <c r="B1" s="468"/>
      <c r="C1" s="468"/>
      <c r="D1" s="468"/>
      <c r="E1" s="468"/>
      <c r="F1" s="468"/>
      <c r="G1" s="468"/>
      <c r="H1" s="468"/>
      <c r="I1" s="468"/>
      <c r="J1" s="468"/>
    </row>
    <row r="2" spans="1:10" ht="15.75">
      <c r="A2" s="236"/>
      <c r="B2" s="237"/>
      <c r="C2" s="237"/>
      <c r="D2" s="237"/>
      <c r="E2" s="237"/>
      <c r="F2" s="237"/>
      <c r="G2" s="237"/>
      <c r="H2" s="237"/>
      <c r="I2" s="237"/>
      <c r="J2" s="238" t="s">
        <v>104</v>
      </c>
    </row>
    <row r="3" spans="1:10" ht="15.75">
      <c r="A3" s="467" t="s">
        <v>152</v>
      </c>
      <c r="B3" s="467" t="s">
        <v>149</v>
      </c>
      <c r="C3" s="466" t="s">
        <v>664</v>
      </c>
      <c r="D3" s="467" t="s">
        <v>18</v>
      </c>
      <c r="E3" s="467"/>
      <c r="F3" s="467"/>
      <c r="G3" s="467"/>
      <c r="H3" s="466" t="s">
        <v>668</v>
      </c>
      <c r="I3" s="467"/>
      <c r="J3" s="467"/>
    </row>
    <row r="4" spans="1:10" ht="15.75">
      <c r="A4" s="467"/>
      <c r="B4" s="467"/>
      <c r="C4" s="467"/>
      <c r="D4" s="466" t="s">
        <v>666</v>
      </c>
      <c r="E4" s="466" t="s">
        <v>667</v>
      </c>
      <c r="F4" s="467" t="s">
        <v>18</v>
      </c>
      <c r="G4" s="467"/>
      <c r="H4" s="467" t="s">
        <v>175</v>
      </c>
      <c r="I4" s="467" t="s">
        <v>18</v>
      </c>
      <c r="J4" s="467"/>
    </row>
    <row r="5" spans="1:10" ht="47.25">
      <c r="A5" s="467"/>
      <c r="B5" s="467"/>
      <c r="C5" s="467"/>
      <c r="D5" s="467"/>
      <c r="E5" s="467"/>
      <c r="F5" s="239" t="s">
        <v>469</v>
      </c>
      <c r="G5" s="239" t="s">
        <v>470</v>
      </c>
      <c r="H5" s="467"/>
      <c r="I5" s="239" t="s">
        <v>469</v>
      </c>
      <c r="J5" s="239" t="s">
        <v>470</v>
      </c>
    </row>
    <row r="6" spans="1:10" ht="15.75">
      <c r="A6" s="240"/>
      <c r="B6" s="240" t="s">
        <v>137</v>
      </c>
      <c r="C6" s="241">
        <f t="shared" ref="C6:I6" si="0">+C7+C8+C9</f>
        <v>209115.31450000001</v>
      </c>
      <c r="D6" s="241">
        <f t="shared" si="0"/>
        <v>42375.256499999996</v>
      </c>
      <c r="E6" s="241">
        <f t="shared" si="0"/>
        <v>166740.05799999999</v>
      </c>
      <c r="F6" s="241">
        <f t="shared" si="0"/>
        <v>55798.057999999997</v>
      </c>
      <c r="G6" s="241">
        <f t="shared" si="0"/>
        <v>110942</v>
      </c>
      <c r="H6" s="241">
        <f t="shared" si="0"/>
        <v>161717.27881999998</v>
      </c>
      <c r="I6" s="241">
        <f t="shared" si="0"/>
        <v>27031.602899999998</v>
      </c>
      <c r="J6" s="241">
        <f>+J7+J8+J9</f>
        <v>134685.67592000001</v>
      </c>
    </row>
    <row r="7" spans="1:10" ht="15.75">
      <c r="A7" s="242">
        <v>1</v>
      </c>
      <c r="B7" s="243" t="s">
        <v>471</v>
      </c>
      <c r="C7" s="244">
        <f>C12+C16</f>
        <v>15222.087</v>
      </c>
      <c r="D7" s="244">
        <f t="shared" ref="D7:J7" si="1">D12+D16</f>
        <v>1576.087</v>
      </c>
      <c r="E7" s="244">
        <f t="shared" si="1"/>
        <v>13646</v>
      </c>
      <c r="F7" s="244">
        <f t="shared" si="1"/>
        <v>6904</v>
      </c>
      <c r="G7" s="244">
        <f t="shared" si="1"/>
        <v>6742</v>
      </c>
      <c r="H7" s="244">
        <f t="shared" si="1"/>
        <v>13103.251</v>
      </c>
      <c r="I7" s="244">
        <f t="shared" si="1"/>
        <v>3991</v>
      </c>
      <c r="J7" s="244">
        <f t="shared" si="1"/>
        <v>9112.2510000000002</v>
      </c>
    </row>
    <row r="8" spans="1:10" ht="15.75">
      <c r="A8" s="242">
        <v>2</v>
      </c>
      <c r="B8" s="243" t="s">
        <v>472</v>
      </c>
      <c r="C8" s="244">
        <f>C13+C17</f>
        <v>191045.8665</v>
      </c>
      <c r="D8" s="244">
        <f t="shared" ref="D8:J8" si="2">D13+D17</f>
        <v>40676.808499999999</v>
      </c>
      <c r="E8" s="244">
        <f t="shared" si="2"/>
        <v>150369.05799999999</v>
      </c>
      <c r="F8" s="244">
        <f t="shared" si="2"/>
        <v>46169.057999999997</v>
      </c>
      <c r="G8" s="244">
        <f t="shared" si="2"/>
        <v>104200</v>
      </c>
      <c r="H8" s="244">
        <f t="shared" si="2"/>
        <v>147888.66681999998</v>
      </c>
      <c r="I8" s="244">
        <f t="shared" si="2"/>
        <v>22437.602899999998</v>
      </c>
      <c r="J8" s="244">
        <f t="shared" si="2"/>
        <v>125451.06392</v>
      </c>
    </row>
    <row r="9" spans="1:10" ht="15.75">
      <c r="A9" s="146"/>
      <c r="B9" s="350" t="s">
        <v>675</v>
      </c>
      <c r="C9" s="244">
        <f>C14+C18</f>
        <v>2847.3609999999999</v>
      </c>
      <c r="D9" s="244">
        <f t="shared" ref="D9:J9" si="3">D14+D18</f>
        <v>122.361</v>
      </c>
      <c r="E9" s="244">
        <f t="shared" si="3"/>
        <v>2725</v>
      </c>
      <c r="F9" s="244">
        <f t="shared" si="3"/>
        <v>2725</v>
      </c>
      <c r="G9" s="244">
        <f t="shared" si="3"/>
        <v>0</v>
      </c>
      <c r="H9" s="244">
        <f t="shared" si="3"/>
        <v>725.36099999999999</v>
      </c>
      <c r="I9" s="244">
        <f t="shared" si="3"/>
        <v>603</v>
      </c>
      <c r="J9" s="244">
        <f t="shared" si="3"/>
        <v>122.361</v>
      </c>
    </row>
    <row r="10" spans="1:10">
      <c r="A10" s="146"/>
      <c r="B10" s="146"/>
      <c r="C10" s="146"/>
      <c r="D10" s="146"/>
      <c r="E10" s="146"/>
      <c r="F10" s="146"/>
      <c r="G10" s="146"/>
      <c r="H10" s="146"/>
      <c r="I10" s="146"/>
      <c r="J10" s="146"/>
    </row>
    <row r="11" spans="1:10">
      <c r="A11" s="146"/>
      <c r="B11" s="351" t="s">
        <v>672</v>
      </c>
      <c r="C11" s="352">
        <f t="shared" ref="C11:I11" si="4">SUM(C12:C14)</f>
        <v>163567.389</v>
      </c>
      <c r="D11" s="352">
        <f t="shared" si="4"/>
        <v>33841.388999999996</v>
      </c>
      <c r="E11" s="352">
        <f t="shared" si="4"/>
        <v>129726</v>
      </c>
      <c r="F11" s="352">
        <f t="shared" si="4"/>
        <v>18784</v>
      </c>
      <c r="G11" s="352">
        <f t="shared" si="4"/>
        <v>110942</v>
      </c>
      <c r="H11" s="352">
        <f t="shared" si="4"/>
        <v>140746.01292000001</v>
      </c>
      <c r="I11" s="352">
        <f t="shared" si="4"/>
        <v>8471</v>
      </c>
      <c r="J11" s="352">
        <f>SUM(J12:J14)</f>
        <v>132275.01292000001</v>
      </c>
    </row>
    <row r="12" spans="1:10" ht="15.75">
      <c r="A12" s="146"/>
      <c r="B12" s="243" t="s">
        <v>471</v>
      </c>
      <c r="C12" s="244">
        <f>D12+E12</f>
        <v>10987</v>
      </c>
      <c r="D12" s="244">
        <f>251</f>
        <v>251</v>
      </c>
      <c r="E12" s="244">
        <f>F12+G12</f>
        <v>10736</v>
      </c>
      <c r="F12" s="244">
        <f>'[1]B61.ND31-B68.TT343'!$E$153</f>
        <v>3994</v>
      </c>
      <c r="G12" s="244">
        <v>6742</v>
      </c>
      <c r="H12" s="244">
        <f>I12+J12</f>
        <v>10692.588</v>
      </c>
      <c r="I12" s="244">
        <f>'[1]B61.ND31-B68.TT343'!$N$153</f>
        <v>3991</v>
      </c>
      <c r="J12" s="244">
        <v>6701.5879999999997</v>
      </c>
    </row>
    <row r="13" spans="1:10" ht="15.75">
      <c r="A13" s="146"/>
      <c r="B13" s="243" t="s">
        <v>472</v>
      </c>
      <c r="C13" s="244">
        <f>D13+E13</f>
        <v>149733.02799999999</v>
      </c>
      <c r="D13" s="244">
        <f>33468.028</f>
        <v>33468.027999999998</v>
      </c>
      <c r="E13" s="244">
        <f>F13+G13</f>
        <v>116265</v>
      </c>
      <c r="F13" s="244">
        <f>'[1]B61.ND31-B68.TT343'!$E$11</f>
        <v>12065</v>
      </c>
      <c r="G13" s="244">
        <v>104200</v>
      </c>
      <c r="H13" s="244">
        <f>I13+J13</f>
        <v>129328.06392</v>
      </c>
      <c r="I13" s="244">
        <f>'[1]B61.ND31-B68.TT343'!$N$11</f>
        <v>3877</v>
      </c>
      <c r="J13" s="244">
        <f>125451.06392</f>
        <v>125451.06392</v>
      </c>
    </row>
    <row r="14" spans="1:10" ht="15.75">
      <c r="A14" s="146"/>
      <c r="B14" s="350" t="s">
        <v>675</v>
      </c>
      <c r="C14" s="244">
        <f>D14+E14</f>
        <v>2847.3609999999999</v>
      </c>
      <c r="D14" s="244">
        <v>122.361</v>
      </c>
      <c r="E14" s="244">
        <f>F14+G14</f>
        <v>2725</v>
      </c>
      <c r="F14" s="244">
        <f>'[1]B61.ND31-B68.TT343'!$E$156</f>
        <v>2725</v>
      </c>
      <c r="G14" s="244"/>
      <c r="H14" s="244">
        <f>I14+J14</f>
        <v>725.36099999999999</v>
      </c>
      <c r="I14" s="244">
        <f>'[1]B61.ND31-B68.TT343'!$N$156</f>
        <v>603</v>
      </c>
      <c r="J14" s="244">
        <v>122.361</v>
      </c>
    </row>
    <row r="15" spans="1:10">
      <c r="A15" s="146"/>
      <c r="B15" s="353" t="s">
        <v>673</v>
      </c>
      <c r="C15" s="352">
        <f>SUM(C16:C17)</f>
        <v>45547.925499999998</v>
      </c>
      <c r="D15" s="352">
        <f t="shared" ref="D15:J15" si="5">SUM(D16:D17)</f>
        <v>8533.8675000000003</v>
      </c>
      <c r="E15" s="352">
        <f t="shared" si="5"/>
        <v>37014.057999999997</v>
      </c>
      <c r="F15" s="352">
        <f t="shared" si="5"/>
        <v>37014.057999999997</v>
      </c>
      <c r="G15" s="352">
        <f t="shared" si="5"/>
        <v>0</v>
      </c>
      <c r="H15" s="352">
        <f t="shared" si="5"/>
        <v>20971.265899999999</v>
      </c>
      <c r="I15" s="352">
        <f t="shared" si="5"/>
        <v>18560.602899999998</v>
      </c>
      <c r="J15" s="352">
        <f t="shared" si="5"/>
        <v>2410.663</v>
      </c>
    </row>
    <row r="16" spans="1:10" ht="15.75">
      <c r="A16" s="146"/>
      <c r="B16" s="243" t="s">
        <v>471</v>
      </c>
      <c r="C16" s="244">
        <f>D16+E16</f>
        <v>4235.0869999999995</v>
      </c>
      <c r="D16" s="244">
        <f>'[2]CTMTQG (A CONG)'!$D$8/1000000</f>
        <v>1325.087</v>
      </c>
      <c r="E16" s="244">
        <f>F16+G16</f>
        <v>2910</v>
      </c>
      <c r="F16" s="244">
        <f>'[3]61-31'!$D$13</f>
        <v>2910</v>
      </c>
      <c r="G16" s="244"/>
      <c r="H16" s="244">
        <f>I16+J16</f>
        <v>2410.663</v>
      </c>
      <c r="I16" s="244"/>
      <c r="J16" s="244">
        <f>'[3]68-343'!$K$13</f>
        <v>2410.663</v>
      </c>
    </row>
    <row r="17" spans="1:10" ht="15.75">
      <c r="A17" s="354"/>
      <c r="B17" s="355" t="s">
        <v>472</v>
      </c>
      <c r="C17" s="356">
        <f>D17+E17</f>
        <v>41312.838499999998</v>
      </c>
      <c r="D17" s="356">
        <f>+'[2]CTMTQG (A CONG)'!$D$11/1000000</f>
        <v>7208.7804999999998</v>
      </c>
      <c r="E17" s="356">
        <f>F17+G17</f>
        <v>34104.057999999997</v>
      </c>
      <c r="F17" s="356">
        <f>'[3]68-343'!$E$13</f>
        <v>34104.057999999997</v>
      </c>
      <c r="G17" s="356"/>
      <c r="H17" s="356">
        <f>I17+J17</f>
        <v>18560.602899999998</v>
      </c>
      <c r="I17" s="356">
        <f>'[3]68-343'!$N$13</f>
        <v>18560.602899999998</v>
      </c>
      <c r="J17" s="356"/>
    </row>
  </sheetData>
  <mergeCells count="11">
    <mergeCell ref="I4:J4"/>
    <mergeCell ref="A1:J1"/>
    <mergeCell ref="A3:A5"/>
    <mergeCell ref="B3:B5"/>
    <mergeCell ref="C3:C5"/>
    <mergeCell ref="D3:G3"/>
    <mergeCell ref="H3:J3"/>
    <mergeCell ref="D4:D5"/>
    <mergeCell ref="E4:E5"/>
    <mergeCell ref="F4:G4"/>
    <mergeCell ref="H4:H5"/>
  </mergeCell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0000CC"/>
    <pageSetUpPr fitToPage="1"/>
  </sheetPr>
  <dimension ref="A1:T141"/>
  <sheetViews>
    <sheetView tabSelected="1" workbookViewId="0">
      <selection activeCell="A2" sqref="A1:IV65536"/>
    </sheetView>
  </sheetViews>
  <sheetFormatPr defaultRowHeight="15.75"/>
  <cols>
    <col min="1" max="1" width="6.140625" style="361" customWidth="1"/>
    <col min="2" max="2" width="31.42578125" style="364" customWidth="1"/>
    <col min="3" max="3" width="11.85546875" style="361" customWidth="1"/>
    <col min="4" max="4" width="14" style="363" customWidth="1"/>
    <col min="5" max="5" width="14.140625" style="361" customWidth="1"/>
    <col min="6" max="6" width="12.5703125" style="361" customWidth="1"/>
    <col min="7" max="7" width="10.7109375" style="363" customWidth="1"/>
    <col min="8" max="8" width="13.42578125" style="363" customWidth="1"/>
    <col min="9" max="9" width="11" style="363" customWidth="1"/>
    <col min="10" max="10" width="10.42578125" style="363" customWidth="1"/>
    <col min="11" max="11" width="10.85546875" style="363" customWidth="1"/>
    <col min="12" max="12" width="11.5703125" style="363" customWidth="1"/>
    <col min="13" max="13" width="9" style="363" customWidth="1"/>
    <col min="14" max="14" width="15.7109375" style="363" customWidth="1"/>
    <col min="15" max="15" width="13.42578125" style="363" customWidth="1"/>
    <col min="16" max="16" width="12.28515625" style="363" customWidth="1"/>
    <col min="17" max="17" width="14.28515625" style="363" customWidth="1"/>
    <col min="18" max="18" width="9.85546875" style="363" customWidth="1"/>
    <col min="19" max="19" width="11.5703125" style="363" customWidth="1"/>
    <col min="20" max="20" width="9" style="361" customWidth="1"/>
    <col min="21" max="16384" width="9.140625" style="361"/>
  </cols>
  <sheetData>
    <row r="1" spans="1:20" s="320" customFormat="1">
      <c r="B1" s="321"/>
      <c r="D1" s="357"/>
      <c r="G1" s="357"/>
      <c r="H1" s="357"/>
      <c r="I1" s="357"/>
      <c r="J1" s="357"/>
      <c r="K1" s="357"/>
      <c r="L1" s="357"/>
      <c r="M1" s="357"/>
      <c r="N1" s="357"/>
      <c r="O1" s="357"/>
      <c r="P1" s="357"/>
      <c r="Q1" s="357"/>
      <c r="R1" s="357" t="s">
        <v>676</v>
      </c>
      <c r="S1" s="357"/>
    </row>
    <row r="2" spans="1:20" s="320" customFormat="1">
      <c r="A2" s="464" t="s">
        <v>685</v>
      </c>
      <c r="B2" s="464"/>
      <c r="C2" s="464"/>
      <c r="D2" s="464"/>
      <c r="E2" s="464"/>
      <c r="F2" s="464"/>
      <c r="G2" s="464"/>
      <c r="H2" s="464"/>
      <c r="I2" s="464"/>
      <c r="J2" s="464"/>
      <c r="K2" s="464"/>
      <c r="L2" s="464"/>
      <c r="M2" s="464"/>
      <c r="N2" s="464"/>
      <c r="O2" s="464"/>
      <c r="P2" s="464"/>
      <c r="Q2" s="464"/>
      <c r="R2" s="464"/>
      <c r="S2" s="464"/>
      <c r="T2" s="464"/>
    </row>
    <row r="3" spans="1:20" s="320" customFormat="1">
      <c r="A3" s="464" t="s">
        <v>686</v>
      </c>
      <c r="B3" s="464"/>
      <c r="C3" s="464"/>
      <c r="D3" s="464"/>
      <c r="E3" s="464"/>
      <c r="F3" s="464"/>
      <c r="G3" s="464"/>
      <c r="H3" s="464"/>
      <c r="I3" s="464"/>
      <c r="J3" s="464"/>
      <c r="K3" s="464"/>
      <c r="L3" s="464"/>
      <c r="M3" s="464"/>
      <c r="N3" s="464"/>
      <c r="O3" s="464"/>
      <c r="P3" s="464"/>
      <c r="Q3" s="464"/>
      <c r="R3" s="464"/>
      <c r="S3" s="464"/>
      <c r="T3" s="464"/>
    </row>
    <row r="4" spans="1:20" s="320" customFormat="1">
      <c r="B4" s="321"/>
      <c r="D4" s="357"/>
      <c r="G4" s="357"/>
      <c r="H4" s="357"/>
      <c r="I4" s="357"/>
      <c r="J4" s="357"/>
      <c r="K4" s="357"/>
      <c r="L4" s="357"/>
      <c r="M4" s="357"/>
      <c r="N4" s="357"/>
      <c r="O4" s="357"/>
      <c r="P4" s="357"/>
      <c r="Q4" s="357"/>
      <c r="R4" s="357"/>
      <c r="S4" s="357" t="s">
        <v>687</v>
      </c>
    </row>
    <row r="5" spans="1:20" s="320" customFormat="1">
      <c r="A5" s="469" t="s">
        <v>688</v>
      </c>
      <c r="B5" s="469" t="s">
        <v>116</v>
      </c>
      <c r="C5" s="469" t="s">
        <v>185</v>
      </c>
      <c r="D5" s="469" t="s">
        <v>162</v>
      </c>
      <c r="E5" s="469" t="s">
        <v>689</v>
      </c>
      <c r="F5" s="469" t="s">
        <v>690</v>
      </c>
      <c r="G5" s="469" t="s">
        <v>136</v>
      </c>
      <c r="H5" s="469" t="s">
        <v>691</v>
      </c>
      <c r="I5" s="469" t="s">
        <v>692</v>
      </c>
      <c r="J5" s="469" t="s">
        <v>677</v>
      </c>
      <c r="K5" s="469" t="s">
        <v>693</v>
      </c>
      <c r="L5" s="469" t="s">
        <v>694</v>
      </c>
      <c r="M5" s="469" t="s">
        <v>695</v>
      </c>
      <c r="N5" s="469" t="s">
        <v>696</v>
      </c>
      <c r="O5" s="471" t="s">
        <v>18</v>
      </c>
      <c r="P5" s="472"/>
      <c r="Q5" s="469" t="s">
        <v>697</v>
      </c>
      <c r="R5" s="469" t="s">
        <v>698</v>
      </c>
      <c r="S5" s="469" t="s">
        <v>699</v>
      </c>
      <c r="T5" s="469" t="s">
        <v>363</v>
      </c>
    </row>
    <row r="6" spans="1:20" s="320" customFormat="1" ht="15" customHeight="1">
      <c r="A6" s="470"/>
      <c r="B6" s="470"/>
      <c r="C6" s="470"/>
      <c r="D6" s="470"/>
      <c r="E6" s="470"/>
      <c r="F6" s="470"/>
      <c r="G6" s="470"/>
      <c r="H6" s="470"/>
      <c r="I6" s="470"/>
      <c r="J6" s="470"/>
      <c r="K6" s="470"/>
      <c r="L6" s="470"/>
      <c r="M6" s="470"/>
      <c r="N6" s="470"/>
      <c r="O6" s="473" t="s">
        <v>678</v>
      </c>
      <c r="P6" s="473" t="s">
        <v>700</v>
      </c>
      <c r="Q6" s="470"/>
      <c r="R6" s="470"/>
      <c r="S6" s="470"/>
      <c r="T6" s="470"/>
    </row>
    <row r="7" spans="1:20" s="320" customFormat="1">
      <c r="A7" s="470"/>
      <c r="B7" s="470"/>
      <c r="C7" s="470"/>
      <c r="D7" s="470"/>
      <c r="E7" s="470"/>
      <c r="F7" s="470"/>
      <c r="G7" s="470"/>
      <c r="H7" s="470"/>
      <c r="I7" s="470"/>
      <c r="J7" s="470"/>
      <c r="K7" s="470"/>
      <c r="L7" s="470"/>
      <c r="M7" s="470"/>
      <c r="N7" s="470"/>
      <c r="O7" s="470"/>
      <c r="P7" s="470"/>
      <c r="Q7" s="470"/>
      <c r="R7" s="470"/>
      <c r="S7" s="470"/>
      <c r="T7" s="470"/>
    </row>
    <row r="8" spans="1:20" s="320" customFormat="1">
      <c r="A8" s="470"/>
      <c r="B8" s="470"/>
      <c r="C8" s="470"/>
      <c r="D8" s="470"/>
      <c r="E8" s="470"/>
      <c r="F8" s="470"/>
      <c r="G8" s="470"/>
      <c r="H8" s="470"/>
      <c r="I8" s="470"/>
      <c r="J8" s="470"/>
      <c r="K8" s="470"/>
      <c r="L8" s="470"/>
      <c r="M8" s="470"/>
      <c r="N8" s="470"/>
      <c r="O8" s="470"/>
      <c r="P8" s="470"/>
      <c r="Q8" s="470"/>
      <c r="R8" s="470"/>
      <c r="S8" s="470"/>
      <c r="T8" s="470"/>
    </row>
    <row r="9" spans="1:20" s="320" customFormat="1">
      <c r="A9" s="470"/>
      <c r="B9" s="470"/>
      <c r="C9" s="470"/>
      <c r="D9" s="470"/>
      <c r="E9" s="470"/>
      <c r="F9" s="470"/>
      <c r="G9" s="470"/>
      <c r="H9" s="470"/>
      <c r="I9" s="470"/>
      <c r="J9" s="470"/>
      <c r="K9" s="470"/>
      <c r="L9" s="470"/>
      <c r="M9" s="470"/>
      <c r="N9" s="470"/>
      <c r="O9" s="470"/>
      <c r="P9" s="470"/>
      <c r="Q9" s="470"/>
      <c r="R9" s="470"/>
      <c r="S9" s="470"/>
      <c r="T9" s="470"/>
    </row>
    <row r="10" spans="1:20" s="320" customFormat="1">
      <c r="A10" s="322" t="s">
        <v>154</v>
      </c>
      <c r="B10" s="322" t="s">
        <v>157</v>
      </c>
      <c r="C10" s="322">
        <v>1</v>
      </c>
      <c r="D10" s="365">
        <v>2</v>
      </c>
      <c r="E10" s="322">
        <v>3</v>
      </c>
      <c r="F10" s="322">
        <v>4</v>
      </c>
      <c r="G10" s="369">
        <v>5</v>
      </c>
      <c r="H10" s="369">
        <v>6</v>
      </c>
      <c r="I10" s="369">
        <v>7</v>
      </c>
      <c r="J10" s="369">
        <v>8</v>
      </c>
      <c r="K10" s="369">
        <v>9</v>
      </c>
      <c r="L10" s="369">
        <v>10</v>
      </c>
      <c r="M10" s="369">
        <v>11</v>
      </c>
      <c r="N10" s="369">
        <v>12</v>
      </c>
      <c r="O10" s="369">
        <v>13</v>
      </c>
      <c r="P10" s="369">
        <v>14</v>
      </c>
      <c r="Q10" s="369">
        <v>15</v>
      </c>
      <c r="R10" s="369">
        <v>16</v>
      </c>
      <c r="S10" s="369">
        <v>17</v>
      </c>
      <c r="T10" s="370" t="s">
        <v>679</v>
      </c>
    </row>
    <row r="11" spans="1:20" s="360" customFormat="1">
      <c r="A11" s="358"/>
      <c r="B11" s="358" t="s">
        <v>173</v>
      </c>
      <c r="C11" s="358">
        <v>4233431.7547860015</v>
      </c>
      <c r="D11" s="358">
        <v>2841410.9733709996</v>
      </c>
      <c r="E11" s="358">
        <v>469354.41805799992</v>
      </c>
      <c r="F11" s="358">
        <v>40135.322999999997</v>
      </c>
      <c r="G11" s="358">
        <v>19027.264999999999</v>
      </c>
      <c r="H11" s="358">
        <v>57736.367000000013</v>
      </c>
      <c r="I11" s="358">
        <v>285883.78250699997</v>
      </c>
      <c r="J11" s="358">
        <v>25918.834800000001</v>
      </c>
      <c r="K11" s="358">
        <v>21359.041000000001</v>
      </c>
      <c r="L11" s="358">
        <v>0</v>
      </c>
      <c r="M11" s="358">
        <v>30171.385999999999</v>
      </c>
      <c r="N11" s="358">
        <v>945824.27543300006</v>
      </c>
      <c r="O11" s="358">
        <v>703566.69200000016</v>
      </c>
      <c r="P11" s="358">
        <v>242257.58343299999</v>
      </c>
      <c r="Q11" s="358">
        <v>78913.771999999997</v>
      </c>
      <c r="R11" s="358">
        <v>0</v>
      </c>
      <c r="S11" s="358">
        <v>867086.50857299997</v>
      </c>
      <c r="T11" s="359"/>
    </row>
    <row r="12" spans="1:20" s="34" customFormat="1">
      <c r="A12" s="83">
        <v>1</v>
      </c>
      <c r="B12" s="374" t="s">
        <v>701</v>
      </c>
      <c r="C12" s="366">
        <v>2288.69</v>
      </c>
      <c r="D12" s="366">
        <v>2133.212</v>
      </c>
      <c r="E12" s="366">
        <v>0</v>
      </c>
      <c r="F12" s="366">
        <v>0</v>
      </c>
      <c r="G12" s="366">
        <v>0</v>
      </c>
      <c r="H12" s="366">
        <v>0</v>
      </c>
      <c r="I12" s="366">
        <v>0</v>
      </c>
      <c r="J12" s="366">
        <v>0</v>
      </c>
      <c r="K12" s="366">
        <v>0</v>
      </c>
      <c r="L12" s="366">
        <v>0</v>
      </c>
      <c r="M12" s="366">
        <v>0</v>
      </c>
      <c r="N12" s="366">
        <v>2133.212</v>
      </c>
      <c r="O12" s="366">
        <v>2133.212</v>
      </c>
      <c r="P12" s="366">
        <v>0</v>
      </c>
      <c r="Q12" s="366">
        <v>0</v>
      </c>
      <c r="R12" s="366">
        <v>0</v>
      </c>
      <c r="S12" s="366">
        <v>0</v>
      </c>
      <c r="T12" s="366">
        <v>93.206681551455191</v>
      </c>
    </row>
    <row r="13" spans="1:20" s="34" customFormat="1">
      <c r="A13" s="83">
        <v>2</v>
      </c>
      <c r="B13" s="374" t="s">
        <v>702</v>
      </c>
      <c r="C13" s="366">
        <v>2737.7979999999998</v>
      </c>
      <c r="D13" s="366">
        <v>2822.9409999999998</v>
      </c>
      <c r="E13" s="366">
        <v>0</v>
      </c>
      <c r="F13" s="366">
        <v>0</v>
      </c>
      <c r="G13" s="366">
        <v>0</v>
      </c>
      <c r="H13" s="366">
        <v>0</v>
      </c>
      <c r="I13" s="366">
        <v>0</v>
      </c>
      <c r="J13" s="366">
        <v>0</v>
      </c>
      <c r="K13" s="366">
        <v>0</v>
      </c>
      <c r="L13" s="366">
        <v>0</v>
      </c>
      <c r="M13" s="366">
        <v>0</v>
      </c>
      <c r="N13" s="366">
        <v>2822.9409999999998</v>
      </c>
      <c r="O13" s="366">
        <v>2822.9409999999998</v>
      </c>
      <c r="P13" s="366">
        <v>0</v>
      </c>
      <c r="Q13" s="366">
        <v>0</v>
      </c>
      <c r="R13" s="366">
        <v>0</v>
      </c>
      <c r="S13" s="366">
        <v>0</v>
      </c>
      <c r="T13" s="366">
        <v>103.10990803558188</v>
      </c>
    </row>
    <row r="14" spans="1:20" s="34" customFormat="1">
      <c r="A14" s="83">
        <v>3</v>
      </c>
      <c r="B14" s="374" t="s">
        <v>703</v>
      </c>
      <c r="C14" s="366">
        <v>0</v>
      </c>
      <c r="D14" s="366">
        <v>122.361</v>
      </c>
      <c r="E14" s="366">
        <v>0</v>
      </c>
      <c r="F14" s="366">
        <v>0</v>
      </c>
      <c r="G14" s="366">
        <v>0</v>
      </c>
      <c r="H14" s="366">
        <v>0</v>
      </c>
      <c r="I14" s="366">
        <v>0</v>
      </c>
      <c r="J14" s="366">
        <v>0</v>
      </c>
      <c r="K14" s="366">
        <v>0</v>
      </c>
      <c r="L14" s="366">
        <v>0</v>
      </c>
      <c r="M14" s="366">
        <v>0</v>
      </c>
      <c r="N14" s="366">
        <v>0</v>
      </c>
      <c r="O14" s="366">
        <v>0</v>
      </c>
      <c r="P14" s="366">
        <v>0</v>
      </c>
      <c r="Q14" s="366">
        <v>0</v>
      </c>
      <c r="R14" s="366">
        <v>0</v>
      </c>
      <c r="S14" s="366">
        <v>122.361</v>
      </c>
      <c r="T14" s="366">
        <v>0</v>
      </c>
    </row>
    <row r="15" spans="1:20" s="34" customFormat="1">
      <c r="A15" s="83">
        <v>4</v>
      </c>
      <c r="B15" s="374" t="s">
        <v>704</v>
      </c>
      <c r="C15" s="366">
        <v>9604.1710000000003</v>
      </c>
      <c r="D15" s="366">
        <v>9236.5840000000007</v>
      </c>
      <c r="E15" s="366">
        <v>0</v>
      </c>
      <c r="F15" s="366">
        <v>0</v>
      </c>
      <c r="G15" s="366">
        <v>0</v>
      </c>
      <c r="H15" s="366">
        <v>0</v>
      </c>
      <c r="I15" s="366">
        <v>0</v>
      </c>
      <c r="J15" s="366">
        <v>0</v>
      </c>
      <c r="K15" s="366">
        <v>0</v>
      </c>
      <c r="L15" s="366">
        <v>0</v>
      </c>
      <c r="M15" s="366">
        <v>0</v>
      </c>
      <c r="N15" s="366">
        <v>5692.5730000000003</v>
      </c>
      <c r="O15" s="366">
        <v>5692.5730000000003</v>
      </c>
      <c r="P15" s="366">
        <v>0</v>
      </c>
      <c r="Q15" s="366">
        <v>0</v>
      </c>
      <c r="R15" s="366">
        <v>0</v>
      </c>
      <c r="S15" s="366">
        <v>3544.011</v>
      </c>
      <c r="T15" s="366">
        <v>96.172631661806108</v>
      </c>
    </row>
    <row r="16" spans="1:20" s="34" customFormat="1">
      <c r="A16" s="83">
        <v>5</v>
      </c>
      <c r="B16" s="374" t="s">
        <v>705</v>
      </c>
      <c r="C16" s="366">
        <v>7122.4849999999997</v>
      </c>
      <c r="D16" s="366">
        <v>7059.973</v>
      </c>
      <c r="E16" s="366">
        <v>850</v>
      </c>
      <c r="F16" s="366">
        <v>0</v>
      </c>
      <c r="G16" s="366">
        <v>0</v>
      </c>
      <c r="H16" s="366">
        <v>0</v>
      </c>
      <c r="I16" s="366">
        <v>0</v>
      </c>
      <c r="J16" s="366">
        <v>0</v>
      </c>
      <c r="K16" s="366">
        <v>0</v>
      </c>
      <c r="L16" s="366">
        <v>0</v>
      </c>
      <c r="M16" s="366">
        <v>0</v>
      </c>
      <c r="N16" s="366">
        <v>6209.973</v>
      </c>
      <c r="O16" s="366">
        <v>6209.973</v>
      </c>
      <c r="P16" s="366">
        <v>0</v>
      </c>
      <c r="Q16" s="366">
        <v>0</v>
      </c>
      <c r="R16" s="366">
        <v>0</v>
      </c>
      <c r="S16" s="366">
        <v>0</v>
      </c>
      <c r="T16" s="366">
        <v>99.122328793953244</v>
      </c>
    </row>
    <row r="17" spans="1:20" s="34" customFormat="1">
      <c r="A17" s="83">
        <v>6</v>
      </c>
      <c r="B17" s="374" t="s">
        <v>706</v>
      </c>
      <c r="C17" s="366">
        <v>1558</v>
      </c>
      <c r="D17" s="366">
        <v>1558</v>
      </c>
      <c r="E17" s="366">
        <v>0</v>
      </c>
      <c r="F17" s="366">
        <v>0</v>
      </c>
      <c r="G17" s="366">
        <v>0</v>
      </c>
      <c r="H17" s="366">
        <v>0</v>
      </c>
      <c r="I17" s="366">
        <v>0</v>
      </c>
      <c r="J17" s="366">
        <v>0</v>
      </c>
      <c r="K17" s="366">
        <v>0</v>
      </c>
      <c r="L17" s="366">
        <v>0</v>
      </c>
      <c r="M17" s="366">
        <v>0</v>
      </c>
      <c r="N17" s="366">
        <v>1558</v>
      </c>
      <c r="O17" s="366">
        <v>1558</v>
      </c>
      <c r="P17" s="366">
        <v>0</v>
      </c>
      <c r="Q17" s="366">
        <v>0</v>
      </c>
      <c r="R17" s="366">
        <v>0</v>
      </c>
      <c r="S17" s="366">
        <v>0</v>
      </c>
      <c r="T17" s="366">
        <v>100</v>
      </c>
    </row>
    <row r="18" spans="1:20" s="34" customFormat="1">
      <c r="A18" s="83">
        <v>7</v>
      </c>
      <c r="B18" s="374" t="s">
        <v>707</v>
      </c>
      <c r="C18" s="366">
        <v>1558</v>
      </c>
      <c r="D18" s="366">
        <v>1558</v>
      </c>
      <c r="E18" s="366">
        <v>0</v>
      </c>
      <c r="F18" s="366">
        <v>0</v>
      </c>
      <c r="G18" s="366">
        <v>0</v>
      </c>
      <c r="H18" s="366">
        <v>0</v>
      </c>
      <c r="I18" s="366">
        <v>0</v>
      </c>
      <c r="J18" s="366">
        <v>0</v>
      </c>
      <c r="K18" s="366">
        <v>0</v>
      </c>
      <c r="L18" s="366">
        <v>0</v>
      </c>
      <c r="M18" s="366">
        <v>0</v>
      </c>
      <c r="N18" s="366">
        <v>1558</v>
      </c>
      <c r="O18" s="366">
        <v>1558</v>
      </c>
      <c r="P18" s="366">
        <v>0</v>
      </c>
      <c r="Q18" s="366">
        <v>0</v>
      </c>
      <c r="R18" s="366">
        <v>0</v>
      </c>
      <c r="S18" s="366">
        <v>0</v>
      </c>
      <c r="T18" s="366">
        <v>100</v>
      </c>
    </row>
    <row r="19" spans="1:20" s="34" customFormat="1">
      <c r="A19" s="83">
        <v>8</v>
      </c>
      <c r="B19" s="374" t="s">
        <v>708</v>
      </c>
      <c r="C19" s="366">
        <v>1558</v>
      </c>
      <c r="D19" s="366">
        <v>1558</v>
      </c>
      <c r="E19" s="366">
        <v>0</v>
      </c>
      <c r="F19" s="366">
        <v>0</v>
      </c>
      <c r="G19" s="366">
        <v>0</v>
      </c>
      <c r="H19" s="366">
        <v>0</v>
      </c>
      <c r="I19" s="366">
        <v>0</v>
      </c>
      <c r="J19" s="366">
        <v>0</v>
      </c>
      <c r="K19" s="366">
        <v>0</v>
      </c>
      <c r="L19" s="366">
        <v>0</v>
      </c>
      <c r="M19" s="366">
        <v>0</v>
      </c>
      <c r="N19" s="366">
        <v>0</v>
      </c>
      <c r="O19" s="366">
        <v>0</v>
      </c>
      <c r="P19" s="366">
        <v>0</v>
      </c>
      <c r="Q19" s="366">
        <v>0</v>
      </c>
      <c r="R19" s="366">
        <v>0</v>
      </c>
      <c r="S19" s="366">
        <v>1558</v>
      </c>
      <c r="T19" s="366">
        <v>100</v>
      </c>
    </row>
    <row r="20" spans="1:20" s="34" customFormat="1">
      <c r="A20" s="83">
        <v>9</v>
      </c>
      <c r="B20" s="374" t="s">
        <v>709</v>
      </c>
      <c r="C20" s="366">
        <v>1558</v>
      </c>
      <c r="D20" s="366">
        <v>1558</v>
      </c>
      <c r="E20" s="366">
        <v>0</v>
      </c>
      <c r="F20" s="366">
        <v>0</v>
      </c>
      <c r="G20" s="366">
        <v>0</v>
      </c>
      <c r="H20" s="366">
        <v>0</v>
      </c>
      <c r="I20" s="366">
        <v>0</v>
      </c>
      <c r="J20" s="366">
        <v>0</v>
      </c>
      <c r="K20" s="366">
        <v>0</v>
      </c>
      <c r="L20" s="366">
        <v>0</v>
      </c>
      <c r="M20" s="366">
        <v>0</v>
      </c>
      <c r="N20" s="366">
        <v>1558</v>
      </c>
      <c r="O20" s="366">
        <v>1558</v>
      </c>
      <c r="P20" s="366">
        <v>0</v>
      </c>
      <c r="Q20" s="366">
        <v>0</v>
      </c>
      <c r="R20" s="366">
        <v>0</v>
      </c>
      <c r="S20" s="366">
        <v>0</v>
      </c>
      <c r="T20" s="366">
        <v>100</v>
      </c>
    </row>
    <row r="21" spans="1:20" s="34" customFormat="1">
      <c r="A21" s="83">
        <v>10</v>
      </c>
      <c r="B21" s="374" t="s">
        <v>710</v>
      </c>
      <c r="C21" s="366">
        <v>1572</v>
      </c>
      <c r="D21" s="366">
        <v>1553.4749999999999</v>
      </c>
      <c r="E21" s="366">
        <v>0</v>
      </c>
      <c r="F21" s="366">
        <v>0</v>
      </c>
      <c r="G21" s="366">
        <v>0</v>
      </c>
      <c r="H21" s="366">
        <v>0</v>
      </c>
      <c r="I21" s="366">
        <v>0</v>
      </c>
      <c r="J21" s="366">
        <v>0</v>
      </c>
      <c r="K21" s="366">
        <v>0</v>
      </c>
      <c r="L21" s="366">
        <v>0</v>
      </c>
      <c r="M21" s="366">
        <v>0</v>
      </c>
      <c r="N21" s="366">
        <v>1553.4749999999999</v>
      </c>
      <c r="O21" s="366">
        <v>1553.4749999999999</v>
      </c>
      <c r="P21" s="366">
        <v>0</v>
      </c>
      <c r="Q21" s="366">
        <v>0</v>
      </c>
      <c r="R21" s="366">
        <v>0</v>
      </c>
      <c r="S21" s="366">
        <v>0</v>
      </c>
      <c r="T21" s="366">
        <v>98.821564885496187</v>
      </c>
    </row>
    <row r="22" spans="1:20" s="34" customFormat="1">
      <c r="A22" s="83">
        <v>11</v>
      </c>
      <c r="B22" s="374" t="s">
        <v>711</v>
      </c>
      <c r="C22" s="366">
        <v>1586.9749999999999</v>
      </c>
      <c r="D22" s="366">
        <v>1324.0930000000001</v>
      </c>
      <c r="E22" s="366">
        <v>0</v>
      </c>
      <c r="F22" s="366">
        <v>0</v>
      </c>
      <c r="G22" s="366">
        <v>0</v>
      </c>
      <c r="H22" s="366">
        <v>0</v>
      </c>
      <c r="I22" s="366">
        <v>0</v>
      </c>
      <c r="J22" s="366">
        <v>0</v>
      </c>
      <c r="K22" s="366">
        <v>0</v>
      </c>
      <c r="L22" s="366">
        <v>0</v>
      </c>
      <c r="M22" s="366">
        <v>0</v>
      </c>
      <c r="N22" s="366">
        <v>1324.0930000000001</v>
      </c>
      <c r="O22" s="366">
        <v>1324.0930000000001</v>
      </c>
      <c r="P22" s="366">
        <v>0</v>
      </c>
      <c r="Q22" s="366">
        <v>0</v>
      </c>
      <c r="R22" s="366">
        <v>0</v>
      </c>
      <c r="S22" s="366">
        <v>0</v>
      </c>
      <c r="T22" s="366">
        <v>83.435025756549422</v>
      </c>
    </row>
    <row r="23" spans="1:20" s="34" customFormat="1">
      <c r="A23" s="83">
        <v>12</v>
      </c>
      <c r="B23" s="374" t="s">
        <v>712</v>
      </c>
      <c r="C23" s="366">
        <v>1558</v>
      </c>
      <c r="D23" s="366">
        <v>1558</v>
      </c>
      <c r="E23" s="366">
        <v>0</v>
      </c>
      <c r="F23" s="366">
        <v>0</v>
      </c>
      <c r="G23" s="366">
        <v>0</v>
      </c>
      <c r="H23" s="366">
        <v>0</v>
      </c>
      <c r="I23" s="366">
        <v>0</v>
      </c>
      <c r="J23" s="366">
        <v>0</v>
      </c>
      <c r="K23" s="366">
        <v>0</v>
      </c>
      <c r="L23" s="366">
        <v>0</v>
      </c>
      <c r="M23" s="366">
        <v>0</v>
      </c>
      <c r="N23" s="366">
        <v>1558</v>
      </c>
      <c r="O23" s="366">
        <v>1558</v>
      </c>
      <c r="P23" s="366">
        <v>0</v>
      </c>
      <c r="Q23" s="366">
        <v>0</v>
      </c>
      <c r="R23" s="366">
        <v>0</v>
      </c>
      <c r="S23" s="366">
        <v>0</v>
      </c>
      <c r="T23" s="366">
        <v>100</v>
      </c>
    </row>
    <row r="24" spans="1:20" s="34" customFormat="1">
      <c r="A24" s="83">
        <v>13</v>
      </c>
      <c r="B24" s="374" t="s">
        <v>713</v>
      </c>
      <c r="C24" s="366">
        <v>2167.13</v>
      </c>
      <c r="D24" s="366">
        <v>2106.5309999999999</v>
      </c>
      <c r="E24" s="366">
        <v>0</v>
      </c>
      <c r="F24" s="366">
        <v>0</v>
      </c>
      <c r="G24" s="366">
        <v>0</v>
      </c>
      <c r="H24" s="366">
        <v>0</v>
      </c>
      <c r="I24" s="366">
        <v>0</v>
      </c>
      <c r="J24" s="366">
        <v>0</v>
      </c>
      <c r="K24" s="366">
        <v>0</v>
      </c>
      <c r="L24" s="366">
        <v>0</v>
      </c>
      <c r="M24" s="366">
        <v>0</v>
      </c>
      <c r="N24" s="366">
        <v>2106.5309999999999</v>
      </c>
      <c r="O24" s="366">
        <v>2106.5309999999999</v>
      </c>
      <c r="P24" s="366">
        <v>0</v>
      </c>
      <c r="Q24" s="366">
        <v>0</v>
      </c>
      <c r="R24" s="366">
        <v>0</v>
      </c>
      <c r="S24" s="366">
        <v>0</v>
      </c>
      <c r="T24" s="366">
        <v>97.203721050421521</v>
      </c>
    </row>
    <row r="25" spans="1:20" s="34" customFormat="1">
      <c r="A25" s="83">
        <v>14</v>
      </c>
      <c r="B25" s="374" t="s">
        <v>714</v>
      </c>
      <c r="C25" s="366">
        <v>3290.6930000000002</v>
      </c>
      <c r="D25" s="366">
        <v>3183.5169999999998</v>
      </c>
      <c r="E25" s="366">
        <v>467.53100000000001</v>
      </c>
      <c r="F25" s="366">
        <v>0</v>
      </c>
      <c r="G25" s="366">
        <v>0</v>
      </c>
      <c r="H25" s="366">
        <v>0</v>
      </c>
      <c r="I25" s="366">
        <v>0</v>
      </c>
      <c r="J25" s="366">
        <v>0</v>
      </c>
      <c r="K25" s="366">
        <v>0</v>
      </c>
      <c r="L25" s="366">
        <v>0</v>
      </c>
      <c r="M25" s="366">
        <v>0</v>
      </c>
      <c r="N25" s="366">
        <v>1960.9859999999999</v>
      </c>
      <c r="O25" s="366">
        <v>1960.9859999999999</v>
      </c>
      <c r="P25" s="366">
        <v>0</v>
      </c>
      <c r="Q25" s="366">
        <v>0</v>
      </c>
      <c r="R25" s="366">
        <v>0</v>
      </c>
      <c r="S25" s="366">
        <v>755</v>
      </c>
      <c r="T25" s="366">
        <v>96.74305685762846</v>
      </c>
    </row>
    <row r="26" spans="1:20" s="34" customFormat="1">
      <c r="A26" s="83">
        <v>15</v>
      </c>
      <c r="B26" s="374" t="s">
        <v>715</v>
      </c>
      <c r="C26" s="366">
        <v>1559.327</v>
      </c>
      <c r="D26" s="366">
        <v>1548.085</v>
      </c>
      <c r="E26" s="366">
        <v>0</v>
      </c>
      <c r="F26" s="366">
        <v>0</v>
      </c>
      <c r="G26" s="366">
        <v>0</v>
      </c>
      <c r="H26" s="366">
        <v>0</v>
      </c>
      <c r="I26" s="366">
        <v>0</v>
      </c>
      <c r="J26" s="366">
        <v>0</v>
      </c>
      <c r="K26" s="366">
        <v>0</v>
      </c>
      <c r="L26" s="366">
        <v>0</v>
      </c>
      <c r="M26" s="366">
        <v>0</v>
      </c>
      <c r="N26" s="366">
        <v>1547.1369999999999</v>
      </c>
      <c r="O26" s="366">
        <v>1547.1369999999999</v>
      </c>
      <c r="P26" s="366">
        <v>0</v>
      </c>
      <c r="Q26" s="366">
        <v>0</v>
      </c>
      <c r="R26" s="366">
        <v>0</v>
      </c>
      <c r="S26" s="366">
        <v>0.94799999999999995</v>
      </c>
      <c r="T26" s="366">
        <v>99.27904794824947</v>
      </c>
    </row>
    <row r="27" spans="1:20" s="34" customFormat="1">
      <c r="A27" s="83">
        <v>16</v>
      </c>
      <c r="B27" s="374" t="s">
        <v>716</v>
      </c>
      <c r="C27" s="366">
        <v>3151</v>
      </c>
      <c r="D27" s="366">
        <v>2040.643</v>
      </c>
      <c r="E27" s="366">
        <v>476.238</v>
      </c>
      <c r="F27" s="366">
        <v>0</v>
      </c>
      <c r="G27" s="366">
        <v>0</v>
      </c>
      <c r="H27" s="366">
        <v>0</v>
      </c>
      <c r="I27" s="366">
        <v>0</v>
      </c>
      <c r="J27" s="366">
        <v>0</v>
      </c>
      <c r="K27" s="366">
        <v>0</v>
      </c>
      <c r="L27" s="366">
        <v>0</v>
      </c>
      <c r="M27" s="366">
        <v>0</v>
      </c>
      <c r="N27" s="366">
        <v>6.4050000000000296</v>
      </c>
      <c r="O27" s="366">
        <v>6.4050000000000296</v>
      </c>
      <c r="P27" s="366">
        <v>0</v>
      </c>
      <c r="Q27" s="366">
        <v>0</v>
      </c>
      <c r="R27" s="366">
        <v>0</v>
      </c>
      <c r="S27" s="366">
        <v>1558</v>
      </c>
      <c r="T27" s="366">
        <v>64.761758172008882</v>
      </c>
    </row>
    <row r="28" spans="1:20" s="34" customFormat="1">
      <c r="A28" s="83">
        <v>17</v>
      </c>
      <c r="B28" s="374" t="s">
        <v>717</v>
      </c>
      <c r="C28" s="366">
        <v>2081.8150000000001</v>
      </c>
      <c r="D28" s="366">
        <v>1768</v>
      </c>
      <c r="E28" s="366">
        <v>0</v>
      </c>
      <c r="F28" s="366">
        <v>0</v>
      </c>
      <c r="G28" s="366">
        <v>0</v>
      </c>
      <c r="H28" s="366">
        <v>0</v>
      </c>
      <c r="I28" s="366">
        <v>0</v>
      </c>
      <c r="J28" s="366">
        <v>0</v>
      </c>
      <c r="K28" s="366">
        <v>0</v>
      </c>
      <c r="L28" s="366">
        <v>0</v>
      </c>
      <c r="M28" s="366">
        <v>0</v>
      </c>
      <c r="N28" s="366">
        <v>1558</v>
      </c>
      <c r="O28" s="366">
        <v>1558</v>
      </c>
      <c r="P28" s="366">
        <v>0</v>
      </c>
      <c r="Q28" s="366">
        <v>0</v>
      </c>
      <c r="R28" s="366">
        <v>0</v>
      </c>
      <c r="S28" s="366">
        <v>210</v>
      </c>
      <c r="T28" s="366">
        <v>84.925893991541031</v>
      </c>
    </row>
    <row r="29" spans="1:20" s="34" customFormat="1">
      <c r="A29" s="83">
        <v>18</v>
      </c>
      <c r="B29" s="374" t="s">
        <v>718</v>
      </c>
      <c r="C29" s="366">
        <v>1564.6110000000001</v>
      </c>
      <c r="D29" s="366">
        <v>1558</v>
      </c>
      <c r="E29" s="366">
        <v>0</v>
      </c>
      <c r="F29" s="366">
        <v>0</v>
      </c>
      <c r="G29" s="366">
        <v>0</v>
      </c>
      <c r="H29" s="366">
        <v>0</v>
      </c>
      <c r="I29" s="366">
        <v>0</v>
      </c>
      <c r="J29" s="366">
        <v>0</v>
      </c>
      <c r="K29" s="366">
        <v>0</v>
      </c>
      <c r="L29" s="366">
        <v>0</v>
      </c>
      <c r="M29" s="366">
        <v>0</v>
      </c>
      <c r="N29" s="366">
        <v>1558</v>
      </c>
      <c r="O29" s="366">
        <v>1558</v>
      </c>
      <c r="P29" s="366">
        <v>0</v>
      </c>
      <c r="Q29" s="366">
        <v>0</v>
      </c>
      <c r="R29" s="366">
        <v>0</v>
      </c>
      <c r="S29" s="366">
        <v>0</v>
      </c>
      <c r="T29" s="366">
        <v>99.577466859174578</v>
      </c>
    </row>
    <row r="30" spans="1:20" s="34" customFormat="1">
      <c r="A30" s="83">
        <v>19</v>
      </c>
      <c r="B30" s="374" t="s">
        <v>719</v>
      </c>
      <c r="C30" s="366">
        <v>8347.7340000000004</v>
      </c>
      <c r="D30" s="366">
        <v>8115.0119999999997</v>
      </c>
      <c r="E30" s="366">
        <v>0</v>
      </c>
      <c r="F30" s="366">
        <v>0</v>
      </c>
      <c r="G30" s="366">
        <v>0</v>
      </c>
      <c r="H30" s="366">
        <v>0</v>
      </c>
      <c r="I30" s="366">
        <v>0</v>
      </c>
      <c r="J30" s="366">
        <v>0</v>
      </c>
      <c r="K30" s="366">
        <v>0</v>
      </c>
      <c r="L30" s="366">
        <v>0</v>
      </c>
      <c r="M30" s="366">
        <v>0</v>
      </c>
      <c r="N30" s="366">
        <v>7701.2249999999995</v>
      </c>
      <c r="O30" s="366">
        <v>7701.2249999999995</v>
      </c>
      <c r="P30" s="366">
        <v>0</v>
      </c>
      <c r="Q30" s="366">
        <v>411.93700000000001</v>
      </c>
      <c r="R30" s="366">
        <v>0</v>
      </c>
      <c r="S30" s="366">
        <v>1.85</v>
      </c>
      <c r="T30" s="366">
        <v>97.212153621569627</v>
      </c>
    </row>
    <row r="31" spans="1:20" s="34" customFormat="1">
      <c r="A31" s="83">
        <v>20</v>
      </c>
      <c r="B31" s="374" t="s">
        <v>720</v>
      </c>
      <c r="C31" s="366">
        <v>1566.829</v>
      </c>
      <c r="D31" s="366">
        <v>1558</v>
      </c>
      <c r="E31" s="366">
        <v>0</v>
      </c>
      <c r="F31" s="366">
        <v>0</v>
      </c>
      <c r="G31" s="366">
        <v>0</v>
      </c>
      <c r="H31" s="366">
        <v>0</v>
      </c>
      <c r="I31" s="366">
        <v>0</v>
      </c>
      <c r="J31" s="366">
        <v>0</v>
      </c>
      <c r="K31" s="366">
        <v>0</v>
      </c>
      <c r="L31" s="366">
        <v>0</v>
      </c>
      <c r="M31" s="366">
        <v>0</v>
      </c>
      <c r="N31" s="366">
        <v>1558</v>
      </c>
      <c r="O31" s="366">
        <v>1558</v>
      </c>
      <c r="P31" s="366">
        <v>0</v>
      </c>
      <c r="Q31" s="366">
        <v>0</v>
      </c>
      <c r="R31" s="366">
        <v>0</v>
      </c>
      <c r="S31" s="366">
        <v>0</v>
      </c>
      <c r="T31" s="366">
        <v>99.436505196163722</v>
      </c>
    </row>
    <row r="32" spans="1:20" s="34" customFormat="1">
      <c r="A32" s="83">
        <v>21</v>
      </c>
      <c r="B32" s="374" t="s">
        <v>721</v>
      </c>
      <c r="C32" s="366">
        <v>7129.16</v>
      </c>
      <c r="D32" s="366">
        <v>6926.442</v>
      </c>
      <c r="E32" s="366">
        <v>817.97799999999995</v>
      </c>
      <c r="F32" s="366">
        <v>0</v>
      </c>
      <c r="G32" s="366">
        <v>0</v>
      </c>
      <c r="H32" s="366">
        <v>0</v>
      </c>
      <c r="I32" s="366">
        <v>0</v>
      </c>
      <c r="J32" s="366">
        <v>0</v>
      </c>
      <c r="K32" s="366">
        <v>0</v>
      </c>
      <c r="L32" s="366">
        <v>0</v>
      </c>
      <c r="M32" s="366">
        <v>0</v>
      </c>
      <c r="N32" s="366">
        <v>5150.47</v>
      </c>
      <c r="O32" s="366">
        <v>5150.47</v>
      </c>
      <c r="P32" s="366">
        <v>0</v>
      </c>
      <c r="Q32" s="366">
        <v>0</v>
      </c>
      <c r="R32" s="366">
        <v>0</v>
      </c>
      <c r="S32" s="366">
        <v>957.99400000000003</v>
      </c>
      <c r="T32" s="366">
        <v>97.15649529537842</v>
      </c>
    </row>
    <row r="33" spans="1:20" s="34" customFormat="1">
      <c r="A33" s="83">
        <v>22</v>
      </c>
      <c r="B33" s="374" t="s">
        <v>722</v>
      </c>
      <c r="C33" s="366">
        <v>2025</v>
      </c>
      <c r="D33" s="366">
        <v>2067.7469999999998</v>
      </c>
      <c r="E33" s="366">
        <v>0</v>
      </c>
      <c r="F33" s="366">
        <v>0</v>
      </c>
      <c r="G33" s="366">
        <v>0</v>
      </c>
      <c r="H33" s="366">
        <v>0</v>
      </c>
      <c r="I33" s="366">
        <v>0</v>
      </c>
      <c r="J33" s="366">
        <v>0</v>
      </c>
      <c r="K33" s="366">
        <v>0</v>
      </c>
      <c r="L33" s="366">
        <v>0</v>
      </c>
      <c r="M33" s="366">
        <v>0</v>
      </c>
      <c r="N33" s="366">
        <v>2067.7469999999998</v>
      </c>
      <c r="O33" s="366">
        <v>2067.7469999999998</v>
      </c>
      <c r="P33" s="366">
        <v>0</v>
      </c>
      <c r="Q33" s="366">
        <v>0</v>
      </c>
      <c r="R33" s="366">
        <v>0</v>
      </c>
      <c r="S33" s="366">
        <v>0</v>
      </c>
      <c r="T33" s="366">
        <v>102.09451851851854</v>
      </c>
    </row>
    <row r="34" spans="1:20" s="34" customFormat="1">
      <c r="A34" s="83">
        <v>23</v>
      </c>
      <c r="B34" s="374" t="s">
        <v>723</v>
      </c>
      <c r="C34" s="366">
        <v>1671.403</v>
      </c>
      <c r="D34" s="366">
        <v>1670.952</v>
      </c>
      <c r="E34" s="366">
        <v>0</v>
      </c>
      <c r="F34" s="366">
        <v>0</v>
      </c>
      <c r="G34" s="366">
        <v>0</v>
      </c>
      <c r="H34" s="366">
        <v>0</v>
      </c>
      <c r="I34" s="366">
        <v>0</v>
      </c>
      <c r="J34" s="366">
        <v>0</v>
      </c>
      <c r="K34" s="366">
        <v>0</v>
      </c>
      <c r="L34" s="366">
        <v>0</v>
      </c>
      <c r="M34" s="366">
        <v>0</v>
      </c>
      <c r="N34" s="366">
        <v>1670.952</v>
      </c>
      <c r="O34" s="366">
        <v>1670.952</v>
      </c>
      <c r="P34" s="366">
        <v>0</v>
      </c>
      <c r="Q34" s="366">
        <v>0</v>
      </c>
      <c r="R34" s="366">
        <v>0</v>
      </c>
      <c r="S34" s="366">
        <v>0</v>
      </c>
      <c r="T34" s="366">
        <v>99.973016681195375</v>
      </c>
    </row>
    <row r="35" spans="1:20" s="34" customFormat="1">
      <c r="A35" s="83">
        <v>24</v>
      </c>
      <c r="B35" s="374" t="s">
        <v>724</v>
      </c>
      <c r="C35" s="366">
        <v>1558</v>
      </c>
      <c r="D35" s="366">
        <v>1558</v>
      </c>
      <c r="E35" s="366">
        <v>0</v>
      </c>
      <c r="F35" s="366">
        <v>0</v>
      </c>
      <c r="G35" s="366">
        <v>0</v>
      </c>
      <c r="H35" s="366">
        <v>0</v>
      </c>
      <c r="I35" s="366">
        <v>0</v>
      </c>
      <c r="J35" s="366">
        <v>0</v>
      </c>
      <c r="K35" s="366">
        <v>0</v>
      </c>
      <c r="L35" s="366">
        <v>0</v>
      </c>
      <c r="M35" s="366">
        <v>0</v>
      </c>
      <c r="N35" s="366">
        <v>1558</v>
      </c>
      <c r="O35" s="366">
        <v>1558</v>
      </c>
      <c r="P35" s="366">
        <v>0</v>
      </c>
      <c r="Q35" s="366">
        <v>0</v>
      </c>
      <c r="R35" s="366">
        <v>0</v>
      </c>
      <c r="S35" s="366">
        <v>0</v>
      </c>
      <c r="T35" s="366">
        <v>100</v>
      </c>
    </row>
    <row r="36" spans="1:20" s="34" customFormat="1">
      <c r="A36" s="83">
        <v>25</v>
      </c>
      <c r="B36" s="374" t="s">
        <v>725</v>
      </c>
      <c r="C36" s="366">
        <v>1560.1690000000001</v>
      </c>
      <c r="D36" s="366">
        <v>1566</v>
      </c>
      <c r="E36" s="366">
        <v>0</v>
      </c>
      <c r="F36" s="366">
        <v>0</v>
      </c>
      <c r="G36" s="366">
        <v>0</v>
      </c>
      <c r="H36" s="366">
        <v>0</v>
      </c>
      <c r="I36" s="366">
        <v>0</v>
      </c>
      <c r="J36" s="366">
        <v>0</v>
      </c>
      <c r="K36" s="366">
        <v>0</v>
      </c>
      <c r="L36" s="366">
        <v>0</v>
      </c>
      <c r="M36" s="366">
        <v>0</v>
      </c>
      <c r="N36" s="366">
        <v>1566</v>
      </c>
      <c r="O36" s="366">
        <v>1566</v>
      </c>
      <c r="P36" s="366">
        <v>0</v>
      </c>
      <c r="Q36" s="366">
        <v>0</v>
      </c>
      <c r="R36" s="366">
        <v>0</v>
      </c>
      <c r="S36" s="366">
        <v>0</v>
      </c>
      <c r="T36" s="366">
        <v>100.37374156261276</v>
      </c>
    </row>
    <row r="37" spans="1:20" s="34" customFormat="1">
      <c r="A37" s="83">
        <v>26</v>
      </c>
      <c r="B37" s="374" t="s">
        <v>726</v>
      </c>
      <c r="C37" s="366">
        <v>1558.751</v>
      </c>
      <c r="D37" s="366">
        <v>1558</v>
      </c>
      <c r="E37" s="366">
        <v>0</v>
      </c>
      <c r="F37" s="366">
        <v>0</v>
      </c>
      <c r="G37" s="366">
        <v>0</v>
      </c>
      <c r="H37" s="366">
        <v>0</v>
      </c>
      <c r="I37" s="366">
        <v>0</v>
      </c>
      <c r="J37" s="366">
        <v>0</v>
      </c>
      <c r="K37" s="366">
        <v>0</v>
      </c>
      <c r="L37" s="366">
        <v>0</v>
      </c>
      <c r="M37" s="366">
        <v>0</v>
      </c>
      <c r="N37" s="366">
        <v>1558</v>
      </c>
      <c r="O37" s="366">
        <v>1558</v>
      </c>
      <c r="P37" s="366">
        <v>0</v>
      </c>
      <c r="Q37" s="366">
        <v>0</v>
      </c>
      <c r="R37" s="366">
        <v>0</v>
      </c>
      <c r="S37" s="366">
        <v>0</v>
      </c>
      <c r="T37" s="366">
        <v>99.951820399794457</v>
      </c>
    </row>
    <row r="38" spans="1:20" s="34" customFormat="1">
      <c r="A38" s="83">
        <v>27</v>
      </c>
      <c r="B38" s="374" t="s">
        <v>727</v>
      </c>
      <c r="C38" s="366">
        <v>2613</v>
      </c>
      <c r="D38" s="366">
        <v>2419.3789999999999</v>
      </c>
      <c r="E38" s="366">
        <v>0</v>
      </c>
      <c r="F38" s="366">
        <v>0</v>
      </c>
      <c r="G38" s="366">
        <v>0</v>
      </c>
      <c r="H38" s="366">
        <v>0</v>
      </c>
      <c r="I38" s="366">
        <v>0</v>
      </c>
      <c r="J38" s="366">
        <v>0</v>
      </c>
      <c r="K38" s="366">
        <v>0</v>
      </c>
      <c r="L38" s="366">
        <v>0</v>
      </c>
      <c r="M38" s="366">
        <v>0</v>
      </c>
      <c r="N38" s="366">
        <v>2419.3789999999999</v>
      </c>
      <c r="O38" s="366">
        <v>2419.3789999999999</v>
      </c>
      <c r="P38" s="366">
        <v>0</v>
      </c>
      <c r="Q38" s="366">
        <v>0</v>
      </c>
      <c r="R38" s="366">
        <v>0</v>
      </c>
      <c r="S38" s="366">
        <v>0</v>
      </c>
      <c r="T38" s="366">
        <v>92.590088021431299</v>
      </c>
    </row>
    <row r="39" spans="1:20" s="34" customFormat="1">
      <c r="A39" s="83">
        <v>28</v>
      </c>
      <c r="B39" s="374" t="s">
        <v>728</v>
      </c>
      <c r="C39" s="366">
        <v>2025</v>
      </c>
      <c r="D39" s="366">
        <v>2025</v>
      </c>
      <c r="E39" s="366">
        <v>0</v>
      </c>
      <c r="F39" s="366">
        <v>0</v>
      </c>
      <c r="G39" s="366">
        <v>0</v>
      </c>
      <c r="H39" s="366">
        <v>0</v>
      </c>
      <c r="I39" s="366">
        <v>0</v>
      </c>
      <c r="J39" s="366">
        <v>0</v>
      </c>
      <c r="K39" s="366">
        <v>0</v>
      </c>
      <c r="L39" s="366">
        <v>0</v>
      </c>
      <c r="M39" s="366">
        <v>0</v>
      </c>
      <c r="N39" s="366">
        <v>2025</v>
      </c>
      <c r="O39" s="366">
        <v>2025</v>
      </c>
      <c r="P39" s="366">
        <v>0</v>
      </c>
      <c r="Q39" s="366">
        <v>0</v>
      </c>
      <c r="R39" s="366">
        <v>0</v>
      </c>
      <c r="S39" s="366">
        <v>0</v>
      </c>
      <c r="T39" s="366">
        <v>100</v>
      </c>
    </row>
    <row r="40" spans="1:20" s="34" customFormat="1">
      <c r="A40" s="83">
        <v>29</v>
      </c>
      <c r="B40" s="374" t="s">
        <v>729</v>
      </c>
      <c r="C40" s="366">
        <v>1558.2850000000001</v>
      </c>
      <c r="D40" s="366">
        <v>1558</v>
      </c>
      <c r="E40" s="366">
        <v>0</v>
      </c>
      <c r="F40" s="366">
        <v>0</v>
      </c>
      <c r="G40" s="366">
        <v>0</v>
      </c>
      <c r="H40" s="366">
        <v>0</v>
      </c>
      <c r="I40" s="366">
        <v>0</v>
      </c>
      <c r="J40" s="366">
        <v>0</v>
      </c>
      <c r="K40" s="366">
        <v>0</v>
      </c>
      <c r="L40" s="366">
        <v>0</v>
      </c>
      <c r="M40" s="366">
        <v>0</v>
      </c>
      <c r="N40" s="366">
        <v>1558</v>
      </c>
      <c r="O40" s="366">
        <v>0</v>
      </c>
      <c r="P40" s="366">
        <v>1558</v>
      </c>
      <c r="Q40" s="366">
        <v>0</v>
      </c>
      <c r="R40" s="366">
        <v>0</v>
      </c>
      <c r="S40" s="366">
        <v>0</v>
      </c>
      <c r="T40" s="366">
        <v>99.981710662683653</v>
      </c>
    </row>
    <row r="41" spans="1:20" s="34" customFormat="1">
      <c r="A41" s="83">
        <v>30</v>
      </c>
      <c r="B41" s="374" t="s">
        <v>730</v>
      </c>
      <c r="C41" s="366">
        <v>2919.2719999999999</v>
      </c>
      <c r="D41" s="366">
        <v>2421.5059999999999</v>
      </c>
      <c r="E41" s="366">
        <v>0</v>
      </c>
      <c r="F41" s="366">
        <v>0</v>
      </c>
      <c r="G41" s="366">
        <v>0</v>
      </c>
      <c r="H41" s="366">
        <v>0</v>
      </c>
      <c r="I41" s="366">
        <v>0</v>
      </c>
      <c r="J41" s="366">
        <v>0</v>
      </c>
      <c r="K41" s="366">
        <v>0</v>
      </c>
      <c r="L41" s="366">
        <v>0</v>
      </c>
      <c r="M41" s="366">
        <v>0</v>
      </c>
      <c r="N41" s="366">
        <v>2421.5059999999999</v>
      </c>
      <c r="O41" s="366">
        <v>2421.5059999999999</v>
      </c>
      <c r="P41" s="366">
        <v>0</v>
      </c>
      <c r="Q41" s="366">
        <v>0</v>
      </c>
      <c r="R41" s="366">
        <v>0</v>
      </c>
      <c r="S41" s="366">
        <v>0</v>
      </c>
      <c r="T41" s="366">
        <v>82.948968098895875</v>
      </c>
    </row>
    <row r="42" spans="1:20" s="34" customFormat="1">
      <c r="A42" s="83">
        <v>31</v>
      </c>
      <c r="B42" s="374" t="s">
        <v>731</v>
      </c>
      <c r="C42" s="366">
        <v>1763.385</v>
      </c>
      <c r="D42" s="366">
        <v>2965.1489999999999</v>
      </c>
      <c r="E42" s="366">
        <v>0</v>
      </c>
      <c r="F42" s="366">
        <v>0</v>
      </c>
      <c r="G42" s="366">
        <v>0</v>
      </c>
      <c r="H42" s="366">
        <v>0</v>
      </c>
      <c r="I42" s="366">
        <v>0</v>
      </c>
      <c r="J42" s="366">
        <v>0</v>
      </c>
      <c r="K42" s="366">
        <v>0</v>
      </c>
      <c r="L42" s="366">
        <v>0</v>
      </c>
      <c r="M42" s="366">
        <v>0</v>
      </c>
      <c r="N42" s="366">
        <v>2965.1489999999999</v>
      </c>
      <c r="O42" s="366">
        <v>2965.1489999999999</v>
      </c>
      <c r="P42" s="366">
        <v>0</v>
      </c>
      <c r="Q42" s="366">
        <v>0</v>
      </c>
      <c r="R42" s="366">
        <v>0</v>
      </c>
      <c r="S42" s="366">
        <v>0</v>
      </c>
      <c r="T42" s="366">
        <v>168.15097100179483</v>
      </c>
    </row>
    <row r="43" spans="1:20" s="34" customFormat="1">
      <c r="A43" s="83">
        <v>32</v>
      </c>
      <c r="B43" s="374" t="s">
        <v>732</v>
      </c>
      <c r="C43" s="366">
        <v>12541.955</v>
      </c>
      <c r="D43" s="366">
        <v>9354.1350000000002</v>
      </c>
      <c r="E43" s="366">
        <v>0</v>
      </c>
      <c r="F43" s="366">
        <v>0</v>
      </c>
      <c r="G43" s="366">
        <v>0</v>
      </c>
      <c r="H43" s="366">
        <v>0</v>
      </c>
      <c r="I43" s="366">
        <v>0</v>
      </c>
      <c r="J43" s="366">
        <v>0</v>
      </c>
      <c r="K43" s="366">
        <v>0</v>
      </c>
      <c r="L43" s="366">
        <v>0</v>
      </c>
      <c r="M43" s="366">
        <v>0</v>
      </c>
      <c r="N43" s="366">
        <v>6912.2219999999998</v>
      </c>
      <c r="O43" s="366">
        <v>6912.2219999999998</v>
      </c>
      <c r="P43" s="366">
        <v>0</v>
      </c>
      <c r="Q43" s="366">
        <v>631.46199999999999</v>
      </c>
      <c r="R43" s="366">
        <v>0</v>
      </c>
      <c r="S43" s="366">
        <v>1810.451</v>
      </c>
      <c r="T43" s="366">
        <v>74.582750456368245</v>
      </c>
    </row>
    <row r="44" spans="1:20" s="34" customFormat="1">
      <c r="A44" s="83">
        <v>33</v>
      </c>
      <c r="B44" s="374" t="s">
        <v>733</v>
      </c>
      <c r="C44" s="366">
        <v>3612.8829999999998</v>
      </c>
      <c r="D44" s="366">
        <v>2343.8380000000002</v>
      </c>
      <c r="E44" s="366">
        <v>0</v>
      </c>
      <c r="F44" s="366">
        <v>0</v>
      </c>
      <c r="G44" s="366">
        <v>0</v>
      </c>
      <c r="H44" s="366">
        <v>0</v>
      </c>
      <c r="I44" s="366">
        <v>0</v>
      </c>
      <c r="J44" s="366">
        <v>0</v>
      </c>
      <c r="K44" s="366">
        <v>0</v>
      </c>
      <c r="L44" s="366">
        <v>0</v>
      </c>
      <c r="M44" s="366">
        <v>0</v>
      </c>
      <c r="N44" s="366">
        <v>2343.8380000000002</v>
      </c>
      <c r="O44" s="366">
        <v>2343.8380000000002</v>
      </c>
      <c r="P44" s="366">
        <v>0</v>
      </c>
      <c r="Q44" s="366">
        <v>0</v>
      </c>
      <c r="R44" s="366">
        <v>0</v>
      </c>
      <c r="S44" s="366">
        <v>0</v>
      </c>
      <c r="T44" s="366">
        <v>64.874450681076596</v>
      </c>
    </row>
    <row r="45" spans="1:20" s="34" customFormat="1" ht="31.5">
      <c r="A45" s="83">
        <v>34</v>
      </c>
      <c r="B45" s="374" t="s">
        <v>734</v>
      </c>
      <c r="C45" s="366">
        <v>11690.834000000001</v>
      </c>
      <c r="D45" s="366">
        <v>9554.3420000000006</v>
      </c>
      <c r="E45" s="366">
        <v>0</v>
      </c>
      <c r="F45" s="366">
        <v>0</v>
      </c>
      <c r="G45" s="366">
        <v>0</v>
      </c>
      <c r="H45" s="366">
        <v>0</v>
      </c>
      <c r="I45" s="366">
        <v>0</v>
      </c>
      <c r="J45" s="366">
        <v>0</v>
      </c>
      <c r="K45" s="366">
        <v>0</v>
      </c>
      <c r="L45" s="366">
        <v>0</v>
      </c>
      <c r="M45" s="366">
        <v>0</v>
      </c>
      <c r="N45" s="366">
        <v>8711.3420000000006</v>
      </c>
      <c r="O45" s="366">
        <v>8711.3420000000006</v>
      </c>
      <c r="P45" s="366">
        <v>0</v>
      </c>
      <c r="Q45" s="366">
        <v>0</v>
      </c>
      <c r="R45" s="366">
        <v>0</v>
      </c>
      <c r="S45" s="366">
        <v>843</v>
      </c>
      <c r="T45" s="366">
        <v>81.725067005484803</v>
      </c>
    </row>
    <row r="46" spans="1:20" s="34" customFormat="1" ht="31.5">
      <c r="A46" s="83">
        <v>35</v>
      </c>
      <c r="B46" s="374" t="s">
        <v>735</v>
      </c>
      <c r="C46" s="366">
        <v>13025.681</v>
      </c>
      <c r="D46" s="366">
        <v>9892.2070000000003</v>
      </c>
      <c r="E46" s="366">
        <v>0</v>
      </c>
      <c r="F46" s="366">
        <v>0</v>
      </c>
      <c r="G46" s="366">
        <v>0</v>
      </c>
      <c r="H46" s="366">
        <v>0</v>
      </c>
      <c r="I46" s="366">
        <v>0</v>
      </c>
      <c r="J46" s="366">
        <v>0</v>
      </c>
      <c r="K46" s="366">
        <v>0</v>
      </c>
      <c r="L46" s="366">
        <v>0</v>
      </c>
      <c r="M46" s="366">
        <v>0</v>
      </c>
      <c r="N46" s="366">
        <v>9707.99</v>
      </c>
      <c r="O46" s="366">
        <v>9707.99</v>
      </c>
      <c r="P46" s="366">
        <v>0</v>
      </c>
      <c r="Q46" s="366">
        <v>0</v>
      </c>
      <c r="R46" s="366">
        <v>0</v>
      </c>
      <c r="S46" s="366">
        <v>184.21700000000001</v>
      </c>
      <c r="T46" s="366">
        <v>75.943875794286683</v>
      </c>
    </row>
    <row r="47" spans="1:20" s="34" customFormat="1" ht="31.5">
      <c r="A47" s="83">
        <v>36</v>
      </c>
      <c r="B47" s="374" t="s">
        <v>736</v>
      </c>
      <c r="C47" s="366">
        <v>9725.2379999999994</v>
      </c>
      <c r="D47" s="366">
        <v>6951.09</v>
      </c>
      <c r="E47" s="366">
        <v>0</v>
      </c>
      <c r="F47" s="366">
        <v>0</v>
      </c>
      <c r="G47" s="366">
        <v>0</v>
      </c>
      <c r="H47" s="366">
        <v>0</v>
      </c>
      <c r="I47" s="366">
        <v>0</v>
      </c>
      <c r="J47" s="366">
        <v>0</v>
      </c>
      <c r="K47" s="366">
        <v>0</v>
      </c>
      <c r="L47" s="366">
        <v>0</v>
      </c>
      <c r="M47" s="366">
        <v>0</v>
      </c>
      <c r="N47" s="366">
        <v>6951.09</v>
      </c>
      <c r="O47" s="366">
        <v>6951.09</v>
      </c>
      <c r="P47" s="366">
        <v>0</v>
      </c>
      <c r="Q47" s="366">
        <v>0</v>
      </c>
      <c r="R47" s="366">
        <v>0</v>
      </c>
      <c r="S47" s="366">
        <v>0</v>
      </c>
      <c r="T47" s="366">
        <v>71.474754653819275</v>
      </c>
    </row>
    <row r="48" spans="1:20" s="34" customFormat="1">
      <c r="A48" s="83">
        <v>37</v>
      </c>
      <c r="B48" s="374" t="s">
        <v>737</v>
      </c>
      <c r="C48" s="366">
        <v>1826.7190000000001</v>
      </c>
      <c r="D48" s="366">
        <v>1826.7190000000001</v>
      </c>
      <c r="E48" s="366">
        <v>0</v>
      </c>
      <c r="F48" s="366">
        <v>0</v>
      </c>
      <c r="G48" s="366">
        <v>0</v>
      </c>
      <c r="H48" s="366">
        <v>0</v>
      </c>
      <c r="I48" s="366">
        <v>0</v>
      </c>
      <c r="J48" s="366">
        <v>0</v>
      </c>
      <c r="K48" s="366">
        <v>0</v>
      </c>
      <c r="L48" s="366">
        <v>0</v>
      </c>
      <c r="M48" s="366">
        <v>0</v>
      </c>
      <c r="N48" s="366">
        <v>1826.7190000000001</v>
      </c>
      <c r="O48" s="366">
        <v>1826.7190000000001</v>
      </c>
      <c r="P48" s="366">
        <v>0</v>
      </c>
      <c r="Q48" s="366">
        <v>0</v>
      </c>
      <c r="R48" s="366">
        <v>0</v>
      </c>
      <c r="S48" s="366">
        <v>0</v>
      </c>
      <c r="T48" s="366">
        <v>100</v>
      </c>
    </row>
    <row r="49" spans="1:20" s="34" customFormat="1">
      <c r="A49" s="83">
        <v>38</v>
      </c>
      <c r="B49" s="374" t="s">
        <v>738</v>
      </c>
      <c r="C49" s="366">
        <v>1619</v>
      </c>
      <c r="D49" s="366">
        <v>1486.4870000000001</v>
      </c>
      <c r="E49" s="366">
        <v>0</v>
      </c>
      <c r="F49" s="366">
        <v>0</v>
      </c>
      <c r="G49" s="366">
        <v>0</v>
      </c>
      <c r="H49" s="366">
        <v>0</v>
      </c>
      <c r="I49" s="366">
        <v>0</v>
      </c>
      <c r="J49" s="366">
        <v>0</v>
      </c>
      <c r="K49" s="366">
        <v>0</v>
      </c>
      <c r="L49" s="366">
        <v>0</v>
      </c>
      <c r="M49" s="366">
        <v>0</v>
      </c>
      <c r="N49" s="366">
        <v>1425.4870000000001</v>
      </c>
      <c r="O49" s="366">
        <v>1425.4870000000001</v>
      </c>
      <c r="P49" s="366">
        <v>0</v>
      </c>
      <c r="Q49" s="366">
        <v>0</v>
      </c>
      <c r="R49" s="366">
        <v>0</v>
      </c>
      <c r="S49" s="366">
        <v>61</v>
      </c>
      <c r="T49" s="366">
        <v>91.815132798023484</v>
      </c>
    </row>
    <row r="50" spans="1:20" s="34" customFormat="1">
      <c r="A50" s="83">
        <v>39</v>
      </c>
      <c r="B50" s="374" t="s">
        <v>739</v>
      </c>
      <c r="C50" s="366">
        <v>1558.029</v>
      </c>
      <c r="D50" s="366">
        <v>1558</v>
      </c>
      <c r="E50" s="366">
        <v>0</v>
      </c>
      <c r="F50" s="366">
        <v>0</v>
      </c>
      <c r="G50" s="366">
        <v>0</v>
      </c>
      <c r="H50" s="366">
        <v>0</v>
      </c>
      <c r="I50" s="366">
        <v>0</v>
      </c>
      <c r="J50" s="366">
        <v>0</v>
      </c>
      <c r="K50" s="366">
        <v>0</v>
      </c>
      <c r="L50" s="366">
        <v>0</v>
      </c>
      <c r="M50" s="366">
        <v>0</v>
      </c>
      <c r="N50" s="366">
        <v>1558</v>
      </c>
      <c r="O50" s="366">
        <v>1558</v>
      </c>
      <c r="P50" s="366">
        <v>0</v>
      </c>
      <c r="Q50" s="366">
        <v>0</v>
      </c>
      <c r="R50" s="366">
        <v>0</v>
      </c>
      <c r="S50" s="366">
        <v>0</v>
      </c>
      <c r="T50" s="366">
        <v>99.998138673927116</v>
      </c>
    </row>
    <row r="51" spans="1:20" s="34" customFormat="1">
      <c r="A51" s="83">
        <v>40</v>
      </c>
      <c r="B51" s="374" t="s">
        <v>740</v>
      </c>
      <c r="C51" s="366">
        <v>1558.5039999999999</v>
      </c>
      <c r="D51" s="366">
        <v>1554.9860000000001</v>
      </c>
      <c r="E51" s="366">
        <v>0</v>
      </c>
      <c r="F51" s="366">
        <v>0</v>
      </c>
      <c r="G51" s="366">
        <v>0</v>
      </c>
      <c r="H51" s="366">
        <v>0</v>
      </c>
      <c r="I51" s="366">
        <v>0</v>
      </c>
      <c r="J51" s="366">
        <v>0</v>
      </c>
      <c r="K51" s="366">
        <v>0</v>
      </c>
      <c r="L51" s="366">
        <v>0</v>
      </c>
      <c r="M51" s="366">
        <v>0</v>
      </c>
      <c r="N51" s="366">
        <v>1554.9860000000001</v>
      </c>
      <c r="O51" s="366">
        <v>1554.9860000000001</v>
      </c>
      <c r="P51" s="366">
        <v>0</v>
      </c>
      <c r="Q51" s="366">
        <v>0</v>
      </c>
      <c r="R51" s="366">
        <v>0</v>
      </c>
      <c r="S51" s="366">
        <v>0</v>
      </c>
      <c r="T51" s="366">
        <v>99.774270710886853</v>
      </c>
    </row>
    <row r="52" spans="1:20" s="34" customFormat="1">
      <c r="A52" s="83">
        <v>41</v>
      </c>
      <c r="B52" s="374" t="s">
        <v>741</v>
      </c>
      <c r="C52" s="366">
        <v>1859.047</v>
      </c>
      <c r="D52" s="366">
        <v>2251.8000000000002</v>
      </c>
      <c r="E52" s="366">
        <v>0</v>
      </c>
      <c r="F52" s="366">
        <v>0</v>
      </c>
      <c r="G52" s="366">
        <v>0</v>
      </c>
      <c r="H52" s="366">
        <v>0</v>
      </c>
      <c r="I52" s="366">
        <v>0</v>
      </c>
      <c r="J52" s="366">
        <v>0</v>
      </c>
      <c r="K52" s="366">
        <v>0</v>
      </c>
      <c r="L52" s="366">
        <v>0</v>
      </c>
      <c r="M52" s="366">
        <v>0</v>
      </c>
      <c r="N52" s="366">
        <v>2251.8000000000002</v>
      </c>
      <c r="O52" s="366">
        <v>2251.8000000000002</v>
      </c>
      <c r="P52" s="366">
        <v>0</v>
      </c>
      <c r="Q52" s="366">
        <v>0</v>
      </c>
      <c r="R52" s="366">
        <v>0</v>
      </c>
      <c r="S52" s="366">
        <v>0</v>
      </c>
      <c r="T52" s="366">
        <v>121.12657721940327</v>
      </c>
    </row>
    <row r="53" spans="1:20" s="34" customFormat="1">
      <c r="A53" s="83">
        <v>42</v>
      </c>
      <c r="B53" s="374" t="s">
        <v>742</v>
      </c>
      <c r="C53" s="366">
        <v>1558.912</v>
      </c>
      <c r="D53" s="366">
        <v>1508.14</v>
      </c>
      <c r="E53" s="366">
        <v>0</v>
      </c>
      <c r="F53" s="366">
        <v>0</v>
      </c>
      <c r="G53" s="366">
        <v>0</v>
      </c>
      <c r="H53" s="366">
        <v>0</v>
      </c>
      <c r="I53" s="366">
        <v>0</v>
      </c>
      <c r="J53" s="366">
        <v>0</v>
      </c>
      <c r="K53" s="366">
        <v>0</v>
      </c>
      <c r="L53" s="366">
        <v>0</v>
      </c>
      <c r="M53" s="366">
        <v>0</v>
      </c>
      <c r="N53" s="366">
        <v>1508.14</v>
      </c>
      <c r="O53" s="366">
        <v>1508.14</v>
      </c>
      <c r="P53" s="366">
        <v>0</v>
      </c>
      <c r="Q53" s="366">
        <v>0</v>
      </c>
      <c r="R53" s="366">
        <v>0</v>
      </c>
      <c r="S53" s="366">
        <v>0</v>
      </c>
      <c r="T53" s="366">
        <v>96.743113145578462</v>
      </c>
    </row>
    <row r="54" spans="1:20" s="34" customFormat="1">
      <c r="A54" s="83">
        <v>43</v>
      </c>
      <c r="B54" s="374" t="s">
        <v>743</v>
      </c>
      <c r="C54" s="366">
        <v>1939</v>
      </c>
      <c r="D54" s="366">
        <v>3337</v>
      </c>
      <c r="E54" s="366">
        <v>0</v>
      </c>
      <c r="F54" s="366">
        <v>0</v>
      </c>
      <c r="G54" s="366">
        <v>0</v>
      </c>
      <c r="H54" s="366">
        <v>0</v>
      </c>
      <c r="I54" s="366">
        <v>0</v>
      </c>
      <c r="J54" s="366">
        <v>0</v>
      </c>
      <c r="K54" s="366">
        <v>0</v>
      </c>
      <c r="L54" s="366">
        <v>0</v>
      </c>
      <c r="M54" s="366">
        <v>0</v>
      </c>
      <c r="N54" s="366">
        <v>3337</v>
      </c>
      <c r="O54" s="366">
        <v>3337</v>
      </c>
      <c r="P54" s="366">
        <v>0</v>
      </c>
      <c r="Q54" s="366">
        <v>0</v>
      </c>
      <c r="R54" s="366">
        <v>0</v>
      </c>
      <c r="S54" s="366">
        <v>0</v>
      </c>
      <c r="T54" s="366">
        <v>172.09902011346054</v>
      </c>
    </row>
    <row r="55" spans="1:20">
      <c r="A55" s="83">
        <v>44</v>
      </c>
      <c r="B55" s="374" t="s">
        <v>744</v>
      </c>
      <c r="C55" s="366">
        <v>7000</v>
      </c>
      <c r="D55" s="366">
        <v>8383.1450000000004</v>
      </c>
      <c r="E55" s="366">
        <v>0</v>
      </c>
      <c r="F55" s="366">
        <v>0</v>
      </c>
      <c r="G55" s="366">
        <v>0</v>
      </c>
      <c r="H55" s="366">
        <v>0</v>
      </c>
      <c r="I55" s="366">
        <v>0</v>
      </c>
      <c r="J55" s="366">
        <v>0</v>
      </c>
      <c r="K55" s="366">
        <v>0</v>
      </c>
      <c r="L55" s="366">
        <v>0</v>
      </c>
      <c r="M55" s="366">
        <v>0</v>
      </c>
      <c r="N55" s="366">
        <v>0</v>
      </c>
      <c r="O55" s="366">
        <v>0</v>
      </c>
      <c r="P55" s="366">
        <v>0</v>
      </c>
      <c r="Q55" s="366">
        <v>8383.1450000000004</v>
      </c>
      <c r="R55" s="366">
        <v>0</v>
      </c>
      <c r="S55" s="366">
        <v>0</v>
      </c>
      <c r="T55" s="366">
        <v>119.75921428571429</v>
      </c>
    </row>
    <row r="56" spans="1:20">
      <c r="A56" s="83">
        <v>45</v>
      </c>
      <c r="B56" s="374" t="s">
        <v>745</v>
      </c>
      <c r="C56" s="366">
        <v>134.363</v>
      </c>
      <c r="D56" s="366">
        <v>149.2988</v>
      </c>
      <c r="E56" s="366">
        <v>0</v>
      </c>
      <c r="F56" s="366">
        <v>0</v>
      </c>
      <c r="G56" s="366">
        <v>0</v>
      </c>
      <c r="H56" s="366">
        <v>0</v>
      </c>
      <c r="I56" s="366">
        <v>0</v>
      </c>
      <c r="J56" s="366">
        <v>149.2988</v>
      </c>
      <c r="K56" s="366">
        <v>0</v>
      </c>
      <c r="L56" s="366">
        <v>0</v>
      </c>
      <c r="M56" s="366">
        <v>0</v>
      </c>
      <c r="N56" s="366">
        <v>0</v>
      </c>
      <c r="O56" s="366">
        <v>0</v>
      </c>
      <c r="P56" s="366">
        <v>0</v>
      </c>
      <c r="Q56" s="366">
        <v>0</v>
      </c>
      <c r="R56" s="366">
        <v>0</v>
      </c>
      <c r="S56" s="366">
        <v>0</v>
      </c>
      <c r="T56" s="366">
        <v>111.11600663873237</v>
      </c>
    </row>
    <row r="57" spans="1:20">
      <c r="A57" s="83">
        <v>46</v>
      </c>
      <c r="B57" s="374" t="s">
        <v>746</v>
      </c>
      <c r="C57" s="366">
        <v>15039.477000000001</v>
      </c>
      <c r="D57" s="366">
        <v>15379.036</v>
      </c>
      <c r="E57" s="366">
        <v>0</v>
      </c>
      <c r="F57" s="366">
        <v>0</v>
      </c>
      <c r="G57" s="366">
        <v>0</v>
      </c>
      <c r="H57" s="366">
        <v>0</v>
      </c>
      <c r="I57" s="366">
        <v>0</v>
      </c>
      <c r="J57" s="366">
        <v>0</v>
      </c>
      <c r="K57" s="366">
        <v>0</v>
      </c>
      <c r="L57" s="366">
        <v>0</v>
      </c>
      <c r="M57" s="366">
        <v>0</v>
      </c>
      <c r="N57" s="366">
        <v>15379.036</v>
      </c>
      <c r="O57" s="366">
        <v>0</v>
      </c>
      <c r="P57" s="366">
        <v>15379.036</v>
      </c>
      <c r="Q57" s="366">
        <v>0</v>
      </c>
      <c r="R57" s="366">
        <v>0</v>
      </c>
      <c r="S57" s="366">
        <v>0</v>
      </c>
      <c r="T57" s="366">
        <v>102.25778462907984</v>
      </c>
    </row>
    <row r="58" spans="1:20" ht="31.5">
      <c r="A58" s="83">
        <v>47</v>
      </c>
      <c r="B58" s="374" t="s">
        <v>747</v>
      </c>
      <c r="C58" s="366">
        <v>7480</v>
      </c>
      <c r="D58" s="366">
        <v>3293.9610000000002</v>
      </c>
      <c r="E58" s="366">
        <v>0</v>
      </c>
      <c r="F58" s="366" t="s">
        <v>663</v>
      </c>
      <c r="G58" s="366">
        <v>0</v>
      </c>
      <c r="H58" s="366">
        <v>1593.961</v>
      </c>
      <c r="I58" s="366">
        <v>0</v>
      </c>
      <c r="J58" s="366">
        <v>0</v>
      </c>
      <c r="K58" s="366">
        <v>0</v>
      </c>
      <c r="L58" s="366">
        <v>0</v>
      </c>
      <c r="M58" s="366">
        <v>0</v>
      </c>
      <c r="N58" s="366">
        <v>1700</v>
      </c>
      <c r="O58" s="366">
        <v>0</v>
      </c>
      <c r="P58" s="366">
        <v>1700</v>
      </c>
      <c r="Q58" s="366">
        <v>0</v>
      </c>
      <c r="R58" s="366">
        <v>0</v>
      </c>
      <c r="S58" s="366">
        <v>0</v>
      </c>
      <c r="T58" s="366">
        <v>44.036911764705877</v>
      </c>
    </row>
    <row r="59" spans="1:20" ht="31.5">
      <c r="A59" s="83">
        <v>48</v>
      </c>
      <c r="B59" s="374" t="s">
        <v>748</v>
      </c>
      <c r="C59" s="366">
        <v>5640</v>
      </c>
      <c r="D59" s="366">
        <v>2780.9259999999999</v>
      </c>
      <c r="E59" s="366">
        <v>0</v>
      </c>
      <c r="F59" s="366">
        <v>0</v>
      </c>
      <c r="G59" s="366">
        <v>0</v>
      </c>
      <c r="H59" s="366">
        <v>2780.9259999999999</v>
      </c>
      <c r="I59" s="366">
        <v>0</v>
      </c>
      <c r="J59" s="366">
        <v>0</v>
      </c>
      <c r="K59" s="366">
        <v>0</v>
      </c>
      <c r="L59" s="366">
        <v>0</v>
      </c>
      <c r="M59" s="366">
        <v>0</v>
      </c>
      <c r="N59" s="366">
        <v>0</v>
      </c>
      <c r="O59" s="366">
        <v>0</v>
      </c>
      <c r="P59" s="366">
        <v>0</v>
      </c>
      <c r="Q59" s="366">
        <v>0</v>
      </c>
      <c r="R59" s="366">
        <v>0</v>
      </c>
      <c r="S59" s="366">
        <v>0</v>
      </c>
      <c r="T59" s="366">
        <v>49.307198581560279</v>
      </c>
    </row>
    <row r="60" spans="1:20" ht="31.5">
      <c r="A60" s="83">
        <v>49</v>
      </c>
      <c r="B60" s="374" t="s">
        <v>749</v>
      </c>
      <c r="C60" s="366">
        <v>0</v>
      </c>
      <c r="D60" s="366">
        <v>484.512</v>
      </c>
      <c r="E60" s="366">
        <v>0</v>
      </c>
      <c r="F60" s="366">
        <v>0</v>
      </c>
      <c r="G60" s="366">
        <v>0</v>
      </c>
      <c r="H60" s="366">
        <v>0</v>
      </c>
      <c r="I60" s="366">
        <v>0</v>
      </c>
      <c r="J60" s="366">
        <v>0</v>
      </c>
      <c r="K60" s="366">
        <v>0</v>
      </c>
      <c r="L60" s="366">
        <v>0</v>
      </c>
      <c r="M60" s="366">
        <v>0</v>
      </c>
      <c r="N60" s="366">
        <v>0</v>
      </c>
      <c r="O60" s="366">
        <v>0</v>
      </c>
      <c r="P60" s="366">
        <v>0</v>
      </c>
      <c r="Q60" s="366">
        <v>484.512</v>
      </c>
      <c r="R60" s="366">
        <v>0</v>
      </c>
      <c r="S60" s="366">
        <v>0</v>
      </c>
      <c r="T60" s="366">
        <v>0</v>
      </c>
    </row>
    <row r="61" spans="1:20" ht="31.5">
      <c r="A61" s="83">
        <v>50</v>
      </c>
      <c r="B61" s="374" t="s">
        <v>750</v>
      </c>
      <c r="C61" s="366">
        <v>5700</v>
      </c>
      <c r="D61" s="366">
        <v>5491.1319999999996</v>
      </c>
      <c r="E61" s="366">
        <v>0</v>
      </c>
      <c r="F61" s="366">
        <v>0</v>
      </c>
      <c r="G61" s="366">
        <v>0</v>
      </c>
      <c r="H61" s="366">
        <v>5491.1319999999996</v>
      </c>
      <c r="I61" s="366">
        <v>0</v>
      </c>
      <c r="J61" s="366">
        <v>0</v>
      </c>
      <c r="K61" s="366">
        <v>0</v>
      </c>
      <c r="L61" s="366">
        <v>0</v>
      </c>
      <c r="M61" s="366">
        <v>0</v>
      </c>
      <c r="N61" s="366">
        <v>0</v>
      </c>
      <c r="O61" s="366">
        <v>0</v>
      </c>
      <c r="P61" s="366">
        <v>0</v>
      </c>
      <c r="Q61" s="366">
        <v>0</v>
      </c>
      <c r="R61" s="366">
        <v>0</v>
      </c>
      <c r="S61" s="366">
        <v>0</v>
      </c>
      <c r="T61" s="366">
        <v>96.335649122807013</v>
      </c>
    </row>
    <row r="62" spans="1:20" ht="31.5">
      <c r="A62" s="83">
        <v>51</v>
      </c>
      <c r="B62" s="374" t="s">
        <v>751</v>
      </c>
      <c r="C62" s="366">
        <v>5976</v>
      </c>
      <c r="D62" s="366">
        <v>4327.3059999999996</v>
      </c>
      <c r="E62" s="366">
        <v>0</v>
      </c>
      <c r="F62" s="366">
        <v>0</v>
      </c>
      <c r="G62" s="366">
        <v>0</v>
      </c>
      <c r="H62" s="366">
        <v>4327.3059999999996</v>
      </c>
      <c r="I62" s="366">
        <v>0</v>
      </c>
      <c r="J62" s="366">
        <v>0</v>
      </c>
      <c r="K62" s="366">
        <v>0</v>
      </c>
      <c r="L62" s="366">
        <v>0</v>
      </c>
      <c r="M62" s="366">
        <v>0</v>
      </c>
      <c r="N62" s="366">
        <v>0</v>
      </c>
      <c r="O62" s="366">
        <v>0</v>
      </c>
      <c r="P62" s="366">
        <v>0</v>
      </c>
      <c r="Q62" s="366">
        <v>0</v>
      </c>
      <c r="R62" s="366">
        <v>0</v>
      </c>
      <c r="S62" s="366">
        <v>0</v>
      </c>
      <c r="T62" s="366">
        <v>72.411412315930377</v>
      </c>
    </row>
    <row r="63" spans="1:20" ht="31.5">
      <c r="A63" s="83">
        <v>52</v>
      </c>
      <c r="B63" s="374" t="s">
        <v>752</v>
      </c>
      <c r="C63" s="366">
        <v>6220</v>
      </c>
      <c r="D63" s="366">
        <v>6347.0069999999996</v>
      </c>
      <c r="E63" s="366">
        <v>0</v>
      </c>
      <c r="F63" s="366">
        <v>0</v>
      </c>
      <c r="G63" s="366">
        <v>0</v>
      </c>
      <c r="H63" s="366">
        <v>5588.95</v>
      </c>
      <c r="I63" s="366">
        <v>0</v>
      </c>
      <c r="J63" s="366">
        <v>0</v>
      </c>
      <c r="K63" s="366">
        <v>0</v>
      </c>
      <c r="L63" s="366">
        <v>0</v>
      </c>
      <c r="M63" s="366">
        <v>0</v>
      </c>
      <c r="N63" s="366">
        <v>758.05700000000002</v>
      </c>
      <c r="O63" s="366">
        <v>755.19399999999996</v>
      </c>
      <c r="P63" s="366">
        <v>2.863</v>
      </c>
      <c r="Q63" s="366">
        <v>0</v>
      </c>
      <c r="R63" s="366">
        <v>0</v>
      </c>
      <c r="S63" s="366">
        <v>0</v>
      </c>
      <c r="T63" s="366">
        <v>102.04191318327973</v>
      </c>
    </row>
    <row r="64" spans="1:20" ht="31.5">
      <c r="A64" s="83">
        <v>53</v>
      </c>
      <c r="B64" s="374" t="s">
        <v>753</v>
      </c>
      <c r="C64" s="366">
        <v>1000</v>
      </c>
      <c r="D64" s="366">
        <v>471.60300000000001</v>
      </c>
      <c r="E64" s="366">
        <v>0</v>
      </c>
      <c r="F64" s="366">
        <v>0</v>
      </c>
      <c r="G64" s="366">
        <v>0</v>
      </c>
      <c r="H64" s="366">
        <v>471.60300000000001</v>
      </c>
      <c r="I64" s="366">
        <v>0</v>
      </c>
      <c r="J64" s="366">
        <v>0</v>
      </c>
      <c r="K64" s="366">
        <v>0</v>
      </c>
      <c r="L64" s="366">
        <v>0</v>
      </c>
      <c r="M64" s="366">
        <v>0</v>
      </c>
      <c r="N64" s="366">
        <v>0</v>
      </c>
      <c r="O64" s="366">
        <v>0</v>
      </c>
      <c r="P64" s="366">
        <v>0</v>
      </c>
      <c r="Q64" s="366">
        <v>0</v>
      </c>
      <c r="R64" s="366">
        <v>0</v>
      </c>
      <c r="S64" s="366">
        <v>0</v>
      </c>
      <c r="T64" s="366">
        <v>47.160299999999999</v>
      </c>
    </row>
    <row r="65" spans="1:20" ht="31.5">
      <c r="A65" s="83">
        <v>54</v>
      </c>
      <c r="B65" s="374" t="s">
        <v>754</v>
      </c>
      <c r="C65" s="366">
        <v>5960</v>
      </c>
      <c r="D65" s="366">
        <v>4204.2060000000001</v>
      </c>
      <c r="E65" s="366">
        <v>0</v>
      </c>
      <c r="F65" s="366">
        <v>0</v>
      </c>
      <c r="G65" s="366">
        <v>0</v>
      </c>
      <c r="H65" s="366">
        <v>4204.2060000000001</v>
      </c>
      <c r="I65" s="366">
        <v>0</v>
      </c>
      <c r="J65" s="366">
        <v>0</v>
      </c>
      <c r="K65" s="366">
        <v>0</v>
      </c>
      <c r="L65" s="366">
        <v>0</v>
      </c>
      <c r="M65" s="366">
        <v>0</v>
      </c>
      <c r="N65" s="366">
        <v>0</v>
      </c>
      <c r="O65" s="366">
        <v>0</v>
      </c>
      <c r="P65" s="366">
        <v>0</v>
      </c>
      <c r="Q65" s="366">
        <v>0</v>
      </c>
      <c r="R65" s="366">
        <v>0</v>
      </c>
      <c r="S65" s="366">
        <v>0</v>
      </c>
      <c r="T65" s="366">
        <v>70.540369127516783</v>
      </c>
    </row>
    <row r="66" spans="1:20" ht="31.5">
      <c r="A66" s="83">
        <v>55</v>
      </c>
      <c r="B66" s="374" t="s">
        <v>755</v>
      </c>
      <c r="C66" s="366">
        <v>9500</v>
      </c>
      <c r="D66" s="366">
        <v>8592.6759999999995</v>
      </c>
      <c r="E66" s="366">
        <v>0</v>
      </c>
      <c r="F66" s="366">
        <v>0</v>
      </c>
      <c r="G66" s="366">
        <v>0</v>
      </c>
      <c r="H66" s="366">
        <v>8592.6759999999995</v>
      </c>
      <c r="I66" s="366">
        <v>0</v>
      </c>
      <c r="J66" s="366">
        <v>0</v>
      </c>
      <c r="K66" s="366">
        <v>0</v>
      </c>
      <c r="L66" s="366">
        <v>0</v>
      </c>
      <c r="M66" s="366">
        <v>0</v>
      </c>
      <c r="N66" s="366">
        <v>0</v>
      </c>
      <c r="O66" s="366">
        <v>0</v>
      </c>
      <c r="P66" s="366">
        <v>0</v>
      </c>
      <c r="Q66" s="366">
        <v>0</v>
      </c>
      <c r="R66" s="366">
        <v>0</v>
      </c>
      <c r="S66" s="366">
        <v>0</v>
      </c>
      <c r="T66" s="366">
        <v>90.449221052631572</v>
      </c>
    </row>
    <row r="67" spans="1:20">
      <c r="A67" s="83">
        <v>56</v>
      </c>
      <c r="B67" s="374" t="s">
        <v>756</v>
      </c>
      <c r="C67" s="366">
        <v>1180</v>
      </c>
      <c r="D67" s="366">
        <v>53.999000000000002</v>
      </c>
      <c r="E67" s="366">
        <v>0</v>
      </c>
      <c r="F67" s="366">
        <v>0</v>
      </c>
      <c r="G67" s="366">
        <v>0</v>
      </c>
      <c r="H67" s="366">
        <v>53.999000000000002</v>
      </c>
      <c r="I67" s="366">
        <v>0</v>
      </c>
      <c r="J67" s="366">
        <v>0</v>
      </c>
      <c r="K67" s="366">
        <v>0</v>
      </c>
      <c r="L67" s="366">
        <v>0</v>
      </c>
      <c r="M67" s="366">
        <v>0</v>
      </c>
      <c r="N67" s="366">
        <v>0</v>
      </c>
      <c r="O67" s="366">
        <v>0</v>
      </c>
      <c r="P67" s="366">
        <v>0</v>
      </c>
      <c r="Q67" s="366">
        <v>0</v>
      </c>
      <c r="R67" s="366">
        <v>0</v>
      </c>
      <c r="S67" s="366">
        <v>0</v>
      </c>
      <c r="T67" s="366">
        <v>4.5761864406779669</v>
      </c>
    </row>
    <row r="68" spans="1:20">
      <c r="A68" s="83">
        <v>57</v>
      </c>
      <c r="B68" s="374" t="s">
        <v>757</v>
      </c>
      <c r="C68" s="366">
        <v>1160</v>
      </c>
      <c r="D68" s="366">
        <v>2154.0320000000002</v>
      </c>
      <c r="E68" s="366">
        <v>0</v>
      </c>
      <c r="F68" s="366">
        <v>0</v>
      </c>
      <c r="G68" s="366">
        <v>0</v>
      </c>
      <c r="H68" s="366">
        <v>1114.3030000000001</v>
      </c>
      <c r="I68" s="366">
        <v>0</v>
      </c>
      <c r="J68" s="366">
        <v>0</v>
      </c>
      <c r="K68" s="366">
        <v>0</v>
      </c>
      <c r="L68" s="366">
        <v>0</v>
      </c>
      <c r="M68" s="366">
        <v>0</v>
      </c>
      <c r="N68" s="366">
        <v>1039.729</v>
      </c>
      <c r="O68" s="366">
        <v>1039.729</v>
      </c>
      <c r="P68" s="366">
        <v>0</v>
      </c>
      <c r="Q68" s="366">
        <v>0</v>
      </c>
      <c r="R68" s="366">
        <v>0</v>
      </c>
      <c r="S68" s="366">
        <v>0</v>
      </c>
      <c r="T68" s="366">
        <v>185.69241379310347</v>
      </c>
    </row>
    <row r="69" spans="1:20" ht="31.5">
      <c r="A69" s="83">
        <v>58</v>
      </c>
      <c r="B69" s="374" t="s">
        <v>758</v>
      </c>
      <c r="C69" s="366">
        <v>52670.226000000002</v>
      </c>
      <c r="D69" s="366">
        <v>48635.220999999998</v>
      </c>
      <c r="E69" s="366">
        <v>0</v>
      </c>
      <c r="F69" s="366">
        <v>0</v>
      </c>
      <c r="G69" s="366">
        <v>0</v>
      </c>
      <c r="H69" s="366">
        <v>0</v>
      </c>
      <c r="I69" s="366">
        <v>0</v>
      </c>
      <c r="J69" s="366">
        <v>0</v>
      </c>
      <c r="K69" s="366">
        <v>0</v>
      </c>
      <c r="L69" s="366">
        <v>0</v>
      </c>
      <c r="M69" s="366">
        <v>0</v>
      </c>
      <c r="N69" s="366">
        <v>48635.220999999998</v>
      </c>
      <c r="O69" s="366">
        <v>48635.220999999998</v>
      </c>
      <c r="P69" s="366">
        <v>0</v>
      </c>
      <c r="Q69" s="366">
        <v>0</v>
      </c>
      <c r="R69" s="366">
        <v>0</v>
      </c>
      <c r="S69" s="366">
        <v>0</v>
      </c>
      <c r="T69" s="366">
        <v>92.339115841272445</v>
      </c>
    </row>
    <row r="70" spans="1:20" ht="31.5">
      <c r="A70" s="83">
        <v>59</v>
      </c>
      <c r="B70" s="374" t="s">
        <v>759</v>
      </c>
      <c r="C70" s="366">
        <v>46162.201999999997</v>
      </c>
      <c r="D70" s="366">
        <v>38815.237000000001</v>
      </c>
      <c r="E70" s="366">
        <v>4210.6130000000003</v>
      </c>
      <c r="F70" s="366">
        <v>0</v>
      </c>
      <c r="G70" s="366">
        <v>0</v>
      </c>
      <c r="H70" s="366">
        <v>0</v>
      </c>
      <c r="I70" s="366">
        <v>25873.749</v>
      </c>
      <c r="J70" s="366">
        <v>0</v>
      </c>
      <c r="K70" s="366">
        <v>0</v>
      </c>
      <c r="L70" s="366">
        <v>0</v>
      </c>
      <c r="M70" s="366">
        <v>0</v>
      </c>
      <c r="N70" s="366">
        <v>0</v>
      </c>
      <c r="O70" s="366">
        <v>0</v>
      </c>
      <c r="P70" s="366">
        <v>0</v>
      </c>
      <c r="Q70" s="366">
        <v>8730.875</v>
      </c>
      <c r="R70" s="366">
        <v>0</v>
      </c>
      <c r="S70" s="366">
        <v>0</v>
      </c>
      <c r="T70" s="366">
        <v>84.084457236247104</v>
      </c>
    </row>
    <row r="71" spans="1:20" ht="31.5">
      <c r="A71" s="83">
        <v>60</v>
      </c>
      <c r="B71" s="319" t="s">
        <v>760</v>
      </c>
      <c r="C71" s="366">
        <v>289542.48700000002</v>
      </c>
      <c r="D71" s="366">
        <v>202280.03599999999</v>
      </c>
      <c r="E71" s="366">
        <v>0</v>
      </c>
      <c r="F71" s="366">
        <v>0</v>
      </c>
      <c r="G71" s="366">
        <v>0</v>
      </c>
      <c r="H71" s="366">
        <v>0</v>
      </c>
      <c r="I71" s="366">
        <v>0</v>
      </c>
      <c r="J71" s="366">
        <v>0</v>
      </c>
      <c r="K71" s="366">
        <v>0</v>
      </c>
      <c r="L71" s="366">
        <v>0</v>
      </c>
      <c r="M71" s="366">
        <v>0</v>
      </c>
      <c r="N71" s="366">
        <v>202280.03599999999</v>
      </c>
      <c r="O71" s="366">
        <v>0</v>
      </c>
      <c r="P71" s="366">
        <v>202280.03599999999</v>
      </c>
      <c r="Q71" s="366">
        <v>0</v>
      </c>
      <c r="R71" s="366">
        <v>0</v>
      </c>
      <c r="S71" s="366">
        <v>0</v>
      </c>
      <c r="T71" s="366">
        <v>69.861952936806816</v>
      </c>
    </row>
    <row r="72" spans="1:20" ht="31.5">
      <c r="A72" s="83">
        <v>61</v>
      </c>
      <c r="B72" s="374" t="s">
        <v>761</v>
      </c>
      <c r="C72" s="366">
        <v>421611.321</v>
      </c>
      <c r="D72" s="366">
        <v>353810.28263500001</v>
      </c>
      <c r="E72" s="366">
        <v>0</v>
      </c>
      <c r="F72" s="366">
        <v>0</v>
      </c>
      <c r="G72" s="366">
        <v>0</v>
      </c>
      <c r="H72" s="366">
        <v>0</v>
      </c>
      <c r="I72" s="366">
        <v>0</v>
      </c>
      <c r="J72" s="366">
        <v>0</v>
      </c>
      <c r="K72" s="366">
        <v>0</v>
      </c>
      <c r="L72" s="366">
        <v>0</v>
      </c>
      <c r="M72" s="366">
        <v>0</v>
      </c>
      <c r="N72" s="366">
        <v>0</v>
      </c>
      <c r="O72" s="366">
        <v>0</v>
      </c>
      <c r="P72" s="366">
        <v>0</v>
      </c>
      <c r="Q72" s="366">
        <v>0</v>
      </c>
      <c r="R72" s="366">
        <v>0</v>
      </c>
      <c r="S72" s="366">
        <v>353810.28263500001</v>
      </c>
      <c r="T72" s="366">
        <v>83.918591606082614</v>
      </c>
    </row>
    <row r="73" spans="1:20">
      <c r="A73" s="83">
        <v>62</v>
      </c>
      <c r="B73" s="374" t="s">
        <v>762</v>
      </c>
      <c r="C73" s="366">
        <v>1000</v>
      </c>
      <c r="D73" s="366">
        <v>366.899</v>
      </c>
      <c r="E73" s="366">
        <v>0</v>
      </c>
      <c r="F73" s="366">
        <v>0</v>
      </c>
      <c r="G73" s="366">
        <v>0</v>
      </c>
      <c r="H73" s="366">
        <v>0</v>
      </c>
      <c r="I73" s="366">
        <v>0</v>
      </c>
      <c r="J73" s="366">
        <v>0</v>
      </c>
      <c r="K73" s="366">
        <v>0</v>
      </c>
      <c r="L73" s="366">
        <v>0</v>
      </c>
      <c r="M73" s="366">
        <v>0</v>
      </c>
      <c r="N73" s="366">
        <v>366.899</v>
      </c>
      <c r="O73" s="366">
        <v>366.899</v>
      </c>
      <c r="P73" s="366">
        <v>0</v>
      </c>
      <c r="Q73" s="366">
        <v>0</v>
      </c>
      <c r="R73" s="366">
        <v>0</v>
      </c>
      <c r="S73" s="366">
        <v>0</v>
      </c>
      <c r="T73" s="366">
        <v>36.689899999999994</v>
      </c>
    </row>
    <row r="74" spans="1:20">
      <c r="A74" s="83">
        <v>63</v>
      </c>
      <c r="B74" s="374" t="s">
        <v>763</v>
      </c>
      <c r="C74" s="366">
        <v>1000</v>
      </c>
      <c r="D74" s="366">
        <v>1000</v>
      </c>
      <c r="E74" s="366">
        <v>0</v>
      </c>
      <c r="F74" s="366">
        <v>0</v>
      </c>
      <c r="G74" s="366">
        <v>0</v>
      </c>
      <c r="H74" s="366">
        <v>0</v>
      </c>
      <c r="I74" s="366">
        <v>0</v>
      </c>
      <c r="J74" s="366">
        <v>0</v>
      </c>
      <c r="K74" s="366">
        <v>0</v>
      </c>
      <c r="L74" s="366">
        <v>0</v>
      </c>
      <c r="M74" s="366">
        <v>0</v>
      </c>
      <c r="N74" s="366">
        <v>1000</v>
      </c>
      <c r="O74" s="366">
        <v>1000</v>
      </c>
      <c r="P74" s="366">
        <v>0</v>
      </c>
      <c r="Q74" s="366">
        <v>0</v>
      </c>
      <c r="R74" s="366">
        <v>0</v>
      </c>
      <c r="S74" s="366">
        <v>0</v>
      </c>
      <c r="T74" s="366">
        <v>100</v>
      </c>
    </row>
    <row r="75" spans="1:20">
      <c r="A75" s="83">
        <v>64</v>
      </c>
      <c r="B75" s="374" t="s">
        <v>764</v>
      </c>
      <c r="C75" s="366">
        <v>1000</v>
      </c>
      <c r="D75" s="366">
        <v>1000</v>
      </c>
      <c r="E75" s="366">
        <v>0</v>
      </c>
      <c r="F75" s="366">
        <v>0</v>
      </c>
      <c r="G75" s="366">
        <v>0</v>
      </c>
      <c r="H75" s="366">
        <v>0</v>
      </c>
      <c r="I75" s="366">
        <v>0</v>
      </c>
      <c r="J75" s="366">
        <v>0</v>
      </c>
      <c r="K75" s="366">
        <v>0</v>
      </c>
      <c r="L75" s="366">
        <v>0</v>
      </c>
      <c r="M75" s="366">
        <v>0</v>
      </c>
      <c r="N75" s="366">
        <v>1000</v>
      </c>
      <c r="O75" s="366">
        <v>1000</v>
      </c>
      <c r="P75" s="366">
        <v>0</v>
      </c>
      <c r="Q75" s="366">
        <v>0</v>
      </c>
      <c r="R75" s="366">
        <v>0</v>
      </c>
      <c r="S75" s="366">
        <v>0</v>
      </c>
      <c r="T75" s="366">
        <v>100</v>
      </c>
    </row>
    <row r="76" spans="1:20">
      <c r="A76" s="83">
        <v>65</v>
      </c>
      <c r="B76" s="374" t="s">
        <v>765</v>
      </c>
      <c r="C76" s="366">
        <v>27.530432999999999</v>
      </c>
      <c r="D76" s="366">
        <v>27.530432999999999</v>
      </c>
      <c r="E76" s="366">
        <v>0</v>
      </c>
      <c r="F76" s="366">
        <v>0</v>
      </c>
      <c r="G76" s="366">
        <v>0</v>
      </c>
      <c r="H76" s="366">
        <v>0</v>
      </c>
      <c r="I76" s="366">
        <v>0</v>
      </c>
      <c r="J76" s="366">
        <v>0</v>
      </c>
      <c r="K76" s="366">
        <v>0</v>
      </c>
      <c r="L76" s="366">
        <v>0</v>
      </c>
      <c r="M76" s="366">
        <v>0</v>
      </c>
      <c r="N76" s="366">
        <v>27.530432999999999</v>
      </c>
      <c r="O76" s="366">
        <v>0</v>
      </c>
      <c r="P76" s="366">
        <v>27.530432999999999</v>
      </c>
      <c r="Q76" s="366">
        <v>0</v>
      </c>
      <c r="R76" s="366">
        <v>0</v>
      </c>
      <c r="S76" s="366">
        <v>0</v>
      </c>
      <c r="T76" s="366">
        <v>100</v>
      </c>
    </row>
    <row r="77" spans="1:20">
      <c r="A77" s="83">
        <v>66</v>
      </c>
      <c r="B77" s="374" t="s">
        <v>766</v>
      </c>
      <c r="C77" s="366">
        <v>0</v>
      </c>
      <c r="D77" s="366">
        <v>5.6400000000000006</v>
      </c>
      <c r="E77" s="366">
        <v>0</v>
      </c>
      <c r="F77" s="366">
        <v>0</v>
      </c>
      <c r="G77" s="366">
        <v>0</v>
      </c>
      <c r="H77" s="366">
        <v>0</v>
      </c>
      <c r="I77" s="366">
        <v>0</v>
      </c>
      <c r="J77" s="366">
        <v>0</v>
      </c>
      <c r="K77" s="366">
        <v>0</v>
      </c>
      <c r="L77" s="366">
        <v>0</v>
      </c>
      <c r="M77" s="366">
        <v>0</v>
      </c>
      <c r="N77" s="366">
        <v>3.5920000000000001</v>
      </c>
      <c r="O77" s="366">
        <v>3.5920000000000001</v>
      </c>
      <c r="P77" s="366">
        <v>0</v>
      </c>
      <c r="Q77" s="366">
        <v>0</v>
      </c>
      <c r="R77" s="366">
        <v>0</v>
      </c>
      <c r="S77" s="366">
        <v>2.048</v>
      </c>
      <c r="T77" s="366">
        <v>0</v>
      </c>
    </row>
    <row r="78" spans="1:20">
      <c r="A78" s="83">
        <v>67</v>
      </c>
      <c r="B78" s="374" t="s">
        <v>767</v>
      </c>
      <c r="C78" s="366">
        <v>0</v>
      </c>
      <c r="D78" s="366">
        <v>10.403</v>
      </c>
      <c r="E78" s="366">
        <v>0</v>
      </c>
      <c r="F78" s="366">
        <v>0</v>
      </c>
      <c r="G78" s="366">
        <v>0</v>
      </c>
      <c r="H78" s="366">
        <v>0</v>
      </c>
      <c r="I78" s="366">
        <v>0</v>
      </c>
      <c r="J78" s="366">
        <v>0</v>
      </c>
      <c r="K78" s="366">
        <v>0</v>
      </c>
      <c r="L78" s="366">
        <v>0</v>
      </c>
      <c r="M78" s="366">
        <v>0</v>
      </c>
      <c r="N78" s="366">
        <v>10.403</v>
      </c>
      <c r="O78" s="366">
        <v>10.403</v>
      </c>
      <c r="P78" s="366">
        <v>0</v>
      </c>
      <c r="Q78" s="366">
        <v>0</v>
      </c>
      <c r="R78" s="366">
        <v>0</v>
      </c>
      <c r="S78" s="366">
        <v>0</v>
      </c>
      <c r="T78" s="366">
        <v>0</v>
      </c>
    </row>
    <row r="79" spans="1:20">
      <c r="A79" s="83">
        <v>68</v>
      </c>
      <c r="B79" s="374" t="s">
        <v>768</v>
      </c>
      <c r="C79" s="366">
        <v>1000</v>
      </c>
      <c r="D79" s="366">
        <v>46.232999999999997</v>
      </c>
      <c r="E79" s="366">
        <v>0</v>
      </c>
      <c r="F79" s="366">
        <v>0</v>
      </c>
      <c r="G79" s="366">
        <v>0</v>
      </c>
      <c r="H79" s="366">
        <v>0</v>
      </c>
      <c r="I79" s="366">
        <v>0</v>
      </c>
      <c r="J79" s="366">
        <v>0</v>
      </c>
      <c r="K79" s="366">
        <v>0</v>
      </c>
      <c r="L79" s="366">
        <v>0</v>
      </c>
      <c r="M79" s="366">
        <v>0</v>
      </c>
      <c r="N79" s="366">
        <v>46.232999999999997</v>
      </c>
      <c r="O79" s="366">
        <v>46.232999999999997</v>
      </c>
      <c r="P79" s="366">
        <v>0</v>
      </c>
      <c r="Q79" s="366">
        <v>0</v>
      </c>
      <c r="R79" s="366">
        <v>0</v>
      </c>
      <c r="S79" s="366">
        <v>0</v>
      </c>
      <c r="T79" s="366">
        <v>4.6232999999999995</v>
      </c>
    </row>
    <row r="80" spans="1:20">
      <c r="A80" s="83">
        <v>69</v>
      </c>
      <c r="B80" s="374" t="s">
        <v>721</v>
      </c>
      <c r="C80" s="366">
        <v>0</v>
      </c>
      <c r="D80" s="366">
        <v>41.844999999999999</v>
      </c>
      <c r="E80" s="366">
        <v>0</v>
      </c>
      <c r="F80" s="366">
        <v>0</v>
      </c>
      <c r="G80" s="366">
        <v>0</v>
      </c>
      <c r="H80" s="366">
        <v>0</v>
      </c>
      <c r="I80" s="366">
        <v>0</v>
      </c>
      <c r="J80" s="366">
        <v>0</v>
      </c>
      <c r="K80" s="366">
        <v>0</v>
      </c>
      <c r="L80" s="366">
        <v>0</v>
      </c>
      <c r="M80" s="366">
        <v>0</v>
      </c>
      <c r="N80" s="366">
        <v>41.844999999999999</v>
      </c>
      <c r="O80" s="366">
        <v>41.844999999999999</v>
      </c>
      <c r="P80" s="366">
        <v>0</v>
      </c>
      <c r="Q80" s="366">
        <v>0</v>
      </c>
      <c r="R80" s="366">
        <v>0</v>
      </c>
      <c r="S80" s="366">
        <v>0</v>
      </c>
      <c r="T80" s="366">
        <v>0</v>
      </c>
    </row>
    <row r="81" spans="1:20">
      <c r="A81" s="83">
        <v>70</v>
      </c>
      <c r="B81" s="374" t="s">
        <v>769</v>
      </c>
      <c r="C81" s="366">
        <v>36706.813999999998</v>
      </c>
      <c r="D81" s="366">
        <v>11694.138999999999</v>
      </c>
      <c r="E81" s="366">
        <v>0</v>
      </c>
      <c r="F81" s="366">
        <v>0</v>
      </c>
      <c r="G81" s="366">
        <v>0</v>
      </c>
      <c r="H81" s="366">
        <v>0</v>
      </c>
      <c r="I81" s="366">
        <v>0</v>
      </c>
      <c r="J81" s="366">
        <v>0</v>
      </c>
      <c r="K81" s="366">
        <v>0</v>
      </c>
      <c r="L81" s="366">
        <v>0</v>
      </c>
      <c r="M81" s="366">
        <v>0</v>
      </c>
      <c r="N81" s="366">
        <v>0</v>
      </c>
      <c r="O81" s="366">
        <v>0</v>
      </c>
      <c r="P81" s="366">
        <v>0</v>
      </c>
      <c r="Q81" s="366">
        <v>0</v>
      </c>
      <c r="R81" s="366">
        <v>0</v>
      </c>
      <c r="S81" s="366">
        <v>11694.138999999999</v>
      </c>
      <c r="T81" s="366">
        <v>31.858223925399791</v>
      </c>
    </row>
    <row r="82" spans="1:20">
      <c r="A82" s="83">
        <v>71</v>
      </c>
      <c r="B82" s="374" t="s">
        <v>770</v>
      </c>
      <c r="C82" s="366">
        <v>757.31299999999999</v>
      </c>
      <c r="D82" s="366">
        <v>757.31299999999999</v>
      </c>
      <c r="E82" s="366">
        <v>0</v>
      </c>
      <c r="F82" s="366">
        <v>0</v>
      </c>
      <c r="G82" s="366">
        <v>0</v>
      </c>
      <c r="H82" s="366">
        <v>0</v>
      </c>
      <c r="I82" s="366">
        <v>757.31299999999999</v>
      </c>
      <c r="J82" s="366">
        <v>0</v>
      </c>
      <c r="K82" s="366">
        <v>0</v>
      </c>
      <c r="L82" s="366">
        <v>0</v>
      </c>
      <c r="M82" s="366">
        <v>0</v>
      </c>
      <c r="N82" s="366">
        <v>0</v>
      </c>
      <c r="O82" s="366">
        <v>0</v>
      </c>
      <c r="P82" s="366">
        <v>0</v>
      </c>
      <c r="Q82" s="366">
        <v>0</v>
      </c>
      <c r="R82" s="366">
        <v>0</v>
      </c>
      <c r="S82" s="366">
        <v>0</v>
      </c>
      <c r="T82" s="366">
        <v>100</v>
      </c>
    </row>
    <row r="83" spans="1:20">
      <c r="A83" s="83">
        <v>72</v>
      </c>
      <c r="B83" s="374" t="s">
        <v>771</v>
      </c>
      <c r="C83" s="366">
        <v>2030.529</v>
      </c>
      <c r="D83" s="366">
        <v>1973.2829999999999</v>
      </c>
      <c r="E83" s="366">
        <v>0</v>
      </c>
      <c r="F83" s="366">
        <v>0</v>
      </c>
      <c r="G83" s="366">
        <v>0</v>
      </c>
      <c r="H83" s="366">
        <v>0</v>
      </c>
      <c r="I83" s="366">
        <v>1973.2829999999999</v>
      </c>
      <c r="J83" s="366">
        <v>0</v>
      </c>
      <c r="K83" s="366">
        <v>0</v>
      </c>
      <c r="L83" s="366">
        <v>0</v>
      </c>
      <c r="M83" s="366">
        <v>0</v>
      </c>
      <c r="N83" s="366">
        <v>0</v>
      </c>
      <c r="O83" s="366">
        <v>0</v>
      </c>
      <c r="P83" s="366">
        <v>0</v>
      </c>
      <c r="Q83" s="366">
        <v>0</v>
      </c>
      <c r="R83" s="366">
        <v>0</v>
      </c>
      <c r="S83" s="366">
        <v>0</v>
      </c>
      <c r="T83" s="366">
        <v>97.180734675545139</v>
      </c>
    </row>
    <row r="84" spans="1:20">
      <c r="A84" s="83">
        <v>73</v>
      </c>
      <c r="B84" s="374" t="s">
        <v>772</v>
      </c>
      <c r="C84" s="366">
        <v>19383.344000000001</v>
      </c>
      <c r="D84" s="366">
        <v>866.81500000000005</v>
      </c>
      <c r="E84" s="366">
        <v>0</v>
      </c>
      <c r="F84" s="366">
        <v>0</v>
      </c>
      <c r="G84" s="366">
        <v>0</v>
      </c>
      <c r="H84" s="366">
        <v>0</v>
      </c>
      <c r="I84" s="366">
        <v>866.81500000000005</v>
      </c>
      <c r="J84" s="366">
        <v>0</v>
      </c>
      <c r="K84" s="366">
        <v>0</v>
      </c>
      <c r="L84" s="366">
        <v>0</v>
      </c>
      <c r="M84" s="366">
        <v>0</v>
      </c>
      <c r="N84" s="366">
        <v>0</v>
      </c>
      <c r="O84" s="366">
        <v>0</v>
      </c>
      <c r="P84" s="366">
        <v>0</v>
      </c>
      <c r="Q84" s="366">
        <v>0</v>
      </c>
      <c r="R84" s="366">
        <v>0</v>
      </c>
      <c r="S84" s="366">
        <v>0</v>
      </c>
      <c r="T84" s="366">
        <v>4.4719579861968093</v>
      </c>
    </row>
    <row r="85" spans="1:20">
      <c r="A85" s="83">
        <v>74</v>
      </c>
      <c r="B85" s="374" t="s">
        <v>773</v>
      </c>
      <c r="C85" s="366">
        <v>11501.611000000001</v>
      </c>
      <c r="D85" s="366">
        <v>9405.0049999999992</v>
      </c>
      <c r="E85" s="366">
        <v>0</v>
      </c>
      <c r="F85" s="366">
        <v>0</v>
      </c>
      <c r="G85" s="366">
        <v>9405.0049999999992</v>
      </c>
      <c r="H85" s="366">
        <v>0</v>
      </c>
      <c r="I85" s="366">
        <v>0</v>
      </c>
      <c r="J85" s="366">
        <v>0</v>
      </c>
      <c r="K85" s="366">
        <v>0</v>
      </c>
      <c r="L85" s="366">
        <v>0</v>
      </c>
      <c r="M85" s="366">
        <v>0</v>
      </c>
      <c r="N85" s="366">
        <v>0</v>
      </c>
      <c r="O85" s="366">
        <v>0</v>
      </c>
      <c r="P85" s="366">
        <v>0</v>
      </c>
      <c r="Q85" s="366">
        <v>0</v>
      </c>
      <c r="R85" s="366">
        <v>0</v>
      </c>
      <c r="S85" s="366">
        <v>0</v>
      </c>
      <c r="T85" s="366">
        <v>81.771197095780749</v>
      </c>
    </row>
    <row r="86" spans="1:20">
      <c r="A86" s="83">
        <v>75</v>
      </c>
      <c r="B86" s="374" t="s">
        <v>774</v>
      </c>
      <c r="C86" s="366">
        <v>38575.508999999998</v>
      </c>
      <c r="D86" s="366">
        <v>38756.218999999997</v>
      </c>
      <c r="E86" s="366">
        <v>0</v>
      </c>
      <c r="F86" s="366">
        <v>0</v>
      </c>
      <c r="G86" s="366">
        <v>9622.26</v>
      </c>
      <c r="H86" s="366">
        <v>66.959000000000003</v>
      </c>
      <c r="I86" s="366">
        <v>29067</v>
      </c>
      <c r="J86" s="366">
        <v>0</v>
      </c>
      <c r="K86" s="366">
        <v>0</v>
      </c>
      <c r="L86" s="366">
        <v>0</v>
      </c>
      <c r="M86" s="366">
        <v>0</v>
      </c>
      <c r="N86" s="366">
        <v>0</v>
      </c>
      <c r="O86" s="366">
        <v>0</v>
      </c>
      <c r="P86" s="366">
        <v>0</v>
      </c>
      <c r="Q86" s="366">
        <v>0</v>
      </c>
      <c r="R86" s="366">
        <v>0</v>
      </c>
      <c r="S86" s="366">
        <v>0</v>
      </c>
      <c r="T86" s="366">
        <v>100.46845784977198</v>
      </c>
    </row>
    <row r="87" spans="1:20">
      <c r="A87" s="83">
        <v>76</v>
      </c>
      <c r="B87" s="374" t="s">
        <v>775</v>
      </c>
      <c r="C87" s="366">
        <v>35000</v>
      </c>
      <c r="D87" s="366">
        <v>5069.0659999999998</v>
      </c>
      <c r="E87" s="366">
        <v>0</v>
      </c>
      <c r="F87" s="366">
        <v>0</v>
      </c>
      <c r="G87" s="366">
        <v>0</v>
      </c>
      <c r="H87" s="366">
        <v>0</v>
      </c>
      <c r="I87" s="366">
        <v>0</v>
      </c>
      <c r="J87" s="366">
        <v>0</v>
      </c>
      <c r="K87" s="366">
        <v>0</v>
      </c>
      <c r="L87" s="366">
        <v>0</v>
      </c>
      <c r="M87" s="366">
        <v>0</v>
      </c>
      <c r="N87" s="366">
        <v>5069.0659999999998</v>
      </c>
      <c r="O87" s="366">
        <v>0</v>
      </c>
      <c r="P87" s="366">
        <v>5069.0659999999998</v>
      </c>
      <c r="Q87" s="366">
        <v>0</v>
      </c>
      <c r="R87" s="366">
        <v>0</v>
      </c>
      <c r="S87" s="366">
        <v>0</v>
      </c>
      <c r="T87" s="366">
        <v>14.483045714285714</v>
      </c>
    </row>
    <row r="88" spans="1:20">
      <c r="A88" s="83">
        <v>77</v>
      </c>
      <c r="B88" s="374" t="s">
        <v>776</v>
      </c>
      <c r="C88" s="366">
        <v>4.1580000000000004</v>
      </c>
      <c r="D88" s="366">
        <v>0</v>
      </c>
      <c r="E88" s="366">
        <v>0</v>
      </c>
      <c r="F88" s="366">
        <v>0</v>
      </c>
      <c r="G88" s="366">
        <v>0</v>
      </c>
      <c r="H88" s="366">
        <v>0</v>
      </c>
      <c r="I88" s="366">
        <v>0</v>
      </c>
      <c r="J88" s="366">
        <v>0</v>
      </c>
      <c r="K88" s="366">
        <v>0</v>
      </c>
      <c r="L88" s="366">
        <v>0</v>
      </c>
      <c r="M88" s="366">
        <v>0</v>
      </c>
      <c r="N88" s="366">
        <v>0</v>
      </c>
      <c r="O88" s="366">
        <v>0</v>
      </c>
      <c r="P88" s="366">
        <v>0</v>
      </c>
      <c r="Q88" s="366">
        <v>0</v>
      </c>
      <c r="R88" s="366">
        <v>0</v>
      </c>
      <c r="S88" s="366">
        <v>0</v>
      </c>
      <c r="T88" s="366">
        <v>0</v>
      </c>
    </row>
    <row r="89" spans="1:20">
      <c r="A89" s="83">
        <v>78</v>
      </c>
      <c r="B89" s="375" t="s">
        <v>681</v>
      </c>
      <c r="C89" s="366">
        <v>35423.913999999997</v>
      </c>
      <c r="D89" s="366">
        <v>23450.346000000001</v>
      </c>
      <c r="E89" s="366">
        <v>0</v>
      </c>
      <c r="F89" s="366">
        <v>0</v>
      </c>
      <c r="G89" s="366">
        <v>0</v>
      </c>
      <c r="H89" s="366">
        <v>23450.346000000001</v>
      </c>
      <c r="I89" s="366">
        <v>0</v>
      </c>
      <c r="J89" s="366">
        <v>0</v>
      </c>
      <c r="K89" s="366">
        <v>0</v>
      </c>
      <c r="L89" s="366">
        <v>0</v>
      </c>
      <c r="M89" s="366">
        <v>0</v>
      </c>
      <c r="N89" s="366">
        <v>0</v>
      </c>
      <c r="O89" s="366">
        <v>0</v>
      </c>
      <c r="P89" s="366">
        <v>0</v>
      </c>
      <c r="Q89" s="366">
        <v>0</v>
      </c>
      <c r="R89" s="366">
        <v>0</v>
      </c>
      <c r="S89" s="366">
        <v>0</v>
      </c>
      <c r="T89" s="366">
        <v>66.199195266790696</v>
      </c>
    </row>
    <row r="90" spans="1:20" ht="31.5">
      <c r="A90" s="83">
        <v>79</v>
      </c>
      <c r="B90" s="374" t="s">
        <v>777</v>
      </c>
      <c r="C90" s="366">
        <v>214708.848</v>
      </c>
      <c r="D90" s="366">
        <v>200619.354158</v>
      </c>
      <c r="E90" s="366">
        <v>0</v>
      </c>
      <c r="F90" s="366">
        <v>0</v>
      </c>
      <c r="G90" s="366">
        <v>0</v>
      </c>
      <c r="H90" s="366">
        <v>0</v>
      </c>
      <c r="I90" s="366">
        <v>0</v>
      </c>
      <c r="J90" s="366">
        <v>0</v>
      </c>
      <c r="K90" s="366">
        <v>0</v>
      </c>
      <c r="L90" s="366">
        <v>0</v>
      </c>
      <c r="M90" s="366">
        <v>0</v>
      </c>
      <c r="N90" s="366">
        <v>0</v>
      </c>
      <c r="O90" s="366">
        <v>0</v>
      </c>
      <c r="P90" s="366">
        <v>0</v>
      </c>
      <c r="Q90" s="366">
        <v>0</v>
      </c>
      <c r="R90" s="366">
        <v>0</v>
      </c>
      <c r="S90" s="366">
        <v>200619.354158</v>
      </c>
      <c r="T90" s="366">
        <v>92.874772518922939</v>
      </c>
    </row>
    <row r="91" spans="1:20" ht="31.5">
      <c r="A91" s="83">
        <v>80</v>
      </c>
      <c r="B91" s="374" t="s">
        <v>778</v>
      </c>
      <c r="C91" s="366">
        <v>19261.150000000001</v>
      </c>
      <c r="D91" s="366">
        <v>4411.5959999999995</v>
      </c>
      <c r="E91" s="366">
        <v>0</v>
      </c>
      <c r="F91" s="366">
        <v>0</v>
      </c>
      <c r="G91" s="366">
        <v>0</v>
      </c>
      <c r="H91" s="366">
        <v>0</v>
      </c>
      <c r="I91" s="366">
        <v>0</v>
      </c>
      <c r="J91" s="366">
        <v>0</v>
      </c>
      <c r="K91" s="366">
        <v>0</v>
      </c>
      <c r="L91" s="366">
        <v>0</v>
      </c>
      <c r="M91" s="366">
        <v>0</v>
      </c>
      <c r="N91" s="366">
        <v>0</v>
      </c>
      <c r="O91" s="366">
        <v>0</v>
      </c>
      <c r="P91" s="366">
        <v>0</v>
      </c>
      <c r="Q91" s="366">
        <v>0</v>
      </c>
      <c r="R91" s="366">
        <v>0</v>
      </c>
      <c r="S91" s="366">
        <v>4411.5959999999995</v>
      </c>
      <c r="T91" s="366">
        <v>22.904115278682731</v>
      </c>
    </row>
    <row r="92" spans="1:20">
      <c r="A92" s="83">
        <v>81</v>
      </c>
      <c r="B92" s="374" t="s">
        <v>779</v>
      </c>
      <c r="C92" s="366">
        <v>12875.511</v>
      </c>
      <c r="D92" s="366">
        <v>21359.041000000001</v>
      </c>
      <c r="E92" s="366">
        <v>0</v>
      </c>
      <c r="F92" s="366">
        <v>0</v>
      </c>
      <c r="G92" s="366">
        <v>0</v>
      </c>
      <c r="H92" s="366">
        <v>0</v>
      </c>
      <c r="I92" s="366">
        <v>0</v>
      </c>
      <c r="J92" s="366">
        <v>0</v>
      </c>
      <c r="K92" s="366">
        <v>21359.041000000001</v>
      </c>
      <c r="L92" s="366">
        <v>0</v>
      </c>
      <c r="M92" s="366">
        <v>0</v>
      </c>
      <c r="N92" s="366">
        <v>0</v>
      </c>
      <c r="O92" s="366">
        <v>0</v>
      </c>
      <c r="P92" s="366">
        <v>0</v>
      </c>
      <c r="Q92" s="366">
        <v>0</v>
      </c>
      <c r="R92" s="366">
        <v>0</v>
      </c>
      <c r="S92" s="366">
        <v>0</v>
      </c>
      <c r="T92" s="366">
        <v>165.8888800607603</v>
      </c>
    </row>
    <row r="93" spans="1:20">
      <c r="A93" s="83">
        <v>82</v>
      </c>
      <c r="B93" s="374" t="s">
        <v>780</v>
      </c>
      <c r="C93" s="366">
        <v>500</v>
      </c>
      <c r="D93" s="366">
        <v>500</v>
      </c>
      <c r="E93" s="366">
        <v>0</v>
      </c>
      <c r="F93" s="366">
        <v>0</v>
      </c>
      <c r="G93" s="366">
        <v>0</v>
      </c>
      <c r="H93" s="366">
        <v>0</v>
      </c>
      <c r="I93" s="366">
        <v>0</v>
      </c>
      <c r="J93" s="366">
        <v>500</v>
      </c>
      <c r="K93" s="366">
        <v>0</v>
      </c>
      <c r="L93" s="366">
        <v>0</v>
      </c>
      <c r="M93" s="366">
        <v>0</v>
      </c>
      <c r="N93" s="366">
        <v>0</v>
      </c>
      <c r="O93" s="366">
        <v>0</v>
      </c>
      <c r="P93" s="366">
        <v>0</v>
      </c>
      <c r="Q93" s="366">
        <v>0</v>
      </c>
      <c r="R93" s="366">
        <v>0</v>
      </c>
      <c r="S93" s="366">
        <v>0</v>
      </c>
      <c r="T93" s="366">
        <v>100</v>
      </c>
    </row>
    <row r="94" spans="1:20">
      <c r="A94" s="83">
        <v>83</v>
      </c>
      <c r="B94" s="374" t="s">
        <v>781</v>
      </c>
      <c r="C94" s="366">
        <v>0</v>
      </c>
      <c r="D94" s="366">
        <v>39.363999999999997</v>
      </c>
      <c r="E94" s="366">
        <v>0</v>
      </c>
      <c r="F94" s="366">
        <v>0</v>
      </c>
      <c r="G94" s="366">
        <v>0</v>
      </c>
      <c r="H94" s="366">
        <v>0</v>
      </c>
      <c r="I94" s="366">
        <v>0</v>
      </c>
      <c r="J94" s="366">
        <v>0</v>
      </c>
      <c r="K94" s="366">
        <v>0</v>
      </c>
      <c r="L94" s="366">
        <v>0</v>
      </c>
      <c r="M94" s="366">
        <v>0</v>
      </c>
      <c r="N94" s="366">
        <v>0</v>
      </c>
      <c r="O94" s="366">
        <v>0</v>
      </c>
      <c r="P94" s="366">
        <v>0</v>
      </c>
      <c r="Q94" s="366">
        <v>0</v>
      </c>
      <c r="R94" s="366">
        <v>0</v>
      </c>
      <c r="S94" s="366">
        <v>39.363999999999997</v>
      </c>
      <c r="T94" s="366">
        <v>0</v>
      </c>
    </row>
    <row r="95" spans="1:20">
      <c r="A95" s="83">
        <v>84</v>
      </c>
      <c r="B95" s="374" t="s">
        <v>782</v>
      </c>
      <c r="C95" s="366">
        <v>117923.327</v>
      </c>
      <c r="D95" s="366">
        <v>99445.490999999995</v>
      </c>
      <c r="E95" s="366">
        <v>99445.490999999995</v>
      </c>
      <c r="F95" s="366">
        <v>0</v>
      </c>
      <c r="G95" s="366">
        <v>0</v>
      </c>
      <c r="H95" s="366">
        <v>0</v>
      </c>
      <c r="I95" s="366">
        <v>0</v>
      </c>
      <c r="J95" s="366">
        <v>0</v>
      </c>
      <c r="K95" s="366">
        <v>0</v>
      </c>
      <c r="L95" s="366">
        <v>0</v>
      </c>
      <c r="M95" s="366">
        <v>0</v>
      </c>
      <c r="N95" s="366">
        <v>0</v>
      </c>
      <c r="O95" s="366">
        <v>0</v>
      </c>
      <c r="P95" s="366">
        <v>0</v>
      </c>
      <c r="Q95" s="366">
        <v>0</v>
      </c>
      <c r="R95" s="366">
        <v>0</v>
      </c>
      <c r="S95" s="366">
        <v>0</v>
      </c>
      <c r="T95" s="366">
        <v>84.330635447556517</v>
      </c>
    </row>
    <row r="96" spans="1:20">
      <c r="A96" s="83">
        <v>85</v>
      </c>
      <c r="B96" s="374" t="s">
        <v>783</v>
      </c>
      <c r="C96" s="366">
        <v>447404.49900000001</v>
      </c>
      <c r="D96" s="366">
        <v>347783.30599999998</v>
      </c>
      <c r="E96" s="366">
        <v>0</v>
      </c>
      <c r="F96" s="366">
        <v>0</v>
      </c>
      <c r="G96" s="366">
        <v>0</v>
      </c>
      <c r="H96" s="366">
        <v>0</v>
      </c>
      <c r="I96" s="366">
        <v>0</v>
      </c>
      <c r="J96" s="366">
        <v>0</v>
      </c>
      <c r="K96" s="366">
        <v>0</v>
      </c>
      <c r="L96" s="366">
        <v>0</v>
      </c>
      <c r="M96" s="366">
        <v>0</v>
      </c>
      <c r="N96" s="366">
        <v>347783.30599999998</v>
      </c>
      <c r="O96" s="366">
        <v>347783.30599999998</v>
      </c>
      <c r="P96" s="366">
        <v>0</v>
      </c>
      <c r="Q96" s="366">
        <v>0</v>
      </c>
      <c r="R96" s="366">
        <v>0</v>
      </c>
      <c r="S96" s="366">
        <v>0</v>
      </c>
      <c r="T96" s="366">
        <v>77.733529005035777</v>
      </c>
    </row>
    <row r="97" spans="1:20">
      <c r="A97" s="83">
        <v>86</v>
      </c>
      <c r="B97" s="374" t="s">
        <v>784</v>
      </c>
      <c r="C97" s="366">
        <v>10.201000000000001</v>
      </c>
      <c r="D97" s="366">
        <v>0</v>
      </c>
      <c r="E97" s="366">
        <v>0</v>
      </c>
      <c r="F97" s="366">
        <v>0</v>
      </c>
      <c r="G97" s="366">
        <v>0</v>
      </c>
      <c r="H97" s="366">
        <v>0</v>
      </c>
      <c r="I97" s="366">
        <v>0</v>
      </c>
      <c r="J97" s="366">
        <v>0</v>
      </c>
      <c r="K97" s="366">
        <v>0</v>
      </c>
      <c r="L97" s="366">
        <v>0</v>
      </c>
      <c r="M97" s="366">
        <v>0</v>
      </c>
      <c r="N97" s="366">
        <v>0</v>
      </c>
      <c r="O97" s="366">
        <v>0</v>
      </c>
      <c r="P97" s="366">
        <v>0</v>
      </c>
      <c r="Q97" s="366">
        <v>0</v>
      </c>
      <c r="R97" s="366">
        <v>0</v>
      </c>
      <c r="S97" s="366">
        <v>0</v>
      </c>
      <c r="T97" s="366">
        <v>0</v>
      </c>
    </row>
    <row r="98" spans="1:20">
      <c r="A98" s="83">
        <v>87</v>
      </c>
      <c r="B98" s="374" t="s">
        <v>785</v>
      </c>
      <c r="C98" s="366">
        <v>13804.581</v>
      </c>
      <c r="D98" s="366">
        <v>12256.483</v>
      </c>
      <c r="E98" s="366">
        <v>0</v>
      </c>
      <c r="F98" s="366">
        <v>12256.483</v>
      </c>
      <c r="G98" s="366">
        <v>0</v>
      </c>
      <c r="H98" s="366">
        <v>0</v>
      </c>
      <c r="I98" s="366">
        <v>0</v>
      </c>
      <c r="J98" s="366">
        <v>0</v>
      </c>
      <c r="K98" s="366">
        <v>0</v>
      </c>
      <c r="L98" s="366">
        <v>0</v>
      </c>
      <c r="M98" s="366">
        <v>0</v>
      </c>
      <c r="N98" s="366">
        <v>0</v>
      </c>
      <c r="O98" s="366">
        <v>0</v>
      </c>
      <c r="P98" s="366">
        <v>0</v>
      </c>
      <c r="Q98" s="366">
        <v>0</v>
      </c>
      <c r="R98" s="366">
        <v>0</v>
      </c>
      <c r="S98" s="366">
        <v>0</v>
      </c>
      <c r="T98" s="366">
        <v>88.785621236892311</v>
      </c>
    </row>
    <row r="99" spans="1:20">
      <c r="A99" s="83">
        <v>88</v>
      </c>
      <c r="B99" s="319" t="s">
        <v>786</v>
      </c>
      <c r="C99" s="366">
        <v>17200.626</v>
      </c>
      <c r="D99" s="366">
        <v>15562.236999999999</v>
      </c>
      <c r="E99" s="366">
        <v>15562.236999999999</v>
      </c>
      <c r="F99" s="366">
        <v>0</v>
      </c>
      <c r="G99" s="366">
        <v>0</v>
      </c>
      <c r="H99" s="366">
        <v>0</v>
      </c>
      <c r="I99" s="366">
        <v>0</v>
      </c>
      <c r="J99" s="366">
        <v>0</v>
      </c>
      <c r="K99" s="366">
        <v>0</v>
      </c>
      <c r="L99" s="366">
        <v>0</v>
      </c>
      <c r="M99" s="366">
        <v>0</v>
      </c>
      <c r="N99" s="366">
        <v>0</v>
      </c>
      <c r="O99" s="366">
        <v>0</v>
      </c>
      <c r="P99" s="366">
        <v>0</v>
      </c>
      <c r="Q99" s="366">
        <v>0</v>
      </c>
      <c r="R99" s="366">
        <v>0</v>
      </c>
      <c r="S99" s="366">
        <v>0</v>
      </c>
      <c r="T99" s="366">
        <v>90.474829230052435</v>
      </c>
    </row>
    <row r="100" spans="1:20">
      <c r="A100" s="83">
        <v>89</v>
      </c>
      <c r="B100" s="374" t="s">
        <v>787</v>
      </c>
      <c r="C100" s="366">
        <v>2200</v>
      </c>
      <c r="D100" s="366">
        <v>2696.7449999999999</v>
      </c>
      <c r="E100" s="366">
        <v>0</v>
      </c>
      <c r="F100" s="366">
        <v>2696.7449999999999</v>
      </c>
      <c r="G100" s="366">
        <v>0</v>
      </c>
      <c r="H100" s="366">
        <v>0</v>
      </c>
      <c r="I100" s="366">
        <v>0</v>
      </c>
      <c r="J100" s="366">
        <v>0</v>
      </c>
      <c r="K100" s="366">
        <v>0</v>
      </c>
      <c r="L100" s="366">
        <v>0</v>
      </c>
      <c r="M100" s="366">
        <v>0</v>
      </c>
      <c r="N100" s="366">
        <v>0</v>
      </c>
      <c r="O100" s="366">
        <v>0</v>
      </c>
      <c r="P100" s="366">
        <v>0</v>
      </c>
      <c r="Q100" s="366">
        <v>0</v>
      </c>
      <c r="R100" s="366">
        <v>0</v>
      </c>
      <c r="S100" s="366">
        <v>0</v>
      </c>
      <c r="T100" s="366">
        <v>122.57931818181818</v>
      </c>
    </row>
    <row r="101" spans="1:20">
      <c r="A101" s="83">
        <v>90</v>
      </c>
      <c r="B101" s="374" t="s">
        <v>788</v>
      </c>
      <c r="C101" s="366">
        <v>4598.1540000000005</v>
      </c>
      <c r="D101" s="366">
        <v>3047.777</v>
      </c>
      <c r="E101" s="366">
        <v>0</v>
      </c>
      <c r="F101" s="366">
        <v>0</v>
      </c>
      <c r="G101" s="366">
        <v>0</v>
      </c>
      <c r="H101" s="366">
        <v>0</v>
      </c>
      <c r="I101" s="366">
        <v>0</v>
      </c>
      <c r="J101" s="366">
        <v>0</v>
      </c>
      <c r="K101" s="366">
        <v>0</v>
      </c>
      <c r="L101" s="366">
        <v>0</v>
      </c>
      <c r="M101" s="366">
        <v>0</v>
      </c>
      <c r="N101" s="366">
        <v>3047.777</v>
      </c>
      <c r="O101" s="366">
        <v>0</v>
      </c>
      <c r="P101" s="366">
        <v>3047.777</v>
      </c>
      <c r="Q101" s="366">
        <v>0</v>
      </c>
      <c r="R101" s="366">
        <v>0</v>
      </c>
      <c r="S101" s="366">
        <v>0</v>
      </c>
      <c r="T101" s="366">
        <v>66.282621243220646</v>
      </c>
    </row>
    <row r="102" spans="1:20">
      <c r="A102" s="83">
        <v>91</v>
      </c>
      <c r="B102" s="374" t="s">
        <v>789</v>
      </c>
      <c r="C102" s="366">
        <v>10286</v>
      </c>
      <c r="D102" s="366">
        <v>10406</v>
      </c>
      <c r="E102" s="366">
        <v>0</v>
      </c>
      <c r="F102" s="366">
        <v>10406</v>
      </c>
      <c r="G102" s="366">
        <v>0</v>
      </c>
      <c r="H102" s="366">
        <v>0</v>
      </c>
      <c r="I102" s="366">
        <v>0</v>
      </c>
      <c r="J102" s="366">
        <v>0</v>
      </c>
      <c r="K102" s="366">
        <v>0</v>
      </c>
      <c r="L102" s="366">
        <v>0</v>
      </c>
      <c r="M102" s="366">
        <v>0</v>
      </c>
      <c r="N102" s="366">
        <v>0</v>
      </c>
      <c r="O102" s="366">
        <v>0</v>
      </c>
      <c r="P102" s="366">
        <v>0</v>
      </c>
      <c r="Q102" s="366">
        <v>0</v>
      </c>
      <c r="R102" s="366">
        <v>0</v>
      </c>
      <c r="S102" s="366">
        <v>0</v>
      </c>
      <c r="T102" s="366">
        <v>101.16663426015944</v>
      </c>
    </row>
    <row r="103" spans="1:20">
      <c r="A103" s="83">
        <v>92</v>
      </c>
      <c r="B103" s="374" t="s">
        <v>790</v>
      </c>
      <c r="C103" s="366">
        <v>23471.998</v>
      </c>
      <c r="D103" s="366">
        <v>14776.094999999999</v>
      </c>
      <c r="E103" s="366">
        <v>0</v>
      </c>
      <c r="F103" s="366">
        <v>14776.094999999999</v>
      </c>
      <c r="G103" s="366">
        <v>0</v>
      </c>
      <c r="H103" s="366">
        <v>0</v>
      </c>
      <c r="I103" s="366">
        <v>0</v>
      </c>
      <c r="J103" s="366">
        <v>0</v>
      </c>
      <c r="K103" s="366">
        <v>0</v>
      </c>
      <c r="L103" s="366">
        <v>0</v>
      </c>
      <c r="M103" s="366">
        <v>0</v>
      </c>
      <c r="N103" s="366">
        <v>0</v>
      </c>
      <c r="O103" s="366">
        <v>0</v>
      </c>
      <c r="P103" s="366">
        <v>0</v>
      </c>
      <c r="Q103" s="366">
        <v>0</v>
      </c>
      <c r="R103" s="366">
        <v>0</v>
      </c>
      <c r="S103" s="366">
        <v>0</v>
      </c>
      <c r="T103" s="366">
        <v>62.952012010225964</v>
      </c>
    </row>
    <row r="104" spans="1:20">
      <c r="A104" s="83">
        <v>93</v>
      </c>
      <c r="B104" s="374" t="s">
        <v>37</v>
      </c>
      <c r="C104" s="366">
        <v>674.59299999999996</v>
      </c>
      <c r="D104" s="366">
        <v>674.59299999999996</v>
      </c>
      <c r="E104" s="366">
        <v>0</v>
      </c>
      <c r="F104" s="366">
        <v>0</v>
      </c>
      <c r="G104" s="366">
        <v>0</v>
      </c>
      <c r="H104" s="366">
        <v>0</v>
      </c>
      <c r="I104" s="366">
        <v>0</v>
      </c>
      <c r="J104" s="366">
        <v>0</v>
      </c>
      <c r="K104" s="366">
        <v>0</v>
      </c>
      <c r="L104" s="366">
        <v>0</v>
      </c>
      <c r="M104" s="366">
        <v>0</v>
      </c>
      <c r="N104" s="366">
        <v>0</v>
      </c>
      <c r="O104" s="366">
        <v>0</v>
      </c>
      <c r="P104" s="366">
        <v>0</v>
      </c>
      <c r="Q104" s="366">
        <v>674.59299999999996</v>
      </c>
      <c r="R104" s="366">
        <v>0</v>
      </c>
      <c r="S104" s="366">
        <v>0</v>
      </c>
      <c r="T104" s="366">
        <v>100</v>
      </c>
    </row>
    <row r="105" spans="1:20">
      <c r="A105" s="83">
        <v>94</v>
      </c>
      <c r="B105" s="374" t="s">
        <v>791</v>
      </c>
      <c r="C105" s="366">
        <v>23999.348000000002</v>
      </c>
      <c r="D105" s="366">
        <v>25685.144</v>
      </c>
      <c r="E105" s="366">
        <v>0</v>
      </c>
      <c r="F105" s="366">
        <v>0</v>
      </c>
      <c r="G105" s="366">
        <v>0</v>
      </c>
      <c r="H105" s="366">
        <v>0</v>
      </c>
      <c r="I105" s="366">
        <v>0</v>
      </c>
      <c r="J105" s="366">
        <v>25269.536</v>
      </c>
      <c r="K105" s="366">
        <v>0</v>
      </c>
      <c r="L105" s="366">
        <v>0</v>
      </c>
      <c r="M105" s="366">
        <v>0</v>
      </c>
      <c r="N105" s="366">
        <v>0</v>
      </c>
      <c r="O105" s="366">
        <v>0</v>
      </c>
      <c r="P105" s="366">
        <v>0</v>
      </c>
      <c r="Q105" s="366">
        <v>415.608</v>
      </c>
      <c r="R105" s="366">
        <v>0</v>
      </c>
      <c r="S105" s="366">
        <v>0</v>
      </c>
      <c r="T105" s="366">
        <v>107.02434082792583</v>
      </c>
    </row>
    <row r="106" spans="1:20">
      <c r="A106" s="83">
        <v>95</v>
      </c>
      <c r="B106" s="374" t="s">
        <v>792</v>
      </c>
      <c r="C106" s="366">
        <v>861.31335300000001</v>
      </c>
      <c r="D106" s="366">
        <v>783.18235300000003</v>
      </c>
      <c r="E106" s="366">
        <v>375.07807300000002</v>
      </c>
      <c r="F106" s="366">
        <v>0</v>
      </c>
      <c r="G106" s="366">
        <v>0</v>
      </c>
      <c r="H106" s="366">
        <v>0</v>
      </c>
      <c r="I106" s="366">
        <v>0</v>
      </c>
      <c r="J106" s="366">
        <v>0</v>
      </c>
      <c r="K106" s="366">
        <v>0</v>
      </c>
      <c r="L106" s="366">
        <v>0</v>
      </c>
      <c r="M106" s="366">
        <v>0</v>
      </c>
      <c r="N106" s="366">
        <v>0</v>
      </c>
      <c r="O106" s="366">
        <v>0</v>
      </c>
      <c r="P106" s="366">
        <v>0</v>
      </c>
      <c r="Q106" s="366">
        <v>0</v>
      </c>
      <c r="R106" s="366">
        <v>0</v>
      </c>
      <c r="S106" s="366">
        <v>408.10428000000002</v>
      </c>
      <c r="T106" s="366">
        <v>90.928853044264841</v>
      </c>
    </row>
    <row r="107" spans="1:20">
      <c r="A107" s="83">
        <v>96</v>
      </c>
      <c r="B107" s="374" t="s">
        <v>793</v>
      </c>
      <c r="C107" s="366">
        <v>1057144.5560000001</v>
      </c>
      <c r="D107" s="366">
        <v>227143.730507</v>
      </c>
      <c r="E107" s="366">
        <v>0</v>
      </c>
      <c r="F107" s="366">
        <v>0</v>
      </c>
      <c r="G107" s="366">
        <v>0</v>
      </c>
      <c r="H107" s="366">
        <v>0</v>
      </c>
      <c r="I107" s="366">
        <v>227143.730507</v>
      </c>
      <c r="J107" s="366">
        <v>0</v>
      </c>
      <c r="K107" s="366">
        <v>0</v>
      </c>
      <c r="L107" s="366">
        <v>0</v>
      </c>
      <c r="M107" s="366">
        <v>0</v>
      </c>
      <c r="N107" s="366">
        <v>0</v>
      </c>
      <c r="O107" s="366">
        <v>0</v>
      </c>
      <c r="P107" s="366">
        <v>0</v>
      </c>
      <c r="Q107" s="366">
        <v>0</v>
      </c>
      <c r="R107" s="366">
        <v>0</v>
      </c>
      <c r="S107" s="366">
        <v>0</v>
      </c>
      <c r="T107" s="366">
        <v>21.486534572571735</v>
      </c>
    </row>
    <row r="108" spans="1:20" ht="31.5">
      <c r="A108" s="83">
        <v>97</v>
      </c>
      <c r="B108" s="374" t="s">
        <v>794</v>
      </c>
      <c r="C108" s="366">
        <v>350.88600000000002</v>
      </c>
      <c r="D108" s="366">
        <v>350.88600000000002</v>
      </c>
      <c r="E108" s="366">
        <v>0</v>
      </c>
      <c r="F108" s="366">
        <v>0</v>
      </c>
      <c r="G108" s="366">
        <v>0</v>
      </c>
      <c r="H108" s="366">
        <v>0</v>
      </c>
      <c r="I108" s="366">
        <v>0</v>
      </c>
      <c r="J108" s="366">
        <v>0</v>
      </c>
      <c r="K108" s="366">
        <v>0</v>
      </c>
      <c r="L108" s="366">
        <v>0</v>
      </c>
      <c r="M108" s="366">
        <v>0</v>
      </c>
      <c r="N108" s="366">
        <v>0</v>
      </c>
      <c r="O108" s="366">
        <v>0</v>
      </c>
      <c r="P108" s="366">
        <v>0</v>
      </c>
      <c r="Q108" s="366">
        <v>0</v>
      </c>
      <c r="R108" s="366">
        <v>0</v>
      </c>
      <c r="S108" s="366">
        <v>350.88600000000002</v>
      </c>
      <c r="T108" s="366">
        <v>100</v>
      </c>
    </row>
    <row r="109" spans="1:20" ht="31.5">
      <c r="A109" s="83">
        <v>98</v>
      </c>
      <c r="B109" s="374" t="s">
        <v>795</v>
      </c>
      <c r="C109" s="366">
        <v>0</v>
      </c>
      <c r="D109" s="366">
        <v>1256.05</v>
      </c>
      <c r="E109" s="366">
        <v>0</v>
      </c>
      <c r="F109" s="366">
        <v>0</v>
      </c>
      <c r="G109" s="366">
        <v>0</v>
      </c>
      <c r="H109" s="366">
        <v>0</v>
      </c>
      <c r="I109" s="366">
        <v>0</v>
      </c>
      <c r="J109" s="366">
        <v>0</v>
      </c>
      <c r="K109" s="366">
        <v>0</v>
      </c>
      <c r="L109" s="366">
        <v>0</v>
      </c>
      <c r="M109" s="366">
        <v>0</v>
      </c>
      <c r="N109" s="366">
        <v>0</v>
      </c>
      <c r="O109" s="366">
        <v>0</v>
      </c>
      <c r="P109" s="366">
        <v>0</v>
      </c>
      <c r="Q109" s="366">
        <v>0</v>
      </c>
      <c r="R109" s="366">
        <v>0</v>
      </c>
      <c r="S109" s="366">
        <v>1256.05</v>
      </c>
      <c r="T109" s="366">
        <v>0</v>
      </c>
    </row>
    <row r="110" spans="1:20">
      <c r="A110" s="83">
        <v>99</v>
      </c>
      <c r="B110" s="374" t="s">
        <v>796</v>
      </c>
      <c r="C110" s="366">
        <v>5000</v>
      </c>
      <c r="D110" s="366">
        <v>4302.8149999999996</v>
      </c>
      <c r="E110" s="366">
        <v>0</v>
      </c>
      <c r="F110" s="366">
        <v>0</v>
      </c>
      <c r="G110" s="366">
        <v>0</v>
      </c>
      <c r="H110" s="366">
        <v>0</v>
      </c>
      <c r="I110" s="366">
        <v>0</v>
      </c>
      <c r="J110" s="366">
        <v>0</v>
      </c>
      <c r="K110" s="366">
        <v>0</v>
      </c>
      <c r="L110" s="366">
        <v>0</v>
      </c>
      <c r="M110" s="366">
        <v>0</v>
      </c>
      <c r="N110" s="366">
        <v>0</v>
      </c>
      <c r="O110" s="366">
        <v>0</v>
      </c>
      <c r="P110" s="366">
        <v>0</v>
      </c>
      <c r="Q110" s="366">
        <v>0</v>
      </c>
      <c r="R110" s="366">
        <v>0</v>
      </c>
      <c r="S110" s="366">
        <v>4302.8149999999996</v>
      </c>
      <c r="T110" s="366">
        <v>86.056299999999993</v>
      </c>
    </row>
    <row r="111" spans="1:20">
      <c r="A111" s="83">
        <v>100</v>
      </c>
      <c r="B111" s="374" t="s">
        <v>797</v>
      </c>
      <c r="C111" s="366">
        <v>1222.4839999999999</v>
      </c>
      <c r="D111" s="366">
        <v>0</v>
      </c>
      <c r="E111" s="366">
        <v>0</v>
      </c>
      <c r="F111" s="366">
        <v>0</v>
      </c>
      <c r="G111" s="366">
        <v>0</v>
      </c>
      <c r="H111" s="366">
        <v>0</v>
      </c>
      <c r="I111" s="366">
        <v>0</v>
      </c>
      <c r="J111" s="366">
        <v>0</v>
      </c>
      <c r="K111" s="366">
        <v>0</v>
      </c>
      <c r="L111" s="366">
        <v>0</v>
      </c>
      <c r="M111" s="366">
        <v>0</v>
      </c>
      <c r="N111" s="366">
        <v>0</v>
      </c>
      <c r="O111" s="366">
        <v>0</v>
      </c>
      <c r="P111" s="366">
        <v>0</v>
      </c>
      <c r="Q111" s="366">
        <v>0</v>
      </c>
      <c r="R111" s="366">
        <v>0</v>
      </c>
      <c r="S111" s="366">
        <v>0</v>
      </c>
      <c r="T111" s="366">
        <v>0</v>
      </c>
    </row>
    <row r="112" spans="1:20">
      <c r="A112" s="83">
        <v>101</v>
      </c>
      <c r="B112" s="374" t="s">
        <v>798</v>
      </c>
      <c r="C112" s="366">
        <v>28857.633999999998</v>
      </c>
      <c r="D112" s="366">
        <v>19656.321</v>
      </c>
      <c r="E112" s="366">
        <v>0</v>
      </c>
      <c r="F112" s="366">
        <v>0</v>
      </c>
      <c r="G112" s="366">
        <v>0</v>
      </c>
      <c r="H112" s="366">
        <v>0</v>
      </c>
      <c r="I112" s="366">
        <v>0</v>
      </c>
      <c r="J112" s="366">
        <v>0</v>
      </c>
      <c r="K112" s="366">
        <v>0</v>
      </c>
      <c r="L112" s="366">
        <v>0</v>
      </c>
      <c r="M112" s="366">
        <v>0</v>
      </c>
      <c r="N112" s="366">
        <v>0</v>
      </c>
      <c r="O112" s="366">
        <v>0</v>
      </c>
      <c r="P112" s="366">
        <v>0</v>
      </c>
      <c r="Q112" s="366">
        <v>0</v>
      </c>
      <c r="R112" s="366">
        <v>0</v>
      </c>
      <c r="S112" s="366">
        <v>19656.321</v>
      </c>
      <c r="T112" s="366">
        <v>68.114804560900595</v>
      </c>
    </row>
    <row r="113" spans="1:20">
      <c r="A113" s="83">
        <v>102</v>
      </c>
      <c r="B113" s="374" t="s">
        <v>799</v>
      </c>
      <c r="C113" s="366">
        <v>353.97399999999999</v>
      </c>
      <c r="D113" s="366">
        <v>201.892</v>
      </c>
      <c r="E113" s="366">
        <v>0</v>
      </c>
      <c r="F113" s="366">
        <v>0</v>
      </c>
      <c r="G113" s="366">
        <v>0</v>
      </c>
      <c r="H113" s="366">
        <v>0</v>
      </c>
      <c r="I113" s="366">
        <v>201.892</v>
      </c>
      <c r="J113" s="366">
        <v>0</v>
      </c>
      <c r="K113" s="366">
        <v>0</v>
      </c>
      <c r="L113" s="366">
        <v>0</v>
      </c>
      <c r="M113" s="366">
        <v>0</v>
      </c>
      <c r="N113" s="366">
        <v>0</v>
      </c>
      <c r="O113" s="366">
        <v>0</v>
      </c>
      <c r="P113" s="366">
        <v>0</v>
      </c>
      <c r="Q113" s="366">
        <v>0</v>
      </c>
      <c r="R113" s="366">
        <v>0</v>
      </c>
      <c r="S113" s="366">
        <v>0</v>
      </c>
      <c r="T113" s="366">
        <v>57.035827490154645</v>
      </c>
    </row>
    <row r="114" spans="1:20">
      <c r="A114" s="83">
        <v>103</v>
      </c>
      <c r="B114" s="319" t="s">
        <v>800</v>
      </c>
      <c r="C114" s="366">
        <v>1247.95</v>
      </c>
      <c r="D114" s="366">
        <v>999.11400000000003</v>
      </c>
      <c r="E114" s="366">
        <v>999.11400000000003</v>
      </c>
      <c r="F114" s="366">
        <v>0</v>
      </c>
      <c r="G114" s="366">
        <v>0</v>
      </c>
      <c r="H114" s="366">
        <v>0</v>
      </c>
      <c r="I114" s="366">
        <v>0</v>
      </c>
      <c r="J114" s="366">
        <v>0</v>
      </c>
      <c r="K114" s="366">
        <v>0</v>
      </c>
      <c r="L114" s="366">
        <v>0</v>
      </c>
      <c r="M114" s="366">
        <v>0</v>
      </c>
      <c r="N114" s="366">
        <v>0</v>
      </c>
      <c r="O114" s="366">
        <v>0</v>
      </c>
      <c r="P114" s="366">
        <v>0</v>
      </c>
      <c r="Q114" s="366">
        <v>0</v>
      </c>
      <c r="R114" s="366">
        <v>0</v>
      </c>
      <c r="S114" s="366">
        <v>0</v>
      </c>
      <c r="T114" s="366">
        <v>80.060419087303174</v>
      </c>
    </row>
    <row r="115" spans="1:20">
      <c r="A115" s="83">
        <v>104</v>
      </c>
      <c r="B115" s="374" t="s">
        <v>801</v>
      </c>
      <c r="C115" s="366">
        <v>426.01100000000002</v>
      </c>
      <c r="D115" s="366">
        <v>426.01100000000002</v>
      </c>
      <c r="E115" s="366">
        <v>426.01100000000002</v>
      </c>
      <c r="F115" s="366">
        <v>0</v>
      </c>
      <c r="G115" s="366">
        <v>0</v>
      </c>
      <c r="H115" s="366">
        <v>0</v>
      </c>
      <c r="I115" s="366">
        <v>0</v>
      </c>
      <c r="J115" s="366">
        <v>0</v>
      </c>
      <c r="K115" s="366">
        <v>0</v>
      </c>
      <c r="L115" s="366">
        <v>0</v>
      </c>
      <c r="M115" s="366">
        <v>0</v>
      </c>
      <c r="N115" s="366">
        <v>0</v>
      </c>
      <c r="O115" s="366">
        <v>0</v>
      </c>
      <c r="P115" s="366">
        <v>0</v>
      </c>
      <c r="Q115" s="366">
        <v>0</v>
      </c>
      <c r="R115" s="366">
        <v>0</v>
      </c>
      <c r="S115" s="366">
        <v>0</v>
      </c>
      <c r="T115" s="366">
        <v>100</v>
      </c>
    </row>
    <row r="116" spans="1:20" ht="31.5">
      <c r="A116" s="83">
        <v>105</v>
      </c>
      <c r="B116" s="374" t="s">
        <v>802</v>
      </c>
      <c r="C116" s="366">
        <v>117.956</v>
      </c>
      <c r="D116" s="366">
        <v>63.284999999999997</v>
      </c>
      <c r="E116" s="366">
        <v>0</v>
      </c>
      <c r="F116" s="366">
        <v>0</v>
      </c>
      <c r="G116" s="366">
        <v>0</v>
      </c>
      <c r="H116" s="366">
        <v>0</v>
      </c>
      <c r="I116" s="366">
        <v>0</v>
      </c>
      <c r="J116" s="366">
        <v>0</v>
      </c>
      <c r="K116" s="366">
        <v>0</v>
      </c>
      <c r="L116" s="366">
        <v>0</v>
      </c>
      <c r="M116" s="366">
        <v>0</v>
      </c>
      <c r="N116" s="366">
        <v>63.284999999999997</v>
      </c>
      <c r="O116" s="366">
        <v>0</v>
      </c>
      <c r="P116" s="366">
        <v>63.284999999999997</v>
      </c>
      <c r="Q116" s="366">
        <v>0</v>
      </c>
      <c r="R116" s="366">
        <v>0</v>
      </c>
      <c r="S116" s="366">
        <v>0</v>
      </c>
      <c r="T116" s="366">
        <v>53.6513615246363</v>
      </c>
    </row>
    <row r="117" spans="1:20">
      <c r="A117" s="83">
        <v>106</v>
      </c>
      <c r="B117" s="374" t="s">
        <v>803</v>
      </c>
      <c r="C117" s="366">
        <v>54226.98</v>
      </c>
      <c r="D117" s="366">
        <v>29652.258000000002</v>
      </c>
      <c r="E117" s="366">
        <v>26522.268</v>
      </c>
      <c r="F117" s="366">
        <v>0</v>
      </c>
      <c r="G117" s="366">
        <v>0</v>
      </c>
      <c r="H117" s="366">
        <v>0</v>
      </c>
      <c r="I117" s="366">
        <v>0</v>
      </c>
      <c r="J117" s="366">
        <v>0</v>
      </c>
      <c r="K117" s="366">
        <v>0</v>
      </c>
      <c r="L117" s="366">
        <v>0</v>
      </c>
      <c r="M117" s="366">
        <v>0</v>
      </c>
      <c r="N117" s="366">
        <v>3129.99</v>
      </c>
      <c r="O117" s="366">
        <v>0</v>
      </c>
      <c r="P117" s="366">
        <v>3129.99</v>
      </c>
      <c r="Q117" s="366">
        <v>0</v>
      </c>
      <c r="R117" s="366">
        <v>0</v>
      </c>
      <c r="S117" s="366">
        <v>0</v>
      </c>
      <c r="T117" s="366">
        <v>54.681743294574026</v>
      </c>
    </row>
    <row r="118" spans="1:20">
      <c r="A118" s="83">
        <v>107</v>
      </c>
      <c r="B118" s="374" t="s">
        <v>804</v>
      </c>
      <c r="C118" s="366">
        <v>185700.6</v>
      </c>
      <c r="D118" s="366">
        <v>104385.4905</v>
      </c>
      <c r="E118" s="366">
        <v>32259.592000000001</v>
      </c>
      <c r="F118" s="366">
        <v>0</v>
      </c>
      <c r="G118" s="366">
        <v>0</v>
      </c>
      <c r="H118" s="366">
        <v>0</v>
      </c>
      <c r="I118" s="366">
        <v>0</v>
      </c>
      <c r="J118" s="366">
        <v>0</v>
      </c>
      <c r="K118" s="366">
        <v>0</v>
      </c>
      <c r="L118" s="366">
        <v>0</v>
      </c>
      <c r="M118" s="366">
        <v>0</v>
      </c>
      <c r="N118" s="366">
        <v>13339.409</v>
      </c>
      <c r="O118" s="366">
        <v>13339.409</v>
      </c>
      <c r="P118" s="366">
        <v>0</v>
      </c>
      <c r="Q118" s="366">
        <v>5107.5940000000001</v>
      </c>
      <c r="R118" s="366">
        <v>0</v>
      </c>
      <c r="S118" s="366">
        <v>53678.895499999999</v>
      </c>
      <c r="T118" s="366">
        <v>56.211714178629471</v>
      </c>
    </row>
    <row r="119" spans="1:20">
      <c r="A119" s="83">
        <v>108</v>
      </c>
      <c r="B119" s="374" t="s">
        <v>805</v>
      </c>
      <c r="C119" s="366">
        <v>35977.58</v>
      </c>
      <c r="D119" s="366">
        <v>32373.374</v>
      </c>
      <c r="E119" s="366">
        <v>31697.620999999999</v>
      </c>
      <c r="F119" s="366">
        <v>0</v>
      </c>
      <c r="G119" s="366">
        <v>0</v>
      </c>
      <c r="H119" s="366">
        <v>0</v>
      </c>
      <c r="I119" s="366">
        <v>0</v>
      </c>
      <c r="J119" s="366">
        <v>0</v>
      </c>
      <c r="K119" s="366">
        <v>0</v>
      </c>
      <c r="L119" s="366">
        <v>0</v>
      </c>
      <c r="M119" s="366">
        <v>0</v>
      </c>
      <c r="N119" s="366">
        <v>675.75300000000004</v>
      </c>
      <c r="O119" s="366">
        <v>675.75300000000004</v>
      </c>
      <c r="P119" s="366">
        <v>0</v>
      </c>
      <c r="Q119" s="366">
        <v>0</v>
      </c>
      <c r="R119" s="366">
        <v>0</v>
      </c>
      <c r="S119" s="366">
        <v>0</v>
      </c>
      <c r="T119" s="366">
        <v>89.982077727295717</v>
      </c>
    </row>
    <row r="120" spans="1:20">
      <c r="A120" s="83">
        <v>109</v>
      </c>
      <c r="B120" s="374" t="s">
        <v>806</v>
      </c>
      <c r="C120" s="366">
        <v>32556.097000000002</v>
      </c>
      <c r="D120" s="366">
        <v>23175.781999999999</v>
      </c>
      <c r="E120" s="366">
        <v>23175.781999999999</v>
      </c>
      <c r="F120" s="366">
        <v>0</v>
      </c>
      <c r="G120" s="366">
        <v>0</v>
      </c>
      <c r="H120" s="366">
        <v>0</v>
      </c>
      <c r="I120" s="366">
        <v>0</v>
      </c>
      <c r="J120" s="366">
        <v>0</v>
      </c>
      <c r="K120" s="366">
        <v>0</v>
      </c>
      <c r="L120" s="366">
        <v>0</v>
      </c>
      <c r="M120" s="366">
        <v>0</v>
      </c>
      <c r="N120" s="366">
        <v>0</v>
      </c>
      <c r="O120" s="366">
        <v>0</v>
      </c>
      <c r="P120" s="366">
        <v>0</v>
      </c>
      <c r="Q120" s="366">
        <v>0</v>
      </c>
      <c r="R120" s="366">
        <v>0</v>
      </c>
      <c r="S120" s="366">
        <v>0</v>
      </c>
      <c r="T120" s="366">
        <v>71.187224930556013</v>
      </c>
    </row>
    <row r="121" spans="1:20">
      <c r="A121" s="83">
        <v>110</v>
      </c>
      <c r="B121" s="374" t="s">
        <v>807</v>
      </c>
      <c r="C121" s="366">
        <v>47082.745000000003</v>
      </c>
      <c r="D121" s="366">
        <v>58704.161</v>
      </c>
      <c r="E121" s="366">
        <v>30559.797999999999</v>
      </c>
      <c r="F121" s="366">
        <v>0</v>
      </c>
      <c r="G121" s="366">
        <v>0</v>
      </c>
      <c r="H121" s="366">
        <v>0</v>
      </c>
      <c r="I121" s="366">
        <v>0</v>
      </c>
      <c r="J121" s="366">
        <v>0</v>
      </c>
      <c r="K121" s="366">
        <v>0</v>
      </c>
      <c r="L121" s="366">
        <v>0</v>
      </c>
      <c r="M121" s="366">
        <v>0</v>
      </c>
      <c r="N121" s="366">
        <v>10051.003000000001</v>
      </c>
      <c r="O121" s="366">
        <v>51.003</v>
      </c>
      <c r="P121" s="366">
        <v>10000</v>
      </c>
      <c r="Q121" s="366">
        <v>0</v>
      </c>
      <c r="R121" s="366">
        <v>0</v>
      </c>
      <c r="S121" s="366">
        <v>18093.36</v>
      </c>
      <c r="T121" s="366">
        <v>124.68296187913428</v>
      </c>
    </row>
    <row r="122" spans="1:20" s="368" customFormat="1">
      <c r="A122" s="83">
        <v>111</v>
      </c>
      <c r="B122" s="374" t="s">
        <v>808</v>
      </c>
      <c r="C122" s="366">
        <v>76130.67</v>
      </c>
      <c r="D122" s="366">
        <v>28746.348000000002</v>
      </c>
      <c r="E122" s="366">
        <v>28746.348000000002</v>
      </c>
      <c r="F122" s="366">
        <v>0</v>
      </c>
      <c r="G122" s="366">
        <v>0</v>
      </c>
      <c r="H122" s="366">
        <v>0</v>
      </c>
      <c r="I122" s="366">
        <v>0</v>
      </c>
      <c r="J122" s="366">
        <v>0</v>
      </c>
      <c r="K122" s="366">
        <v>0</v>
      </c>
      <c r="L122" s="366">
        <v>0</v>
      </c>
      <c r="M122" s="366">
        <v>0</v>
      </c>
      <c r="N122" s="366">
        <v>0</v>
      </c>
      <c r="O122" s="366">
        <v>0</v>
      </c>
      <c r="P122" s="366">
        <v>0</v>
      </c>
      <c r="Q122" s="366">
        <v>0</v>
      </c>
      <c r="R122" s="366">
        <v>0</v>
      </c>
      <c r="S122" s="366">
        <v>0</v>
      </c>
      <c r="T122" s="366">
        <v>37.759221086587054</v>
      </c>
    </row>
    <row r="123" spans="1:20">
      <c r="A123" s="83">
        <v>112</v>
      </c>
      <c r="B123" s="374" t="s">
        <v>809</v>
      </c>
      <c r="C123" s="366">
        <v>116114.836</v>
      </c>
      <c r="D123" s="366">
        <v>94190.884984999997</v>
      </c>
      <c r="E123" s="366">
        <v>53085.947984999999</v>
      </c>
      <c r="F123" s="366">
        <v>0</v>
      </c>
      <c r="G123" s="366">
        <v>0</v>
      </c>
      <c r="H123" s="366">
        <v>0</v>
      </c>
      <c r="I123" s="366">
        <v>0</v>
      </c>
      <c r="J123" s="366">
        <v>0</v>
      </c>
      <c r="K123" s="366">
        <v>0</v>
      </c>
      <c r="L123" s="366">
        <v>0</v>
      </c>
      <c r="M123" s="366">
        <v>0</v>
      </c>
      <c r="N123" s="366">
        <v>41104.936999999998</v>
      </c>
      <c r="O123" s="366">
        <v>41104.936999999998</v>
      </c>
      <c r="P123" s="366">
        <v>0</v>
      </c>
      <c r="Q123" s="366">
        <v>0</v>
      </c>
      <c r="R123" s="366">
        <v>0</v>
      </c>
      <c r="S123" s="366">
        <v>0</v>
      </c>
      <c r="T123" s="366">
        <v>81.118734030679761</v>
      </c>
    </row>
    <row r="124" spans="1:20">
      <c r="A124" s="83">
        <v>113</v>
      </c>
      <c r="B124" s="375" t="s">
        <v>810</v>
      </c>
      <c r="C124" s="366">
        <v>36031.201999999997</v>
      </c>
      <c r="D124" s="366">
        <v>46123.315000000002</v>
      </c>
      <c r="E124" s="366">
        <v>34464.440999999999</v>
      </c>
      <c r="F124" s="366">
        <v>0</v>
      </c>
      <c r="G124" s="366">
        <v>0</v>
      </c>
      <c r="H124" s="366">
        <v>0</v>
      </c>
      <c r="I124" s="366">
        <v>0</v>
      </c>
      <c r="J124" s="366">
        <v>0</v>
      </c>
      <c r="K124" s="366">
        <v>0</v>
      </c>
      <c r="L124" s="366">
        <v>0</v>
      </c>
      <c r="M124" s="366">
        <v>0</v>
      </c>
      <c r="N124" s="366">
        <v>2653.154</v>
      </c>
      <c r="O124" s="366">
        <v>2653.154</v>
      </c>
      <c r="P124" s="366">
        <v>0</v>
      </c>
      <c r="Q124" s="366">
        <v>0</v>
      </c>
      <c r="R124" s="366">
        <v>0</v>
      </c>
      <c r="S124" s="366">
        <v>9005.7199999999993</v>
      </c>
      <c r="T124" s="366">
        <v>128.00937087805178</v>
      </c>
    </row>
    <row r="125" spans="1:20">
      <c r="A125" s="83">
        <v>114</v>
      </c>
      <c r="B125" s="374" t="s">
        <v>811</v>
      </c>
      <c r="C125" s="366">
        <v>42588.502</v>
      </c>
      <c r="D125" s="366">
        <v>50647.917999999998</v>
      </c>
      <c r="E125" s="366">
        <v>42410.483</v>
      </c>
      <c r="F125" s="366">
        <v>0</v>
      </c>
      <c r="G125" s="366">
        <v>0</v>
      </c>
      <c r="H125" s="366">
        <v>0</v>
      </c>
      <c r="I125" s="366">
        <v>0</v>
      </c>
      <c r="J125" s="366">
        <v>0</v>
      </c>
      <c r="K125" s="366">
        <v>0</v>
      </c>
      <c r="L125" s="366">
        <v>0</v>
      </c>
      <c r="M125" s="366">
        <v>0</v>
      </c>
      <c r="N125" s="366">
        <v>8237.4349999999995</v>
      </c>
      <c r="O125" s="366">
        <v>8237.4349999999995</v>
      </c>
      <c r="P125" s="366">
        <v>0</v>
      </c>
      <c r="Q125" s="366">
        <v>0</v>
      </c>
      <c r="R125" s="366">
        <v>0</v>
      </c>
      <c r="S125" s="366">
        <v>0</v>
      </c>
      <c r="T125" s="366">
        <v>118.92392458415185</v>
      </c>
    </row>
    <row r="126" spans="1:20">
      <c r="A126" s="83">
        <v>115</v>
      </c>
      <c r="B126" s="374" t="s">
        <v>812</v>
      </c>
      <c r="C126" s="366">
        <v>91847.736999999994</v>
      </c>
      <c r="D126" s="366">
        <v>52351.448999999993</v>
      </c>
      <c r="E126" s="366">
        <v>21190.528999999999</v>
      </c>
      <c r="F126" s="366">
        <v>0</v>
      </c>
      <c r="G126" s="366">
        <v>0</v>
      </c>
      <c r="H126" s="366">
        <v>0</v>
      </c>
      <c r="I126" s="366">
        <v>0</v>
      </c>
      <c r="J126" s="366">
        <v>0</v>
      </c>
      <c r="K126" s="366">
        <v>0</v>
      </c>
      <c r="L126" s="366">
        <v>0</v>
      </c>
      <c r="M126" s="366">
        <v>0</v>
      </c>
      <c r="N126" s="366">
        <v>31160.92</v>
      </c>
      <c r="O126" s="366">
        <v>31160.92</v>
      </c>
      <c r="P126" s="366">
        <v>0</v>
      </c>
      <c r="Q126" s="366">
        <v>0</v>
      </c>
      <c r="R126" s="366">
        <v>0</v>
      </c>
      <c r="S126" s="366">
        <v>0</v>
      </c>
      <c r="T126" s="366">
        <v>56.998082598376918</v>
      </c>
    </row>
    <row r="127" spans="1:20">
      <c r="A127" s="83">
        <v>116</v>
      </c>
      <c r="B127" s="374" t="s">
        <v>813</v>
      </c>
      <c r="C127" s="366">
        <v>177335.31099999999</v>
      </c>
      <c r="D127" s="366">
        <v>102609.228</v>
      </c>
      <c r="E127" s="366">
        <v>12402.937</v>
      </c>
      <c r="F127" s="366">
        <v>0</v>
      </c>
      <c r="G127" s="366">
        <v>0</v>
      </c>
      <c r="H127" s="366">
        <v>0</v>
      </c>
      <c r="I127" s="366">
        <v>0</v>
      </c>
      <c r="J127" s="366">
        <v>0</v>
      </c>
      <c r="K127" s="366">
        <v>0</v>
      </c>
      <c r="L127" s="366">
        <v>0</v>
      </c>
      <c r="M127" s="366">
        <v>0</v>
      </c>
      <c r="N127" s="366">
        <v>90206.290999999997</v>
      </c>
      <c r="O127" s="366">
        <v>90206.290999999997</v>
      </c>
      <c r="P127" s="366">
        <v>0</v>
      </c>
      <c r="Q127" s="366">
        <v>0</v>
      </c>
      <c r="R127" s="366">
        <v>0</v>
      </c>
      <c r="S127" s="366">
        <v>0</v>
      </c>
      <c r="T127" s="366">
        <v>57.861701328056434</v>
      </c>
    </row>
    <row r="128" spans="1:20">
      <c r="A128" s="83">
        <v>117</v>
      </c>
      <c r="B128" s="374" t="s">
        <v>814</v>
      </c>
      <c r="C128" s="366">
        <v>26864.502</v>
      </c>
      <c r="D128" s="366">
        <v>9208.3799999999992</v>
      </c>
      <c r="E128" s="366">
        <v>9208.3799999999992</v>
      </c>
      <c r="F128" s="366">
        <v>0</v>
      </c>
      <c r="G128" s="366">
        <v>0</v>
      </c>
      <c r="H128" s="366">
        <v>0</v>
      </c>
      <c r="I128" s="366">
        <v>0</v>
      </c>
      <c r="J128" s="366">
        <v>0</v>
      </c>
      <c r="K128" s="366">
        <v>0</v>
      </c>
      <c r="L128" s="366">
        <v>0</v>
      </c>
      <c r="M128" s="366">
        <v>0</v>
      </c>
      <c r="N128" s="366">
        <v>0</v>
      </c>
      <c r="O128" s="366">
        <v>0</v>
      </c>
      <c r="P128" s="366">
        <v>0</v>
      </c>
      <c r="Q128" s="366">
        <v>0</v>
      </c>
      <c r="R128" s="366">
        <v>0</v>
      </c>
      <c r="S128" s="366">
        <v>0</v>
      </c>
      <c r="T128" s="366">
        <v>34.27712897860529</v>
      </c>
    </row>
    <row r="129" spans="1:20">
      <c r="A129" s="83">
        <v>118</v>
      </c>
      <c r="B129" s="374" t="s">
        <v>815</v>
      </c>
      <c r="C129" s="366">
        <v>12508.1</v>
      </c>
      <c r="D129" s="366">
        <v>14595.94</v>
      </c>
      <c r="E129" s="366">
        <v>0</v>
      </c>
      <c r="F129" s="366">
        <v>0</v>
      </c>
      <c r="G129" s="366">
        <v>0</v>
      </c>
      <c r="H129" s="366">
        <v>0</v>
      </c>
      <c r="I129" s="366">
        <v>0</v>
      </c>
      <c r="J129" s="366">
        <v>0</v>
      </c>
      <c r="K129" s="366">
        <v>0</v>
      </c>
      <c r="L129" s="366">
        <v>0</v>
      </c>
      <c r="M129" s="366">
        <v>0</v>
      </c>
      <c r="N129" s="366">
        <v>0</v>
      </c>
      <c r="O129" s="366">
        <v>0</v>
      </c>
      <c r="P129" s="366">
        <v>0</v>
      </c>
      <c r="Q129" s="366">
        <v>14595.94</v>
      </c>
      <c r="R129" s="366">
        <v>0</v>
      </c>
      <c r="S129" s="366">
        <v>0</v>
      </c>
      <c r="T129" s="366">
        <v>116.69190364643711</v>
      </c>
    </row>
    <row r="130" spans="1:20">
      <c r="A130" s="83">
        <v>119</v>
      </c>
      <c r="B130" s="374" t="s">
        <v>816</v>
      </c>
      <c r="C130" s="366">
        <v>34804.656999999999</v>
      </c>
      <c r="D130" s="366">
        <v>35024.644</v>
      </c>
      <c r="E130" s="366">
        <v>0</v>
      </c>
      <c r="F130" s="366">
        <v>0</v>
      </c>
      <c r="G130" s="366">
        <v>0</v>
      </c>
      <c r="H130" s="366">
        <v>0</v>
      </c>
      <c r="I130" s="366">
        <v>0</v>
      </c>
      <c r="J130" s="366">
        <v>0</v>
      </c>
      <c r="K130" s="366">
        <v>0</v>
      </c>
      <c r="L130" s="366">
        <v>0</v>
      </c>
      <c r="M130" s="366">
        <v>0</v>
      </c>
      <c r="N130" s="366">
        <v>0</v>
      </c>
      <c r="O130" s="366">
        <v>0</v>
      </c>
      <c r="P130" s="366">
        <v>0</v>
      </c>
      <c r="Q130" s="366">
        <v>35024.644</v>
      </c>
      <c r="R130" s="366">
        <v>0</v>
      </c>
      <c r="S130" s="366">
        <v>0</v>
      </c>
      <c r="T130" s="366">
        <v>100.63206196802916</v>
      </c>
    </row>
    <row r="131" spans="1:20">
      <c r="A131" s="83">
        <v>120</v>
      </c>
      <c r="B131" s="374" t="s">
        <v>817</v>
      </c>
      <c r="C131" s="366">
        <v>10000</v>
      </c>
      <c r="D131" s="366">
        <v>4453.4620000000004</v>
      </c>
      <c r="E131" s="366">
        <v>0</v>
      </c>
      <c r="F131" s="366">
        <v>0</v>
      </c>
      <c r="G131" s="366">
        <v>0</v>
      </c>
      <c r="H131" s="366">
        <v>0</v>
      </c>
      <c r="I131" s="366">
        <v>0</v>
      </c>
      <c r="J131" s="366">
        <v>0</v>
      </c>
      <c r="K131" s="366">
        <v>0</v>
      </c>
      <c r="L131" s="366">
        <v>0</v>
      </c>
      <c r="M131" s="366">
        <v>0</v>
      </c>
      <c r="N131" s="366">
        <v>0</v>
      </c>
      <c r="O131" s="366">
        <v>0</v>
      </c>
      <c r="P131" s="366">
        <v>0</v>
      </c>
      <c r="Q131" s="366">
        <v>4453.4620000000004</v>
      </c>
      <c r="R131" s="366">
        <v>0</v>
      </c>
      <c r="S131" s="366">
        <v>0</v>
      </c>
      <c r="T131" s="366">
        <v>44.534620000000004</v>
      </c>
    </row>
    <row r="132" spans="1:20">
      <c r="A132" s="83">
        <v>121</v>
      </c>
      <c r="B132" s="374" t="s">
        <v>818</v>
      </c>
      <c r="C132" s="366">
        <v>38445.351999999999</v>
      </c>
      <c r="D132" s="366">
        <v>30171.385999999999</v>
      </c>
      <c r="E132" s="366">
        <v>0</v>
      </c>
      <c r="F132" s="366">
        <v>0</v>
      </c>
      <c r="G132" s="366">
        <v>0</v>
      </c>
      <c r="H132" s="366">
        <v>0</v>
      </c>
      <c r="I132" s="366">
        <v>0</v>
      </c>
      <c r="J132" s="366">
        <v>0</v>
      </c>
      <c r="K132" s="366">
        <v>0</v>
      </c>
      <c r="L132" s="366">
        <v>0</v>
      </c>
      <c r="M132" s="366">
        <v>30171.385999999999</v>
      </c>
      <c r="N132" s="366">
        <v>0</v>
      </c>
      <c r="O132" s="366">
        <v>0</v>
      </c>
      <c r="P132" s="366">
        <v>0</v>
      </c>
      <c r="Q132" s="366">
        <v>0</v>
      </c>
      <c r="R132" s="366">
        <v>0</v>
      </c>
      <c r="S132" s="366">
        <v>0</v>
      </c>
      <c r="T132" s="366">
        <v>78.478631174972719</v>
      </c>
    </row>
    <row r="133" spans="1:20" ht="31.5">
      <c r="A133" s="83">
        <v>122</v>
      </c>
      <c r="B133" s="374" t="s">
        <v>827</v>
      </c>
      <c r="C133" s="366"/>
      <c r="D133" s="366">
        <v>45491</v>
      </c>
      <c r="E133" s="366"/>
      <c r="F133" s="366"/>
      <c r="G133" s="366"/>
      <c r="H133" s="366"/>
      <c r="I133" s="366"/>
      <c r="J133" s="366"/>
      <c r="K133" s="366"/>
      <c r="L133" s="366"/>
      <c r="M133" s="366"/>
      <c r="N133" s="366"/>
      <c r="O133" s="366"/>
      <c r="P133" s="366"/>
      <c r="Q133" s="366"/>
      <c r="R133" s="366"/>
      <c r="S133" s="366">
        <v>45491</v>
      </c>
      <c r="T133" s="366"/>
    </row>
    <row r="134" spans="1:20" ht="31.5">
      <c r="A134" s="83">
        <v>123</v>
      </c>
      <c r="B134" s="374" t="s">
        <v>820</v>
      </c>
      <c r="C134" s="362"/>
      <c r="D134" s="366">
        <v>54000</v>
      </c>
      <c r="E134" s="362"/>
      <c r="F134" s="362"/>
      <c r="G134" s="371"/>
      <c r="H134" s="371"/>
      <c r="I134" s="371"/>
      <c r="J134" s="371"/>
      <c r="K134" s="371"/>
      <c r="L134" s="371"/>
      <c r="M134" s="371"/>
      <c r="N134" s="371"/>
      <c r="O134" s="371"/>
      <c r="P134" s="371"/>
      <c r="Q134" s="371"/>
      <c r="R134" s="371"/>
      <c r="S134" s="371">
        <v>54000</v>
      </c>
      <c r="T134" s="362"/>
    </row>
    <row r="135" spans="1:20" ht="31.5">
      <c r="A135" s="83">
        <v>124</v>
      </c>
      <c r="B135" s="374" t="s">
        <v>680</v>
      </c>
      <c r="C135" s="362"/>
      <c r="D135" s="366">
        <v>46334</v>
      </c>
      <c r="E135" s="362"/>
      <c r="F135" s="362"/>
      <c r="G135" s="371"/>
      <c r="H135" s="371"/>
      <c r="I135" s="371"/>
      <c r="J135" s="371"/>
      <c r="K135" s="371"/>
      <c r="L135" s="371"/>
      <c r="M135" s="371"/>
      <c r="N135" s="371"/>
      <c r="O135" s="371"/>
      <c r="P135" s="371"/>
      <c r="Q135" s="371"/>
      <c r="R135" s="371"/>
      <c r="S135" s="371">
        <v>46334</v>
      </c>
      <c r="T135" s="362"/>
    </row>
    <row r="136" spans="1:20" ht="31.5">
      <c r="A136" s="83">
        <v>125</v>
      </c>
      <c r="B136" s="374" t="s">
        <v>821</v>
      </c>
      <c r="C136" s="362"/>
      <c r="D136" s="366">
        <v>1605</v>
      </c>
      <c r="E136" s="362"/>
      <c r="F136" s="362"/>
      <c r="G136" s="371"/>
      <c r="H136" s="371"/>
      <c r="I136" s="371"/>
      <c r="J136" s="371"/>
      <c r="K136" s="371"/>
      <c r="L136" s="371"/>
      <c r="M136" s="371"/>
      <c r="N136" s="371"/>
      <c r="O136" s="371"/>
      <c r="P136" s="371"/>
      <c r="Q136" s="371"/>
      <c r="R136" s="371"/>
      <c r="S136" s="371">
        <v>1605</v>
      </c>
      <c r="T136" s="362"/>
    </row>
    <row r="137" spans="1:20" ht="47.25">
      <c r="A137" s="83">
        <v>126</v>
      </c>
      <c r="B137" s="374" t="s">
        <v>822</v>
      </c>
      <c r="C137" s="362"/>
      <c r="D137" s="366">
        <v>12916</v>
      </c>
      <c r="E137" s="362"/>
      <c r="F137" s="362"/>
      <c r="G137" s="371"/>
      <c r="H137" s="371"/>
      <c r="I137" s="371"/>
      <c r="J137" s="371"/>
      <c r="K137" s="371"/>
      <c r="L137" s="371"/>
      <c r="M137" s="371"/>
      <c r="N137" s="371"/>
      <c r="O137" s="371"/>
      <c r="P137" s="371"/>
      <c r="Q137" s="371"/>
      <c r="R137" s="371"/>
      <c r="S137" s="371">
        <v>12916</v>
      </c>
      <c r="T137" s="362"/>
    </row>
    <row r="138" spans="1:20" ht="31.5">
      <c r="A138" s="83">
        <v>127</v>
      </c>
      <c r="B138" s="374" t="s">
        <v>823</v>
      </c>
      <c r="C138" s="362"/>
      <c r="D138" s="366">
        <v>1175</v>
      </c>
      <c r="E138" s="362"/>
      <c r="F138" s="362"/>
      <c r="G138" s="371"/>
      <c r="H138" s="371"/>
      <c r="I138" s="371"/>
      <c r="J138" s="371"/>
      <c r="K138" s="371"/>
      <c r="L138" s="371"/>
      <c r="M138" s="371"/>
      <c r="N138" s="371"/>
      <c r="O138" s="371"/>
      <c r="P138" s="371"/>
      <c r="Q138" s="371"/>
      <c r="R138" s="371"/>
      <c r="S138" s="371">
        <v>1175</v>
      </c>
      <c r="T138" s="362"/>
    </row>
    <row r="139" spans="1:20" ht="31.5">
      <c r="A139" s="83">
        <v>128</v>
      </c>
      <c r="B139" s="374" t="s">
        <v>824</v>
      </c>
      <c r="C139" s="362"/>
      <c r="D139" s="366">
        <v>3.7410000000000001</v>
      </c>
      <c r="E139" s="362"/>
      <c r="F139" s="362"/>
      <c r="G139" s="371"/>
      <c r="H139" s="371"/>
      <c r="I139" s="371"/>
      <c r="J139" s="371"/>
      <c r="K139" s="371"/>
      <c r="L139" s="371"/>
      <c r="M139" s="371"/>
      <c r="N139" s="371"/>
      <c r="O139" s="371"/>
      <c r="P139" s="371"/>
      <c r="Q139" s="371"/>
      <c r="R139" s="371"/>
      <c r="S139" s="371">
        <v>3.7410000000000001</v>
      </c>
      <c r="T139" s="362"/>
    </row>
    <row r="140" spans="1:20" ht="47.25">
      <c r="A140" s="83">
        <v>129</v>
      </c>
      <c r="B140" s="374" t="s">
        <v>825</v>
      </c>
      <c r="C140" s="362"/>
      <c r="D140" s="366">
        <v>79</v>
      </c>
      <c r="E140" s="362"/>
      <c r="F140" s="362"/>
      <c r="G140" s="371"/>
      <c r="H140" s="371"/>
      <c r="I140" s="371"/>
      <c r="J140" s="371"/>
      <c r="K140" s="371"/>
      <c r="L140" s="371"/>
      <c r="M140" s="371"/>
      <c r="N140" s="371"/>
      <c r="O140" s="371"/>
      <c r="P140" s="371"/>
      <c r="Q140" s="371"/>
      <c r="R140" s="371"/>
      <c r="S140" s="371">
        <v>79</v>
      </c>
      <c r="T140" s="362"/>
    </row>
    <row r="141" spans="1:20" ht="31.5">
      <c r="A141" s="377">
        <v>130</v>
      </c>
      <c r="B141" s="376" t="s">
        <v>826</v>
      </c>
      <c r="C141" s="372"/>
      <c r="D141" s="367">
        <v>16547</v>
      </c>
      <c r="E141" s="372"/>
      <c r="F141" s="372"/>
      <c r="G141" s="373"/>
      <c r="H141" s="373"/>
      <c r="I141" s="373"/>
      <c r="J141" s="373"/>
      <c r="K141" s="373"/>
      <c r="L141" s="373"/>
      <c r="M141" s="373"/>
      <c r="N141" s="373"/>
      <c r="O141" s="373"/>
      <c r="P141" s="373"/>
      <c r="Q141" s="373"/>
      <c r="R141" s="373"/>
      <c r="S141" s="373">
        <v>16547</v>
      </c>
      <c r="T141" s="372"/>
    </row>
  </sheetData>
  <mergeCells count="23">
    <mergeCell ref="O5:P5"/>
    <mergeCell ref="Q5:Q9"/>
    <mergeCell ref="R5:R9"/>
    <mergeCell ref="S5:S9"/>
    <mergeCell ref="T5:T9"/>
    <mergeCell ref="O6:O9"/>
    <mergeCell ref="P6:P9"/>
    <mergeCell ref="N5:N9"/>
    <mergeCell ref="A2:T2"/>
    <mergeCell ref="A5:A9"/>
    <mergeCell ref="B5:B9"/>
    <mergeCell ref="C5:C9"/>
    <mergeCell ref="D5:D9"/>
    <mergeCell ref="E5:E9"/>
    <mergeCell ref="F5:F9"/>
    <mergeCell ref="G5:G9"/>
    <mergeCell ref="H5:H9"/>
    <mergeCell ref="A3:T3"/>
    <mergeCell ref="I5:I9"/>
    <mergeCell ref="J5:J9"/>
    <mergeCell ref="K5:K9"/>
    <mergeCell ref="L5:L9"/>
    <mergeCell ref="M5:M9"/>
  </mergeCells>
  <pageMargins left="0.70866141732283472" right="0.31496062992125984" top="0.74803149606299213" bottom="0.39" header="0.31496062992125984" footer="0.31496062992125984"/>
  <pageSetup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FF00"/>
  </sheetPr>
  <dimension ref="A1:Q27"/>
  <sheetViews>
    <sheetView topLeftCell="A4" workbookViewId="0">
      <selection activeCell="E11" sqref="E11"/>
    </sheetView>
  </sheetViews>
  <sheetFormatPr defaultRowHeight="12.75"/>
  <cols>
    <col min="1" max="1" width="4.7109375" customWidth="1"/>
    <col min="2" max="2" width="31.42578125" customWidth="1"/>
    <col min="5" max="5" width="10.140625" customWidth="1"/>
    <col min="6" max="7" width="10.5703125" customWidth="1"/>
    <col min="8" max="8" width="13.7109375" customWidth="1"/>
    <col min="9" max="9" width="11.42578125" customWidth="1"/>
    <col min="10" max="10" width="10.42578125" customWidth="1"/>
    <col min="11" max="11" width="10.140625" customWidth="1"/>
    <col min="12" max="12" width="9.28515625" customWidth="1"/>
    <col min="14" max="14" width="11.140625" customWidth="1"/>
    <col min="15" max="15" width="10.5703125" customWidth="1"/>
    <col min="16" max="16" width="9.28515625" customWidth="1"/>
  </cols>
  <sheetData>
    <row r="1" spans="1:17" s="14" customFormat="1" ht="20.25" customHeight="1">
      <c r="C1" s="413"/>
      <c r="D1" s="413"/>
      <c r="E1" s="413"/>
      <c r="F1" s="413"/>
      <c r="G1" s="413"/>
      <c r="H1" s="413"/>
      <c r="I1" s="413"/>
      <c r="J1" s="413"/>
      <c r="K1" s="413"/>
      <c r="L1" s="413"/>
      <c r="M1" s="85"/>
      <c r="N1" s="85"/>
      <c r="O1" s="85"/>
      <c r="P1" s="85"/>
    </row>
    <row r="2" spans="1:17" s="14" customFormat="1" ht="20.25" customHeight="1">
      <c r="A2" s="21"/>
      <c r="C2" s="413"/>
      <c r="D2" s="413"/>
      <c r="E2" s="413"/>
      <c r="F2" s="413"/>
      <c r="G2" s="413"/>
      <c r="H2" s="413"/>
      <c r="I2" s="413"/>
      <c r="J2" s="413"/>
      <c r="K2" s="413"/>
      <c r="L2" s="413"/>
      <c r="M2" s="209"/>
    </row>
    <row r="3" spans="1:17" s="14" customFormat="1" ht="7.5" customHeight="1"/>
    <row r="5" spans="1:17" ht="34.5" customHeight="1">
      <c r="A5" s="381"/>
      <c r="B5" s="381"/>
      <c r="C5" s="381"/>
      <c r="D5" s="381"/>
      <c r="E5" s="381"/>
      <c r="F5" s="381"/>
      <c r="G5" s="381"/>
      <c r="H5" s="381"/>
      <c r="I5" s="381"/>
      <c r="J5" s="381"/>
      <c r="K5" s="381"/>
      <c r="L5" s="381"/>
      <c r="M5" s="381"/>
      <c r="N5" s="381"/>
      <c r="O5" s="381"/>
      <c r="P5" s="381"/>
    </row>
    <row r="6" spans="1:17">
      <c r="A6" s="381"/>
      <c r="B6" s="381"/>
      <c r="C6" s="381"/>
      <c r="D6" s="381"/>
      <c r="E6" s="381"/>
      <c r="F6" s="381"/>
      <c r="G6" s="381"/>
      <c r="H6" s="381"/>
      <c r="I6" s="381"/>
      <c r="J6" s="381"/>
      <c r="K6" s="381"/>
      <c r="L6" s="381"/>
      <c r="M6" s="381"/>
      <c r="N6" s="381"/>
      <c r="O6" s="381"/>
      <c r="P6" s="381"/>
    </row>
    <row r="8" spans="1:17" s="20" customFormat="1" ht="30" customHeight="1">
      <c r="A8" s="381"/>
      <c r="B8" s="381"/>
      <c r="C8" s="381"/>
      <c r="D8" s="381"/>
      <c r="E8" s="381"/>
      <c r="F8" s="381"/>
      <c r="G8" s="381"/>
      <c r="H8" s="381"/>
      <c r="I8" s="381"/>
      <c r="J8" s="381"/>
      <c r="K8" s="381"/>
      <c r="L8" s="381"/>
      <c r="M8" s="381"/>
      <c r="N8" s="381"/>
      <c r="O8" s="381"/>
      <c r="P8" s="381"/>
      <c r="Q8" s="381"/>
    </row>
    <row r="9" spans="1:17" s="20" customFormat="1" ht="21.75" customHeight="1">
      <c r="A9" s="381"/>
      <c r="B9" s="381"/>
      <c r="C9" s="381"/>
      <c r="D9" s="381"/>
      <c r="E9" s="381"/>
      <c r="F9" s="381"/>
      <c r="G9" s="381"/>
      <c r="H9" s="381"/>
      <c r="I9" s="381"/>
      <c r="J9" s="381"/>
      <c r="K9" s="381"/>
      <c r="L9" s="381"/>
      <c r="M9" s="381"/>
      <c r="N9" s="381"/>
      <c r="O9" s="381"/>
      <c r="P9" s="381"/>
      <c r="Q9" s="381"/>
    </row>
    <row r="10" spans="1:17" s="20" customFormat="1" ht="78.75" customHeight="1">
      <c r="A10" s="381"/>
      <c r="B10" s="381"/>
      <c r="C10" s="381"/>
      <c r="D10" s="381"/>
      <c r="E10" s="381"/>
      <c r="F10" s="381"/>
      <c r="G10"/>
      <c r="H10"/>
      <c r="I10"/>
      <c r="J10" s="381"/>
      <c r="K10"/>
      <c r="L10"/>
      <c r="M10"/>
      <c r="N10" s="381"/>
      <c r="O10"/>
      <c r="P10"/>
      <c r="Q10"/>
    </row>
    <row r="15" spans="1:17" ht="60.75" customHeight="1"/>
    <row r="27" ht="95.25" customHeight="1"/>
  </sheetData>
  <mergeCells count="19">
    <mergeCell ref="C1:L1"/>
    <mergeCell ref="C2:L2"/>
    <mergeCell ref="A5:P5"/>
    <mergeCell ref="A6:H6"/>
    <mergeCell ref="I6:P6"/>
    <mergeCell ref="A8:A10"/>
    <mergeCell ref="B8:B10"/>
    <mergeCell ref="J8:M8"/>
    <mergeCell ref="N8:Q8"/>
    <mergeCell ref="O9:Q9"/>
    <mergeCell ref="K9:M9"/>
    <mergeCell ref="N9:N10"/>
    <mergeCell ref="F8:I8"/>
    <mergeCell ref="D8:D10"/>
    <mergeCell ref="E8:E10"/>
    <mergeCell ref="C8:C10"/>
    <mergeCell ref="F9:F10"/>
    <mergeCell ref="G9:I9"/>
    <mergeCell ref="J9:J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23"/>
  <sheetViews>
    <sheetView topLeftCell="A13" workbookViewId="0">
      <selection activeCell="B1" sqref="B1:B3"/>
    </sheetView>
  </sheetViews>
  <sheetFormatPr defaultRowHeight="12.75"/>
  <sheetData>
    <row r="1" spans="1:6">
      <c r="A1" t="s">
        <v>370</v>
      </c>
      <c r="B1" s="381" t="s">
        <v>373</v>
      </c>
    </row>
    <row r="2" spans="1:6">
      <c r="A2" t="s">
        <v>371</v>
      </c>
      <c r="B2" s="381"/>
    </row>
    <row r="3" spans="1:6">
      <c r="A3" t="s">
        <v>372</v>
      </c>
      <c r="B3" s="381"/>
    </row>
    <row r="4" spans="1:6">
      <c r="A4" s="217"/>
    </row>
    <row r="5" spans="1:6">
      <c r="A5" s="217" t="s">
        <v>374</v>
      </c>
    </row>
    <row r="6" spans="1:6">
      <c r="A6" s="217" t="s">
        <v>375</v>
      </c>
    </row>
    <row r="7" spans="1:6">
      <c r="A7" t="s">
        <v>376</v>
      </c>
    </row>
    <row r="8" spans="1:6" ht="13.5" thickBot="1">
      <c r="A8" s="218" t="s">
        <v>166</v>
      </c>
    </row>
    <row r="9" spans="1:6" ht="15" thickBot="1">
      <c r="A9" t="s">
        <v>152</v>
      </c>
      <c r="B9" t="s">
        <v>146</v>
      </c>
      <c r="C9" t="s">
        <v>377</v>
      </c>
      <c r="D9" t="s">
        <v>378</v>
      </c>
      <c r="E9" t="s">
        <v>379</v>
      </c>
      <c r="F9" t="s">
        <v>380</v>
      </c>
    </row>
    <row r="10" spans="1:6" ht="13.5" thickBot="1">
      <c r="A10" s="223" t="s">
        <v>154</v>
      </c>
      <c r="B10" s="222" t="s">
        <v>157</v>
      </c>
      <c r="C10" s="222">
        <v>1</v>
      </c>
      <c r="D10" s="222">
        <v>2</v>
      </c>
      <c r="E10" s="222">
        <v>3</v>
      </c>
      <c r="F10" s="222">
        <v>4</v>
      </c>
    </row>
    <row r="11" spans="1:6" ht="40.5" thickBot="1">
      <c r="A11" s="223">
        <v>1</v>
      </c>
      <c r="B11" s="224" t="s">
        <v>381</v>
      </c>
      <c r="C11" s="225"/>
      <c r="D11" s="225"/>
      <c r="E11" s="225"/>
      <c r="F11" s="225"/>
    </row>
    <row r="12" spans="1:6" ht="13.5" thickBot="1">
      <c r="A12" t="s">
        <v>81</v>
      </c>
      <c r="B12" t="s">
        <v>382</v>
      </c>
      <c r="C12" s="225"/>
      <c r="D12" s="225"/>
      <c r="E12" s="225"/>
      <c r="F12" s="225"/>
    </row>
    <row r="13" spans="1:6" ht="13.5" thickBot="1">
      <c r="A13" t="s">
        <v>82</v>
      </c>
      <c r="B13" t="s">
        <v>383</v>
      </c>
      <c r="C13" s="225"/>
      <c r="D13" s="225"/>
      <c r="E13" s="225"/>
      <c r="F13" s="225"/>
    </row>
    <row r="14" spans="1:6" ht="13.5" thickBot="1">
      <c r="A14" t="s">
        <v>365</v>
      </c>
      <c r="B14" t="s">
        <v>384</v>
      </c>
      <c r="C14" s="225"/>
      <c r="D14" s="225"/>
      <c r="E14" s="225"/>
      <c r="F14" s="225"/>
    </row>
    <row r="15" spans="1:6" ht="153.75" thickBot="1">
      <c r="A15" s="223">
        <v>2</v>
      </c>
      <c r="B15" s="224" t="s">
        <v>385</v>
      </c>
      <c r="C15" s="225"/>
      <c r="D15" s="225"/>
      <c r="E15" s="225"/>
      <c r="F15" s="225"/>
    </row>
    <row r="16" spans="1:6" ht="13.5" thickBot="1">
      <c r="B16" t="s">
        <v>367</v>
      </c>
      <c r="C16" s="225"/>
      <c r="D16" s="225"/>
      <c r="E16" s="225"/>
      <c r="F16" s="225"/>
    </row>
    <row r="17" spans="1:2">
      <c r="A17" t="s">
        <v>183</v>
      </c>
    </row>
    <row r="18" spans="1:2">
      <c r="A18" s="220" t="s">
        <v>386</v>
      </c>
    </row>
    <row r="19" spans="1:2">
      <c r="A19" s="220" t="s">
        <v>387</v>
      </c>
    </row>
    <row r="20" spans="1:2">
      <c r="A20" s="220"/>
    </row>
    <row r="21" spans="1:2">
      <c r="A21" s="219"/>
      <c r="B21" t="s">
        <v>390</v>
      </c>
    </row>
    <row r="22" spans="1:2" ht="140.25">
      <c r="A22" s="221" t="s">
        <v>388</v>
      </c>
      <c r="B22" s="221" t="s">
        <v>391</v>
      </c>
    </row>
    <row r="23" spans="1:2">
      <c r="A23" t="s">
        <v>389</v>
      </c>
      <c r="B23" t="s">
        <v>392</v>
      </c>
    </row>
  </sheetData>
  <mergeCells count="1">
    <mergeCell ref="B1: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fitToPage="1"/>
  </sheetPr>
  <dimension ref="A1:N47"/>
  <sheetViews>
    <sheetView topLeftCell="A13" zoomScaleNormal="100" workbookViewId="0">
      <selection activeCell="A13" sqref="A1:IV65536"/>
    </sheetView>
  </sheetViews>
  <sheetFormatPr defaultRowHeight="12.75"/>
  <cols>
    <col min="1" max="1" width="31" style="19" customWidth="1"/>
    <col min="2" max="2" width="20.85546875" style="19" customWidth="1"/>
    <col min="3" max="3" width="19.42578125" style="19" customWidth="1"/>
    <col min="4" max="4" width="20.140625" style="19" customWidth="1"/>
    <col min="5" max="5" width="19" style="19" customWidth="1"/>
    <col min="6" max="6" width="31.85546875" style="19" customWidth="1"/>
    <col min="7" max="7" width="16.42578125" style="19" customWidth="1"/>
    <col min="8" max="8" width="16.7109375" style="19" customWidth="1"/>
    <col min="9" max="9" width="14.42578125" style="19" customWidth="1"/>
    <col min="10" max="10" width="15.28515625" style="19" customWidth="1"/>
    <col min="11" max="11" width="17.42578125" style="26" customWidth="1"/>
    <col min="12" max="12" width="18.140625" style="26" bestFit="1" customWidth="1"/>
    <col min="13" max="13" width="15.7109375" style="26" bestFit="1" customWidth="1"/>
    <col min="14" max="14" width="9.28515625" style="26" bestFit="1" customWidth="1"/>
    <col min="15" max="16384" width="9.140625" style="19"/>
  </cols>
  <sheetData>
    <row r="1" spans="1:14" s="1" customFormat="1" ht="16.5">
      <c r="A1" s="12" t="s">
        <v>15</v>
      </c>
      <c r="B1" s="12"/>
      <c r="C1" s="148"/>
      <c r="D1" s="148"/>
      <c r="E1" s="148"/>
      <c r="F1" s="148"/>
      <c r="G1"/>
      <c r="H1"/>
      <c r="I1"/>
      <c r="J1" s="84" t="s">
        <v>220</v>
      </c>
      <c r="L1" s="38"/>
      <c r="M1" s="38"/>
      <c r="N1" s="38"/>
    </row>
    <row r="2" spans="1:14" ht="15.75">
      <c r="J2" s="31"/>
    </row>
    <row r="3" spans="1:14" ht="18.75">
      <c r="A3" s="385" t="s">
        <v>479</v>
      </c>
      <c r="B3" s="385"/>
      <c r="C3" s="385"/>
      <c r="D3" s="385"/>
      <c r="E3" s="385"/>
      <c r="F3" s="385"/>
      <c r="G3" s="385"/>
      <c r="H3" s="385"/>
      <c r="I3" s="385"/>
      <c r="J3" s="385"/>
      <c r="K3" s="38"/>
    </row>
    <row r="4" spans="1:14" ht="18.75">
      <c r="A4" s="386"/>
      <c r="B4" s="386"/>
      <c r="C4" s="386"/>
      <c r="D4" s="386"/>
      <c r="E4" s="386"/>
      <c r="F4" s="386"/>
      <c r="G4" s="386"/>
      <c r="H4" s="386"/>
      <c r="I4" s="386"/>
      <c r="J4" s="386"/>
    </row>
    <row r="5" spans="1:14" ht="15.75">
      <c r="B5" s="18"/>
      <c r="C5" s="18"/>
      <c r="D5" s="18"/>
      <c r="E5" s="18"/>
      <c r="I5" s="412" t="s">
        <v>198</v>
      </c>
      <c r="J5" s="412"/>
    </row>
    <row r="6" spans="1:14" s="4" customFormat="1" ht="39" customHeight="1">
      <c r="A6" s="2" t="s">
        <v>174</v>
      </c>
      <c r="B6" s="2" t="s">
        <v>175</v>
      </c>
      <c r="C6" s="3" t="s">
        <v>176</v>
      </c>
      <c r="D6" s="3" t="s">
        <v>177</v>
      </c>
      <c r="E6" s="2" t="s">
        <v>164</v>
      </c>
      <c r="F6" s="2" t="s">
        <v>178</v>
      </c>
      <c r="G6" s="2" t="s">
        <v>175</v>
      </c>
      <c r="H6" s="3" t="s">
        <v>27</v>
      </c>
      <c r="I6" s="3" t="s">
        <v>28</v>
      </c>
      <c r="J6" s="2" t="s">
        <v>24</v>
      </c>
      <c r="K6" s="39"/>
      <c r="L6" s="39"/>
      <c r="M6" s="39"/>
      <c r="N6" s="39"/>
    </row>
    <row r="7" spans="1:14" s="4" customFormat="1" ht="20.100000000000001" customHeight="1">
      <c r="A7" s="2">
        <v>1</v>
      </c>
      <c r="B7" s="2" t="s">
        <v>29</v>
      </c>
      <c r="C7" s="2">
        <v>3</v>
      </c>
      <c r="D7" s="2">
        <v>4</v>
      </c>
      <c r="E7" s="2">
        <v>5</v>
      </c>
      <c r="F7" s="2">
        <v>6</v>
      </c>
      <c r="G7" s="2" t="s">
        <v>30</v>
      </c>
      <c r="H7" s="2">
        <v>8</v>
      </c>
      <c r="I7" s="2">
        <v>9</v>
      </c>
      <c r="J7" s="2">
        <v>10</v>
      </c>
      <c r="K7" s="39"/>
      <c r="L7" s="39"/>
      <c r="M7" s="39"/>
      <c r="N7" s="39"/>
    </row>
    <row r="8" spans="1:14" s="7" customFormat="1" ht="15.75">
      <c r="A8" s="206" t="s">
        <v>359</v>
      </c>
      <c r="B8" s="6">
        <v>23286328976271</v>
      </c>
      <c r="C8" s="6">
        <v>13645962345609</v>
      </c>
      <c r="D8" s="6">
        <v>8269242879634</v>
      </c>
      <c r="E8" s="6">
        <v>1371123751028</v>
      </c>
      <c r="F8" s="5" t="s">
        <v>360</v>
      </c>
      <c r="G8" s="6">
        <v>22040891936551</v>
      </c>
      <c r="H8" s="6">
        <v>13542821096866</v>
      </c>
      <c r="I8" s="6">
        <v>7247257994091</v>
      </c>
      <c r="J8" s="6">
        <v>1250812845594</v>
      </c>
      <c r="K8" s="40"/>
      <c r="L8" s="40"/>
      <c r="M8" s="40"/>
      <c r="N8" s="40"/>
    </row>
    <row r="9" spans="1:14" s="7" customFormat="1" ht="15.75">
      <c r="A9" s="207" t="s">
        <v>31</v>
      </c>
      <c r="B9" s="9">
        <v>23286328976271</v>
      </c>
      <c r="C9" s="9">
        <v>13645962345609</v>
      </c>
      <c r="D9" s="9">
        <v>8269242879634</v>
      </c>
      <c r="E9" s="9">
        <v>1371123751028</v>
      </c>
      <c r="F9" s="8" t="s">
        <v>32</v>
      </c>
      <c r="G9" s="9">
        <v>21897416437551</v>
      </c>
      <c r="H9" s="9">
        <v>13399345597866</v>
      </c>
      <c r="I9" s="9">
        <v>7247257994091</v>
      </c>
      <c r="J9" s="9">
        <v>1250812845594</v>
      </c>
      <c r="K9" s="40"/>
      <c r="L9" s="40"/>
      <c r="M9" s="40"/>
      <c r="N9" s="40"/>
    </row>
    <row r="10" spans="1:14" s="35" customFormat="1" ht="15.75">
      <c r="A10" s="208" t="s">
        <v>33</v>
      </c>
      <c r="B10" s="17">
        <v>3142951566294</v>
      </c>
      <c r="C10" s="17">
        <v>1862905560887.9998</v>
      </c>
      <c r="D10" s="17">
        <v>1167484602196.0002</v>
      </c>
      <c r="E10" s="17">
        <v>112561403210.00002</v>
      </c>
      <c r="F10" s="16" t="s">
        <v>34</v>
      </c>
      <c r="G10" s="17">
        <v>3911609271459</v>
      </c>
      <c r="H10" s="17">
        <v>2825663338642</v>
      </c>
      <c r="I10" s="17">
        <v>1064047302817.0001</v>
      </c>
      <c r="J10" s="17">
        <v>21898630000</v>
      </c>
      <c r="K10" s="52">
        <v>-1697404215103</v>
      </c>
      <c r="L10" s="52"/>
      <c r="M10" s="52"/>
      <c r="N10" s="52"/>
    </row>
    <row r="11" spans="1:14" s="35" customFormat="1" ht="15.75">
      <c r="A11" s="208" t="s">
        <v>35</v>
      </c>
      <c r="B11" s="17">
        <v>2591509356834</v>
      </c>
      <c r="C11" s="17">
        <v>1697410906403</v>
      </c>
      <c r="D11" s="17">
        <v>894098450431</v>
      </c>
      <c r="E11" s="17">
        <v>0</v>
      </c>
      <c r="F11" s="16" t="s">
        <v>226</v>
      </c>
      <c r="G11" s="17">
        <v>0</v>
      </c>
      <c r="H11" s="17">
        <v>0</v>
      </c>
      <c r="I11" s="17">
        <v>0</v>
      </c>
      <c r="J11" s="17">
        <v>0</v>
      </c>
      <c r="K11" s="52">
        <v>5411380</v>
      </c>
      <c r="L11" s="52"/>
      <c r="M11" s="52"/>
      <c r="N11" s="52"/>
    </row>
    <row r="12" spans="1:14" s="35" customFormat="1" ht="15.75">
      <c r="A12" s="208" t="s">
        <v>221</v>
      </c>
      <c r="B12" s="17">
        <v>0</v>
      </c>
      <c r="C12" s="17">
        <v>0</v>
      </c>
      <c r="D12" s="17">
        <v>0</v>
      </c>
      <c r="E12" s="17">
        <v>0</v>
      </c>
      <c r="F12" s="16" t="s">
        <v>97</v>
      </c>
      <c r="G12" s="17">
        <v>7528056869358</v>
      </c>
      <c r="H12" s="17">
        <v>2408366262640.0005</v>
      </c>
      <c r="I12" s="17">
        <v>3980824935341.9995</v>
      </c>
      <c r="J12" s="17">
        <v>1138865671376</v>
      </c>
      <c r="K12" s="52"/>
      <c r="L12" s="52"/>
      <c r="M12" s="52"/>
      <c r="N12" s="52"/>
    </row>
    <row r="13" spans="1:14" s="35" customFormat="1" ht="15.75">
      <c r="A13" s="208" t="s">
        <v>179</v>
      </c>
      <c r="B13" s="17">
        <v>1031076791304</v>
      </c>
      <c r="C13" s="17">
        <v>386106239161</v>
      </c>
      <c r="D13" s="17">
        <v>558725441743</v>
      </c>
      <c r="E13" s="17">
        <v>86245110400</v>
      </c>
      <c r="F13" s="16" t="s">
        <v>227</v>
      </c>
      <c r="G13" s="17">
        <v>2000000000</v>
      </c>
      <c r="H13" s="17">
        <v>2000000000</v>
      </c>
      <c r="I13" s="17">
        <v>0</v>
      </c>
      <c r="J13" s="17">
        <v>0</v>
      </c>
      <c r="K13" s="52"/>
      <c r="L13" s="52"/>
      <c r="M13" s="52"/>
      <c r="N13" s="52"/>
    </row>
    <row r="14" spans="1:14" s="35" customFormat="1" ht="15.75">
      <c r="A14" s="208" t="s">
        <v>222</v>
      </c>
      <c r="B14" s="17">
        <v>3530653603288</v>
      </c>
      <c r="C14" s="17">
        <v>2660637000000</v>
      </c>
      <c r="D14" s="17">
        <v>797802624373</v>
      </c>
      <c r="E14" s="17">
        <v>72213978915</v>
      </c>
      <c r="F14" s="16" t="s">
        <v>228</v>
      </c>
      <c r="G14" s="17">
        <v>175281156960</v>
      </c>
      <c r="H14" s="17">
        <v>18132454000</v>
      </c>
      <c r="I14" s="17">
        <v>157148702960</v>
      </c>
      <c r="J14" s="17">
        <v>0</v>
      </c>
      <c r="K14" s="52"/>
      <c r="L14" s="52"/>
      <c r="M14" s="52"/>
      <c r="N14" s="52"/>
    </row>
    <row r="15" spans="1:14" s="35" customFormat="1" ht="15.75">
      <c r="A15" s="208" t="s">
        <v>223</v>
      </c>
      <c r="B15" s="17">
        <v>6881133275</v>
      </c>
      <c r="C15" s="17">
        <v>5002317630</v>
      </c>
      <c r="D15" s="17">
        <v>1878815645</v>
      </c>
      <c r="E15" s="17">
        <v>0</v>
      </c>
      <c r="F15" s="16" t="s">
        <v>229</v>
      </c>
      <c r="G15" s="17">
        <v>5936561524723</v>
      </c>
      <c r="H15" s="17">
        <v>4846946860298</v>
      </c>
      <c r="I15" s="17">
        <v>1089614664425.0001</v>
      </c>
      <c r="J15" s="17">
        <v>0</v>
      </c>
      <c r="K15" s="52"/>
      <c r="L15" s="52"/>
      <c r="M15" s="52"/>
      <c r="N15" s="52"/>
    </row>
    <row r="16" spans="1:14" s="35" customFormat="1" ht="15.75">
      <c r="A16" s="208" t="s">
        <v>669</v>
      </c>
      <c r="B16" s="17">
        <v>12794679026</v>
      </c>
      <c r="C16" s="17">
        <v>0</v>
      </c>
      <c r="D16" s="17">
        <v>2306084948</v>
      </c>
      <c r="E16" s="17">
        <v>10488594078</v>
      </c>
      <c r="F16" s="16" t="s">
        <v>230</v>
      </c>
      <c r="G16" s="17">
        <v>4341814062741</v>
      </c>
      <c r="H16" s="17">
        <v>3298236682286</v>
      </c>
      <c r="I16" s="17">
        <v>954388979547</v>
      </c>
      <c r="J16" s="17">
        <v>89188400908</v>
      </c>
      <c r="K16" s="52"/>
      <c r="L16" s="52"/>
      <c r="M16" s="52"/>
      <c r="N16" s="52"/>
    </row>
    <row r="17" spans="1:14" s="35" customFormat="1" ht="15.75">
      <c r="A17" s="208" t="s">
        <v>670</v>
      </c>
      <c r="B17" s="17">
        <v>157148702960</v>
      </c>
      <c r="C17" s="17">
        <v>157148702960</v>
      </c>
      <c r="D17" s="17">
        <v>0</v>
      </c>
      <c r="E17" s="17">
        <v>0</v>
      </c>
      <c r="F17" s="16" t="s">
        <v>358</v>
      </c>
      <c r="G17" s="17">
        <v>0</v>
      </c>
      <c r="H17" s="17">
        <v>0</v>
      </c>
      <c r="I17" s="17">
        <v>0</v>
      </c>
      <c r="J17" s="17">
        <v>0</v>
      </c>
      <c r="K17" s="52"/>
      <c r="L17" s="52"/>
      <c r="M17" s="52"/>
      <c r="N17" s="52"/>
    </row>
    <row r="18" spans="1:14" s="35" customFormat="1" ht="15.75">
      <c r="A18" s="208" t="s">
        <v>671</v>
      </c>
      <c r="B18" s="17">
        <v>12813313143290</v>
      </c>
      <c r="C18" s="17">
        <v>6876751618567</v>
      </c>
      <c r="D18" s="17">
        <v>4846946860298</v>
      </c>
      <c r="E18" s="17">
        <v>1089614664425.0001</v>
      </c>
      <c r="F18" s="16" t="s">
        <v>659</v>
      </c>
      <c r="G18" s="17">
        <v>2093552310</v>
      </c>
      <c r="H18" s="17">
        <v>0</v>
      </c>
      <c r="I18" s="17">
        <v>1233409000</v>
      </c>
      <c r="J18" s="17">
        <v>860143310</v>
      </c>
      <c r="K18" s="52"/>
      <c r="L18" s="52"/>
      <c r="M18" s="52"/>
      <c r="N18" s="52"/>
    </row>
    <row r="19" spans="1:14" s="35" customFormat="1" ht="15.75">
      <c r="A19" s="208" t="s">
        <v>356</v>
      </c>
      <c r="B19" s="17">
        <v>8823570287000</v>
      </c>
      <c r="C19" s="17">
        <v>4787581000000</v>
      </c>
      <c r="D19" s="17">
        <v>3464851000000</v>
      </c>
      <c r="E19" s="17">
        <v>571138287000</v>
      </c>
      <c r="F19" s="348"/>
      <c r="G19" s="348"/>
      <c r="H19" s="348"/>
      <c r="I19" s="348"/>
      <c r="J19" s="348"/>
      <c r="K19" s="52"/>
      <c r="L19" s="52"/>
      <c r="M19" s="52"/>
      <c r="N19" s="52"/>
    </row>
    <row r="20" spans="1:14" s="35" customFormat="1" ht="15.75">
      <c r="A20" s="208" t="s">
        <v>357</v>
      </c>
      <c r="B20" s="17">
        <v>3989742856290</v>
      </c>
      <c r="C20" s="17">
        <v>2089170618567.0002</v>
      </c>
      <c r="D20" s="17">
        <v>1382095860298</v>
      </c>
      <c r="E20" s="17">
        <v>518476377425</v>
      </c>
      <c r="F20" s="16"/>
      <c r="G20" s="17"/>
      <c r="H20" s="17">
        <v>0</v>
      </c>
      <c r="I20" s="17">
        <v>0</v>
      </c>
      <c r="J20" s="17">
        <v>0</v>
      </c>
      <c r="K20" s="52"/>
      <c r="L20" s="52"/>
      <c r="M20" s="52"/>
      <c r="N20" s="52"/>
    </row>
    <row r="21" spans="1:14" s="35" customFormat="1" ht="15.75">
      <c r="A21" s="272" t="s">
        <v>682</v>
      </c>
      <c r="B21" s="17">
        <v>1245437039720.0034</v>
      </c>
      <c r="C21" s="17">
        <v>103141248743.00137</v>
      </c>
      <c r="D21" s="17">
        <v>1021984885543.0018</v>
      </c>
      <c r="E21" s="17">
        <v>120310905434.00031</v>
      </c>
      <c r="F21" s="16"/>
      <c r="G21" s="17"/>
      <c r="H21" s="17">
        <v>0</v>
      </c>
      <c r="I21" s="17">
        <v>0</v>
      </c>
      <c r="J21" s="17">
        <v>0</v>
      </c>
      <c r="K21" s="52"/>
      <c r="L21" s="52"/>
      <c r="M21" s="52"/>
      <c r="N21" s="52"/>
    </row>
    <row r="22" spans="1:14" s="7" customFormat="1" ht="15.75">
      <c r="A22" s="207" t="s">
        <v>224</v>
      </c>
      <c r="B22" s="9">
        <v>0</v>
      </c>
      <c r="C22" s="9">
        <v>0</v>
      </c>
      <c r="D22" s="9">
        <v>0</v>
      </c>
      <c r="E22" s="9">
        <v>0</v>
      </c>
      <c r="F22" s="8" t="s">
        <v>225</v>
      </c>
      <c r="G22" s="9">
        <v>143475499000</v>
      </c>
      <c r="H22" s="9">
        <v>143475499000</v>
      </c>
      <c r="I22" s="9">
        <v>0</v>
      </c>
      <c r="J22" s="9">
        <v>0</v>
      </c>
      <c r="K22" s="40"/>
      <c r="L22" s="40"/>
      <c r="M22" s="40"/>
      <c r="N22" s="40"/>
    </row>
    <row r="23" spans="1:14" s="13" customFormat="1" ht="15.75">
      <c r="A23" s="245"/>
      <c r="B23" s="158">
        <v>0</v>
      </c>
      <c r="C23" s="159"/>
      <c r="D23" s="159"/>
      <c r="E23" s="159"/>
      <c r="F23" s="246"/>
      <c r="G23" s="158"/>
      <c r="H23" s="159"/>
      <c r="I23" s="159"/>
      <c r="J23" s="159"/>
      <c r="K23" s="129"/>
      <c r="L23" s="41"/>
      <c r="M23" s="41"/>
      <c r="N23" s="41"/>
    </row>
    <row r="24" spans="1:14" s="13" customFormat="1" ht="10.5" customHeight="1">
      <c r="A24" s="24"/>
      <c r="B24" s="25"/>
      <c r="C24" s="25"/>
      <c r="D24" s="25"/>
      <c r="E24" s="25"/>
      <c r="F24" s="111"/>
      <c r="G24" s="111"/>
      <c r="H24" s="112"/>
      <c r="I24" s="112"/>
      <c r="J24" s="112"/>
      <c r="K24" s="41"/>
      <c r="L24" s="41"/>
      <c r="M24" s="41"/>
      <c r="N24" s="41"/>
    </row>
    <row r="25" spans="1:14" s="111" customFormat="1" ht="15.75">
      <c r="B25" s="25"/>
      <c r="C25" s="112"/>
      <c r="D25" s="112"/>
      <c r="E25" s="113"/>
      <c r="G25" s="25"/>
      <c r="H25" s="18"/>
      <c r="I25" s="112"/>
      <c r="J25" s="112"/>
      <c r="K25" s="132"/>
      <c r="L25" s="114"/>
      <c r="M25" s="114"/>
      <c r="N25" s="114"/>
    </row>
    <row r="26" spans="1:14" ht="15.75">
      <c r="A26" s="387"/>
      <c r="B26" s="387"/>
      <c r="C26" s="387"/>
      <c r="D26" s="387"/>
      <c r="E26" s="387"/>
      <c r="F26" s="387"/>
      <c r="G26" s="10"/>
      <c r="H26" s="10"/>
      <c r="I26" s="10"/>
      <c r="J26" s="10"/>
    </row>
    <row r="27" spans="1:14" s="1" customFormat="1" ht="16.5">
      <c r="A27" s="388"/>
      <c r="B27" s="388"/>
      <c r="C27" s="388"/>
      <c r="D27" s="388"/>
      <c r="E27" s="388"/>
      <c r="F27" s="388"/>
      <c r="G27" s="11"/>
      <c r="H27" s="11"/>
      <c r="I27" s="11"/>
      <c r="J27" s="11"/>
      <c r="K27" s="26"/>
      <c r="L27" s="38"/>
      <c r="M27" s="38"/>
      <c r="N27" s="38"/>
    </row>
    <row r="28" spans="1:14" s="1" customFormat="1" ht="16.5" hidden="1">
      <c r="A28" s="15"/>
      <c r="B28" s="15"/>
      <c r="C28" s="105"/>
      <c r="D28" s="105"/>
      <c r="E28" s="105"/>
      <c r="F28" s="105"/>
      <c r="G28" s="383" t="s">
        <v>196</v>
      </c>
      <c r="H28" s="383"/>
      <c r="I28" s="11"/>
      <c r="J28" s="11"/>
      <c r="K28" s="26"/>
      <c r="L28" s="38"/>
      <c r="M28" s="38"/>
      <c r="N28" s="38"/>
    </row>
    <row r="29" spans="1:14" hidden="1">
      <c r="B29" s="18"/>
      <c r="C29" s="108" t="s">
        <v>197</v>
      </c>
      <c r="D29" s="108"/>
      <c r="E29" s="108"/>
      <c r="F29" s="108"/>
      <c r="G29" s="384" t="s">
        <v>195</v>
      </c>
      <c r="H29" s="384"/>
      <c r="I29" s="18"/>
      <c r="J29" s="18"/>
    </row>
    <row r="30" spans="1:14">
      <c r="A30" s="82"/>
      <c r="B30" s="18"/>
      <c r="D30" s="18"/>
      <c r="E30" s="18"/>
      <c r="F30" s="18"/>
      <c r="G30" s="18"/>
      <c r="H30" s="18"/>
      <c r="I30" s="18"/>
      <c r="J30" s="18"/>
    </row>
    <row r="31" spans="1:14">
      <c r="A31" s="51"/>
      <c r="F31" s="51" t="s">
        <v>656</v>
      </c>
      <c r="G31" s="50">
        <v>22040891936551</v>
      </c>
      <c r="H31" s="50">
        <v>13542821096866</v>
      </c>
      <c r="I31" s="50">
        <v>7247257994091</v>
      </c>
      <c r="J31" s="50">
        <v>1250812845594</v>
      </c>
      <c r="L31" s="19"/>
      <c r="M31" s="19"/>
      <c r="N31" s="19"/>
    </row>
    <row r="32" spans="1:14">
      <c r="A32" s="51"/>
      <c r="B32" s="18"/>
      <c r="C32" s="50"/>
      <c r="D32" s="50"/>
      <c r="E32" s="50"/>
      <c r="F32" s="51" t="s">
        <v>655</v>
      </c>
      <c r="G32" s="50">
        <v>22040891936551.004</v>
      </c>
      <c r="H32" s="50">
        <v>13542821096866</v>
      </c>
      <c r="I32" s="50">
        <v>7247257994090.999</v>
      </c>
      <c r="J32" s="50">
        <v>1250812845593.9998</v>
      </c>
      <c r="L32" s="19"/>
      <c r="M32" s="19"/>
      <c r="N32" s="19"/>
    </row>
    <row r="33" spans="1:14">
      <c r="A33" s="51"/>
      <c r="B33" s="18"/>
      <c r="C33" s="50"/>
      <c r="D33" s="50"/>
      <c r="E33" s="50"/>
      <c r="F33" s="51" t="s">
        <v>654</v>
      </c>
      <c r="G33" s="50">
        <v>22041127084051</v>
      </c>
      <c r="H33" s="50">
        <v>13543056244366</v>
      </c>
      <c r="I33" s="50">
        <v>7247257994091</v>
      </c>
      <c r="J33" s="50">
        <v>1250812845594</v>
      </c>
      <c r="L33" s="19"/>
      <c r="M33" s="19"/>
      <c r="N33" s="19"/>
    </row>
    <row r="34" spans="1:14">
      <c r="A34" s="51"/>
      <c r="B34" s="18"/>
      <c r="C34" s="50"/>
      <c r="D34" s="50"/>
      <c r="E34" s="50"/>
      <c r="F34" s="51" t="s">
        <v>657</v>
      </c>
      <c r="G34" s="50">
        <v>0</v>
      </c>
      <c r="H34" s="50">
        <v>0</v>
      </c>
      <c r="I34" s="50">
        <v>0</v>
      </c>
      <c r="J34" s="50">
        <v>0</v>
      </c>
      <c r="L34" s="19"/>
      <c r="M34" s="19"/>
      <c r="N34" s="19"/>
    </row>
    <row r="35" spans="1:14">
      <c r="A35" s="51"/>
      <c r="B35" s="50"/>
      <c r="C35" s="50"/>
      <c r="D35" s="50"/>
      <c r="E35" s="50"/>
      <c r="F35" s="311" t="s">
        <v>658</v>
      </c>
      <c r="G35" s="312">
        <v>-235147500</v>
      </c>
      <c r="H35" s="312">
        <v>-235147500</v>
      </c>
      <c r="I35" s="312">
        <v>0</v>
      </c>
      <c r="J35" s="312">
        <v>0</v>
      </c>
      <c r="L35" s="19"/>
      <c r="M35" s="19"/>
      <c r="N35" s="19"/>
    </row>
    <row r="36" spans="1:14">
      <c r="A36" s="51"/>
      <c r="B36" s="50"/>
      <c r="C36" s="316">
        <v>-235147500.00137329</v>
      </c>
      <c r="D36" s="316">
        <v>-1.8310546875E-3</v>
      </c>
      <c r="E36" s="316">
        <v>-3.0517578125E-4</v>
      </c>
      <c r="F36" s="51"/>
      <c r="G36" s="50"/>
      <c r="H36" s="51"/>
      <c r="I36" s="51"/>
      <c r="L36" s="19"/>
      <c r="M36" s="19"/>
      <c r="N36" s="19"/>
    </row>
    <row r="37" spans="1:14">
      <c r="A37" s="51"/>
      <c r="B37" s="50"/>
      <c r="C37" s="50">
        <v>102906101243</v>
      </c>
      <c r="D37" s="50">
        <v>1021984885543</v>
      </c>
      <c r="E37" s="50">
        <v>120310905434</v>
      </c>
      <c r="F37" s="51"/>
      <c r="G37" s="50"/>
      <c r="H37" s="51"/>
      <c r="I37" s="51"/>
      <c r="K37" s="19"/>
      <c r="L37" s="19"/>
      <c r="M37" s="19"/>
      <c r="N37" s="19"/>
    </row>
    <row r="38" spans="1:14">
      <c r="A38" s="51"/>
      <c r="B38" s="50"/>
      <c r="C38" s="50">
        <v>13645962345609</v>
      </c>
      <c r="D38" s="50">
        <v>8269242879634</v>
      </c>
      <c r="E38" s="50">
        <v>1371123751028</v>
      </c>
      <c r="F38" s="51"/>
      <c r="G38" s="51"/>
      <c r="H38" s="51"/>
      <c r="I38" s="51"/>
      <c r="K38" s="19"/>
      <c r="L38" s="19"/>
      <c r="M38" s="19"/>
      <c r="N38" s="19"/>
    </row>
    <row r="39" spans="1:14">
      <c r="A39" s="51"/>
      <c r="B39" s="51"/>
      <c r="C39" s="50">
        <v>13543056244366</v>
      </c>
      <c r="D39" s="50">
        <v>7247257994091</v>
      </c>
      <c r="E39" s="50">
        <v>1250812845594</v>
      </c>
      <c r="F39" s="51"/>
      <c r="G39" s="51"/>
      <c r="H39" s="51"/>
      <c r="I39" s="51"/>
    </row>
    <row r="40" spans="1:14">
      <c r="A40" s="51"/>
      <c r="C40" s="317"/>
      <c r="D40" s="317"/>
      <c r="E40" s="317"/>
      <c r="F40" s="51"/>
      <c r="G40" s="51"/>
      <c r="H40" s="51"/>
      <c r="I40" s="51"/>
      <c r="K40" s="19"/>
      <c r="L40" s="19"/>
      <c r="M40" s="19"/>
      <c r="N40" s="19"/>
    </row>
    <row r="41" spans="1:14">
      <c r="C41" s="315"/>
      <c r="D41" s="315"/>
      <c r="E41" s="315"/>
      <c r="K41" s="19"/>
      <c r="L41" s="19"/>
      <c r="M41" s="19"/>
      <c r="N41" s="19"/>
    </row>
    <row r="42" spans="1:14">
      <c r="C42" s="315">
        <v>0</v>
      </c>
      <c r="D42" s="315">
        <v>0</v>
      </c>
      <c r="E42" s="315">
        <v>0</v>
      </c>
      <c r="K42" s="19"/>
      <c r="L42" s="19"/>
      <c r="M42" s="19"/>
      <c r="N42" s="19"/>
    </row>
    <row r="43" spans="1:14">
      <c r="B43" s="102">
        <v>1245437039720.0034</v>
      </c>
      <c r="C43" s="102">
        <v>103141248743.00137</v>
      </c>
      <c r="D43" s="102">
        <v>1021984885543.0018</v>
      </c>
      <c r="E43" s="102">
        <v>120310905434.00031</v>
      </c>
    </row>
    <row r="44" spans="1:14">
      <c r="B44" s="102"/>
      <c r="C44" s="102"/>
      <c r="D44" s="102"/>
      <c r="E44" s="102"/>
    </row>
    <row r="45" spans="1:14">
      <c r="B45" s="18"/>
      <c r="C45" s="18"/>
      <c r="D45" s="18"/>
      <c r="E45" s="18"/>
    </row>
    <row r="46" spans="1:14">
      <c r="D46" s="26"/>
    </row>
    <row r="47" spans="1:14">
      <c r="D47" s="18"/>
    </row>
  </sheetData>
  <mergeCells count="9">
    <mergeCell ref="G28:H28"/>
    <mergeCell ref="G29:H29"/>
    <mergeCell ref="A27:C27"/>
    <mergeCell ref="D27:F27"/>
    <mergeCell ref="A3:J3"/>
    <mergeCell ref="I5:J5"/>
    <mergeCell ref="A26:C26"/>
    <mergeCell ref="D26:F26"/>
    <mergeCell ref="A4:J4"/>
  </mergeCells>
  <phoneticPr fontId="7" type="noConversion"/>
  <pageMargins left="0.19685039370078741" right="0" top="0.52" bottom="0.47244094488188981" header="0.15748031496062992" footer="0.27559055118110237"/>
  <pageSetup paperSize="9" scale="7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Q131"/>
  <sheetViews>
    <sheetView zoomScale="90" zoomScaleNormal="90" workbookViewId="0">
      <pane xSplit="3" ySplit="9" topLeftCell="D71" activePane="bottomRight" state="frozen"/>
      <selection activeCell="F23" sqref="F23"/>
      <selection pane="topRight" activeCell="F23" sqref="F23"/>
      <selection pane="bottomLeft" activeCell="F23" sqref="F23"/>
      <selection pane="bottomRight" activeCell="B2" sqref="B2"/>
    </sheetView>
  </sheetViews>
  <sheetFormatPr defaultRowHeight="15.75"/>
  <cols>
    <col min="1" max="1" width="4.5703125" style="56" customWidth="1"/>
    <col min="2" max="2" width="56.85546875" style="55" customWidth="1"/>
    <col min="3" max="3" width="16.85546875" style="55" customWidth="1"/>
    <col min="4" max="6" width="16.85546875" style="56" customWidth="1"/>
    <col min="7" max="7" width="16.85546875" style="56" hidden="1" customWidth="1"/>
    <col min="8" max="10" width="16.85546875" style="56" customWidth="1"/>
    <col min="11" max="11" width="10.5703125" style="56" customWidth="1"/>
    <col min="12" max="12" width="10.5703125" style="122" customWidth="1"/>
    <col min="13" max="13" width="9.42578125" style="56" customWidth="1"/>
    <col min="14" max="14" width="18.7109375" style="33" customWidth="1"/>
    <col min="15" max="15" width="16" style="33" customWidth="1"/>
    <col min="16" max="16" width="9.7109375" style="33" customWidth="1"/>
    <col min="17" max="17" width="15.85546875" style="33" customWidth="1"/>
    <col min="18" max="16384" width="9.140625" style="33"/>
  </cols>
  <sheetData>
    <row r="1" spans="1:17">
      <c r="A1" s="172" t="s">
        <v>15</v>
      </c>
      <c r="I1"/>
      <c r="J1"/>
      <c r="K1" s="120"/>
      <c r="L1" s="84" t="s">
        <v>477</v>
      </c>
    </row>
    <row r="2" spans="1:17">
      <c r="A2" s="57"/>
      <c r="B2" s="57"/>
      <c r="C2" s="57"/>
      <c r="D2" s="57"/>
      <c r="E2" s="57"/>
      <c r="F2" s="57"/>
      <c r="G2" s="57"/>
      <c r="H2" s="57"/>
      <c r="I2" s="57"/>
      <c r="J2" s="57"/>
      <c r="K2" s="57"/>
      <c r="L2" s="123"/>
      <c r="M2" s="57"/>
    </row>
    <row r="3" spans="1:17" ht="18.75" customHeight="1">
      <c r="A3" s="389" t="s">
        <v>684</v>
      </c>
      <c r="B3" s="389"/>
      <c r="C3" s="389"/>
      <c r="D3" s="389"/>
      <c r="E3" s="389"/>
      <c r="F3" s="389"/>
      <c r="G3" s="389"/>
      <c r="H3" s="389"/>
      <c r="I3" s="389"/>
      <c r="J3" s="389"/>
      <c r="K3" s="389"/>
      <c r="L3" s="389"/>
      <c r="M3" s="121"/>
      <c r="N3" s="38"/>
    </row>
    <row r="4" spans="1:17" ht="14.25" customHeight="1">
      <c r="A4" s="410" t="s">
        <v>674</v>
      </c>
      <c r="B4" s="410"/>
      <c r="C4" s="410"/>
      <c r="D4" s="410"/>
      <c r="E4" s="410"/>
      <c r="F4" s="410"/>
      <c r="G4" s="410"/>
      <c r="H4" s="410"/>
      <c r="I4" s="410"/>
      <c r="J4" s="410"/>
      <c r="K4" s="410"/>
      <c r="L4" s="410"/>
      <c r="M4" s="118"/>
    </row>
    <row r="5" spans="1:17">
      <c r="B5" s="58"/>
      <c r="C5" s="58"/>
      <c r="K5" s="120"/>
      <c r="L5" s="120" t="s">
        <v>151</v>
      </c>
      <c r="M5" s="120"/>
    </row>
    <row r="6" spans="1:17" s="36" customFormat="1" ht="16.5" customHeight="1">
      <c r="A6" s="390" t="s">
        <v>152</v>
      </c>
      <c r="B6" s="393" t="s">
        <v>146</v>
      </c>
      <c r="C6" s="390" t="s">
        <v>480</v>
      </c>
      <c r="D6" s="390"/>
      <c r="E6" s="390" t="s">
        <v>165</v>
      </c>
      <c r="F6" s="390" t="s">
        <v>147</v>
      </c>
      <c r="G6" s="390"/>
      <c r="H6" s="390"/>
      <c r="I6" s="390"/>
      <c r="J6" s="390"/>
      <c r="K6" s="396" t="s">
        <v>241</v>
      </c>
      <c r="L6" s="397"/>
      <c r="M6" s="392" t="s">
        <v>194</v>
      </c>
      <c r="N6" s="391" t="s">
        <v>589</v>
      </c>
    </row>
    <row r="7" spans="1:17" s="36" customFormat="1" ht="65.25" customHeight="1">
      <c r="A7" s="390"/>
      <c r="B7" s="393"/>
      <c r="C7" s="27" t="s">
        <v>264</v>
      </c>
      <c r="D7" s="27" t="s">
        <v>96</v>
      </c>
      <c r="E7" s="390"/>
      <c r="F7" s="27" t="s">
        <v>20</v>
      </c>
      <c r="G7" s="215" t="s">
        <v>364</v>
      </c>
      <c r="H7" s="27" t="s">
        <v>19</v>
      </c>
      <c r="I7" s="27" t="s">
        <v>77</v>
      </c>
      <c r="J7" s="27" t="s">
        <v>231</v>
      </c>
      <c r="K7" s="27" t="s">
        <v>232</v>
      </c>
      <c r="L7" s="27" t="s">
        <v>96</v>
      </c>
      <c r="M7" s="392"/>
      <c r="N7" s="392"/>
    </row>
    <row r="8" spans="1:17" s="34" customFormat="1">
      <c r="A8" s="42" t="s">
        <v>154</v>
      </c>
      <c r="B8" s="28" t="s">
        <v>157</v>
      </c>
      <c r="C8" s="28" t="s">
        <v>233</v>
      </c>
      <c r="D8" s="28" t="s">
        <v>234</v>
      </c>
      <c r="E8" s="164" t="s">
        <v>235</v>
      </c>
      <c r="F8" s="28" t="s">
        <v>236</v>
      </c>
      <c r="G8" s="216"/>
      <c r="H8" s="28" t="s">
        <v>237</v>
      </c>
      <c r="I8" s="28" t="s">
        <v>238</v>
      </c>
      <c r="J8" s="28" t="s">
        <v>239</v>
      </c>
      <c r="K8" s="88" t="s">
        <v>240</v>
      </c>
      <c r="L8" s="88" t="s">
        <v>245</v>
      </c>
      <c r="M8" s="88"/>
      <c r="N8" s="162"/>
    </row>
    <row r="9" spans="1:17" s="60" customFormat="1" ht="19.5" customHeight="1">
      <c r="A9" s="166"/>
      <c r="B9" s="43" t="s">
        <v>457</v>
      </c>
      <c r="C9" s="44">
        <v>13345954000000</v>
      </c>
      <c r="D9" s="44">
        <v>13622615000000</v>
      </c>
      <c r="E9" s="44">
        <v>18442025220308</v>
      </c>
      <c r="F9" s="44">
        <v>1249406471720</v>
      </c>
      <c r="G9" s="318">
        <v>17192618748588</v>
      </c>
      <c r="H9" s="44">
        <v>13488813642649</v>
      </c>
      <c r="I9" s="44">
        <v>3422296019336</v>
      </c>
      <c r="J9" s="44">
        <v>281509086603</v>
      </c>
      <c r="K9" s="59">
        <v>138.18439071727659</v>
      </c>
      <c r="L9" s="59">
        <v>135.37801090545392</v>
      </c>
      <c r="M9" s="59">
        <v>82.485965447664071</v>
      </c>
      <c r="N9" s="44">
        <v>22357773374198</v>
      </c>
      <c r="O9" s="154">
        <v>17192618748588</v>
      </c>
      <c r="P9" s="154"/>
    </row>
    <row r="10" spans="1:17" s="60" customFormat="1" ht="18.75" customHeight="1">
      <c r="A10" s="167" t="s">
        <v>154</v>
      </c>
      <c r="B10" s="45" t="s">
        <v>1</v>
      </c>
      <c r="C10" s="46">
        <v>6651000000000</v>
      </c>
      <c r="D10" s="46">
        <v>6691300000000</v>
      </c>
      <c r="E10" s="46">
        <v>7003543207149</v>
      </c>
      <c r="F10" s="46">
        <v>1249406471720</v>
      </c>
      <c r="G10" s="318">
        <v>5754136735429</v>
      </c>
      <c r="H10" s="46">
        <v>3565318784921</v>
      </c>
      <c r="I10" s="46">
        <v>2065767953220</v>
      </c>
      <c r="J10" s="46">
        <v>123049997288</v>
      </c>
      <c r="K10" s="61">
        <v>105.30060452787551</v>
      </c>
      <c r="L10" s="61">
        <v>104.66640573803296</v>
      </c>
      <c r="M10" s="61">
        <v>102.21171380870224</v>
      </c>
      <c r="N10" s="46">
        <v>6851996651046</v>
      </c>
      <c r="O10" s="154"/>
      <c r="P10" s="154"/>
    </row>
    <row r="11" spans="1:17" s="60" customFormat="1" ht="18.75" customHeight="1">
      <c r="A11" s="168" t="s">
        <v>155</v>
      </c>
      <c r="B11" s="48" t="s">
        <v>246</v>
      </c>
      <c r="C11" s="46">
        <v>6585000000000</v>
      </c>
      <c r="D11" s="46">
        <v>6625300000000</v>
      </c>
      <c r="E11" s="46">
        <v>6909605561503</v>
      </c>
      <c r="F11" s="46">
        <v>1175200248375</v>
      </c>
      <c r="G11" s="318">
        <v>5734405313128</v>
      </c>
      <c r="H11" s="46">
        <v>3560260857291</v>
      </c>
      <c r="I11" s="46">
        <v>2061583052627</v>
      </c>
      <c r="J11" s="46">
        <v>112561403210</v>
      </c>
      <c r="K11" s="61">
        <v>104.92946942297645</v>
      </c>
      <c r="L11" s="61">
        <v>104.29121038297133</v>
      </c>
      <c r="M11" s="61">
        <v>102.81999156449734</v>
      </c>
      <c r="N11" s="46">
        <v>6720099327346</v>
      </c>
      <c r="O11" s="154">
        <v>5734405313128</v>
      </c>
      <c r="P11" s="268">
        <v>104899321.20499471</v>
      </c>
      <c r="Q11" s="269">
        <v>106868497.46908499</v>
      </c>
    </row>
    <row r="12" spans="1:17" s="235" customFormat="1" ht="18.75" hidden="1" customHeight="1">
      <c r="A12" s="232"/>
      <c r="B12" s="233" t="s">
        <v>468</v>
      </c>
      <c r="C12" s="229">
        <v>4865000000000</v>
      </c>
      <c r="D12" s="229">
        <v>4905300000000</v>
      </c>
      <c r="E12" s="229">
        <v>4694909504928</v>
      </c>
      <c r="F12" s="229">
        <v>1175200248375</v>
      </c>
      <c r="G12" s="247">
        <v>3519709256553</v>
      </c>
      <c r="H12" s="229">
        <v>1986273849890</v>
      </c>
      <c r="I12" s="229">
        <v>1420874003453</v>
      </c>
      <c r="J12" s="229">
        <v>112561403210</v>
      </c>
      <c r="K12" s="63">
        <v>96.503792495950663</v>
      </c>
      <c r="L12" s="63">
        <v>95.710955597578135</v>
      </c>
      <c r="M12" s="63" t="e">
        <v>#DIV/0!</v>
      </c>
      <c r="N12" s="234"/>
      <c r="O12" s="228"/>
      <c r="P12" s="228"/>
    </row>
    <row r="13" spans="1:17" s="66" customFormat="1">
      <c r="A13" s="168">
        <v>1</v>
      </c>
      <c r="B13" s="48" t="s">
        <v>456</v>
      </c>
      <c r="C13" s="49">
        <v>215000000000</v>
      </c>
      <c r="D13" s="49">
        <v>215000000000</v>
      </c>
      <c r="E13" s="49">
        <v>203583611554</v>
      </c>
      <c r="F13" s="49">
        <v>0</v>
      </c>
      <c r="G13" s="247">
        <v>203583611554</v>
      </c>
      <c r="H13" s="49">
        <v>203583611554</v>
      </c>
      <c r="I13" s="49">
        <v>0</v>
      </c>
      <c r="J13" s="49">
        <v>0</v>
      </c>
      <c r="K13" s="63">
        <v>94.690051885581397</v>
      </c>
      <c r="L13" s="63">
        <v>94.690051885581397</v>
      </c>
      <c r="M13" s="63">
        <v>11912.804817245426</v>
      </c>
      <c r="N13" s="49">
        <v>1708947764</v>
      </c>
      <c r="O13" s="154"/>
      <c r="P13" s="154"/>
    </row>
    <row r="14" spans="1:17" s="152" customFormat="1">
      <c r="A14" s="226"/>
      <c r="B14" s="62" t="s">
        <v>247</v>
      </c>
      <c r="C14" s="140">
        <v>116000000000</v>
      </c>
      <c r="D14" s="140">
        <v>116000000000</v>
      </c>
      <c r="E14" s="140">
        <v>138236037315</v>
      </c>
      <c r="F14" s="140">
        <v>0</v>
      </c>
      <c r="G14" s="140">
        <v>138236037315</v>
      </c>
      <c r="H14" s="140">
        <v>138236037315</v>
      </c>
      <c r="I14" s="140">
        <v>0</v>
      </c>
      <c r="J14" s="140">
        <v>0</v>
      </c>
      <c r="K14" s="151">
        <v>119.16899768534483</v>
      </c>
      <c r="L14" s="151">
        <v>119.16899768534483</v>
      </c>
      <c r="M14" s="151" t="e">
        <v>#DIV/0!</v>
      </c>
      <c r="N14" s="140">
        <v>0</v>
      </c>
      <c r="O14" s="154"/>
      <c r="P14" s="154"/>
    </row>
    <row r="15" spans="1:17" s="152" customFormat="1">
      <c r="A15" s="226"/>
      <c r="B15" s="62" t="s">
        <v>249</v>
      </c>
      <c r="C15" s="140">
        <v>21000000000</v>
      </c>
      <c r="D15" s="140">
        <v>21000000000</v>
      </c>
      <c r="E15" s="140">
        <v>46013468564</v>
      </c>
      <c r="F15" s="140">
        <v>0</v>
      </c>
      <c r="G15" s="140">
        <v>46013468564</v>
      </c>
      <c r="H15" s="140">
        <v>46013468564</v>
      </c>
      <c r="I15" s="140">
        <v>0</v>
      </c>
      <c r="J15" s="140">
        <v>0</v>
      </c>
      <c r="K15" s="151">
        <v>219.11175506666666</v>
      </c>
      <c r="L15" s="151">
        <v>219.11175506666666</v>
      </c>
      <c r="M15" s="151">
        <v>36680.395997564083</v>
      </c>
      <c r="N15" s="140">
        <v>125444307</v>
      </c>
      <c r="O15" s="154"/>
      <c r="P15" s="154"/>
    </row>
    <row r="16" spans="1:17" s="152" customFormat="1">
      <c r="A16" s="226"/>
      <c r="B16" s="62" t="s">
        <v>248</v>
      </c>
      <c r="C16" s="140">
        <v>78000000000</v>
      </c>
      <c r="D16" s="140">
        <v>78000000000</v>
      </c>
      <c r="E16" s="140">
        <v>19326336315</v>
      </c>
      <c r="F16" s="140">
        <v>0</v>
      </c>
      <c r="G16" s="140">
        <v>19326336315</v>
      </c>
      <c r="H16" s="140">
        <v>19326336315</v>
      </c>
      <c r="I16" s="140">
        <v>0</v>
      </c>
      <c r="J16" s="140">
        <v>0</v>
      </c>
      <c r="K16" s="151">
        <v>24.777354249999998</v>
      </c>
      <c r="L16" s="151">
        <v>24.777354249999998</v>
      </c>
      <c r="M16" s="151" t="e">
        <v>#DIV/0!</v>
      </c>
      <c r="N16" s="140">
        <v>0</v>
      </c>
      <c r="O16" s="154"/>
      <c r="P16" s="154"/>
    </row>
    <row r="17" spans="1:16" s="152" customFormat="1">
      <c r="A17" s="226"/>
      <c r="B17" s="62" t="s">
        <v>250</v>
      </c>
      <c r="C17" s="140">
        <v>0</v>
      </c>
      <c r="D17" s="140">
        <v>0</v>
      </c>
      <c r="E17" s="140">
        <v>7769360</v>
      </c>
      <c r="F17" s="140">
        <v>0</v>
      </c>
      <c r="G17" s="140">
        <v>7769360</v>
      </c>
      <c r="H17" s="140">
        <v>7769360</v>
      </c>
      <c r="I17" s="140">
        <v>0</v>
      </c>
      <c r="J17" s="140">
        <v>0</v>
      </c>
      <c r="K17" s="151"/>
      <c r="L17" s="151"/>
      <c r="M17" s="151" t="e">
        <v>#DIV/0!</v>
      </c>
      <c r="N17" s="140">
        <v>0</v>
      </c>
      <c r="O17" s="154"/>
      <c r="P17" s="154"/>
    </row>
    <row r="18" spans="1:16" s="152" customFormat="1">
      <c r="A18" s="226"/>
      <c r="B18" s="62" t="s">
        <v>251</v>
      </c>
      <c r="C18" s="140">
        <v>0</v>
      </c>
      <c r="D18" s="140">
        <v>0</v>
      </c>
      <c r="E18" s="140">
        <v>0</v>
      </c>
      <c r="F18" s="140">
        <v>0</v>
      </c>
      <c r="G18" s="140">
        <v>0</v>
      </c>
      <c r="H18" s="140">
        <v>0</v>
      </c>
      <c r="I18" s="140">
        <v>0</v>
      </c>
      <c r="J18" s="140">
        <v>0</v>
      </c>
      <c r="K18" s="151"/>
      <c r="L18" s="151"/>
      <c r="M18" s="151" t="e">
        <v>#DIV/0!</v>
      </c>
      <c r="N18" s="140">
        <v>0</v>
      </c>
      <c r="O18" s="154"/>
      <c r="P18" s="154"/>
    </row>
    <row r="19" spans="1:16" s="152" customFormat="1">
      <c r="A19" s="226"/>
      <c r="B19" s="62" t="s">
        <v>252</v>
      </c>
      <c r="C19" s="140">
        <v>0</v>
      </c>
      <c r="D19" s="140">
        <v>0</v>
      </c>
      <c r="E19" s="140">
        <v>0</v>
      </c>
      <c r="F19" s="140">
        <v>0</v>
      </c>
      <c r="G19" s="140">
        <v>0</v>
      </c>
      <c r="H19" s="140">
        <v>0</v>
      </c>
      <c r="I19" s="140">
        <v>0</v>
      </c>
      <c r="J19" s="140">
        <v>0</v>
      </c>
      <c r="K19" s="151"/>
      <c r="L19" s="151"/>
      <c r="M19" s="151">
        <v>0</v>
      </c>
      <c r="N19" s="140">
        <v>1583503457</v>
      </c>
      <c r="O19" s="154"/>
      <c r="P19" s="154"/>
    </row>
    <row r="20" spans="1:16" s="66" customFormat="1" ht="16.5">
      <c r="A20" s="168">
        <v>2</v>
      </c>
      <c r="B20" s="267" t="s">
        <v>354</v>
      </c>
      <c r="C20" s="313">
        <v>320000000000</v>
      </c>
      <c r="D20" s="313">
        <v>320000000000</v>
      </c>
      <c r="E20" s="313">
        <v>385864060902</v>
      </c>
      <c r="F20" s="313">
        <v>0</v>
      </c>
      <c r="G20" s="313">
        <v>385864060902</v>
      </c>
      <c r="H20" s="313">
        <v>385864060902</v>
      </c>
      <c r="I20" s="313">
        <v>0</v>
      </c>
      <c r="J20" s="313">
        <v>0</v>
      </c>
      <c r="K20" s="63">
        <v>120.58251903187499</v>
      </c>
      <c r="L20" s="63">
        <v>120.58251903187499</v>
      </c>
      <c r="M20" s="63">
        <v>66.368885191865203</v>
      </c>
      <c r="N20" s="140">
        <v>581393012383.00012</v>
      </c>
      <c r="O20" s="154"/>
      <c r="P20" s="154"/>
    </row>
    <row r="21" spans="1:16" s="67" customFormat="1">
      <c r="A21" s="169"/>
      <c r="B21" s="62" t="s">
        <v>247</v>
      </c>
      <c r="C21" s="140">
        <v>249800000000</v>
      </c>
      <c r="D21" s="140">
        <v>249800000000</v>
      </c>
      <c r="E21" s="140">
        <v>256210498589</v>
      </c>
      <c r="F21" s="140">
        <v>0</v>
      </c>
      <c r="G21" s="140">
        <v>256210498589</v>
      </c>
      <c r="H21" s="140">
        <v>256210498589</v>
      </c>
      <c r="I21" s="140">
        <v>0</v>
      </c>
      <c r="J21" s="140">
        <v>0</v>
      </c>
      <c r="K21" s="64">
        <v>102.56625243755005</v>
      </c>
      <c r="L21" s="64">
        <v>102.56625243755005</v>
      </c>
      <c r="M21" s="64">
        <v>68.515470085769138</v>
      </c>
      <c r="N21" s="140">
        <v>373945472852</v>
      </c>
      <c r="O21" s="154"/>
      <c r="P21" s="154"/>
    </row>
    <row r="22" spans="1:16" s="67" customFormat="1">
      <c r="A22" s="169"/>
      <c r="B22" s="62" t="s">
        <v>249</v>
      </c>
      <c r="C22" s="140">
        <v>37000000000</v>
      </c>
      <c r="D22" s="140">
        <v>37000000000</v>
      </c>
      <c r="E22" s="140">
        <v>0</v>
      </c>
      <c r="F22" s="140">
        <v>0</v>
      </c>
      <c r="G22" s="140">
        <v>0</v>
      </c>
      <c r="H22" s="140">
        <v>0</v>
      </c>
      <c r="I22" s="140">
        <v>0</v>
      </c>
      <c r="J22" s="140">
        <v>0</v>
      </c>
      <c r="K22" s="64">
        <v>0</v>
      </c>
      <c r="L22" s="64">
        <v>0</v>
      </c>
      <c r="M22" s="64">
        <v>0</v>
      </c>
      <c r="N22" s="140">
        <v>75326909738</v>
      </c>
      <c r="O22" s="154"/>
      <c r="P22" s="154"/>
    </row>
    <row r="23" spans="1:16" s="67" customFormat="1">
      <c r="A23" s="169"/>
      <c r="B23" s="62" t="s">
        <v>248</v>
      </c>
      <c r="C23" s="140">
        <v>200000000</v>
      </c>
      <c r="D23" s="140">
        <v>200000000</v>
      </c>
      <c r="E23" s="140">
        <v>57151556679</v>
      </c>
      <c r="F23" s="140">
        <v>0</v>
      </c>
      <c r="G23" s="140">
        <v>57151556679</v>
      </c>
      <c r="H23" s="140">
        <v>57151556679</v>
      </c>
      <c r="I23" s="140">
        <v>0</v>
      </c>
      <c r="J23" s="140">
        <v>0</v>
      </c>
      <c r="K23" s="64">
        <v>28575.778339500001</v>
      </c>
      <c r="L23" s="64">
        <v>28575.778339500001</v>
      </c>
      <c r="M23" s="64">
        <v>86.426879392709679</v>
      </c>
      <c r="N23" s="140">
        <v>66127062646.000008</v>
      </c>
      <c r="O23" s="154"/>
      <c r="P23" s="154"/>
    </row>
    <row r="24" spans="1:16" s="67" customFormat="1">
      <c r="A24" s="169"/>
      <c r="B24" s="62" t="s">
        <v>250</v>
      </c>
      <c r="C24" s="140">
        <v>33000000000</v>
      </c>
      <c r="D24" s="140">
        <v>33000000000</v>
      </c>
      <c r="E24" s="140">
        <v>72502005634</v>
      </c>
      <c r="F24" s="140">
        <v>0</v>
      </c>
      <c r="G24" s="140">
        <v>72502005634</v>
      </c>
      <c r="H24" s="140">
        <v>72502005634</v>
      </c>
      <c r="I24" s="140">
        <v>0</v>
      </c>
      <c r="J24" s="140">
        <v>0</v>
      </c>
      <c r="K24" s="64"/>
      <c r="L24" s="64">
        <v>219.70304737575756</v>
      </c>
      <c r="M24" s="64"/>
      <c r="N24" s="140">
        <v>57896554000</v>
      </c>
      <c r="O24" s="154"/>
      <c r="P24" s="154"/>
    </row>
    <row r="25" spans="1:16" s="67" customFormat="1">
      <c r="A25" s="169"/>
      <c r="B25" s="62" t="s">
        <v>251</v>
      </c>
      <c r="C25" s="140">
        <v>0</v>
      </c>
      <c r="D25" s="140">
        <v>0</v>
      </c>
      <c r="E25" s="140">
        <v>0</v>
      </c>
      <c r="F25" s="140">
        <v>0</v>
      </c>
      <c r="G25" s="140">
        <v>0</v>
      </c>
      <c r="H25" s="140">
        <v>0</v>
      </c>
      <c r="I25" s="140">
        <v>0</v>
      </c>
      <c r="J25" s="140">
        <v>0</v>
      </c>
      <c r="K25" s="64"/>
      <c r="L25" s="64"/>
      <c r="M25" s="64">
        <v>0</v>
      </c>
      <c r="N25" s="140">
        <v>11500000</v>
      </c>
      <c r="O25" s="154"/>
      <c r="P25" s="154"/>
    </row>
    <row r="26" spans="1:16" s="67" customFormat="1">
      <c r="A26" s="169"/>
      <c r="B26" s="62" t="s">
        <v>252</v>
      </c>
      <c r="C26" s="140">
        <v>0</v>
      </c>
      <c r="D26" s="140">
        <v>0</v>
      </c>
      <c r="E26" s="140">
        <v>0</v>
      </c>
      <c r="F26" s="140">
        <v>0</v>
      </c>
      <c r="G26" s="140">
        <v>0</v>
      </c>
      <c r="H26" s="140">
        <v>0</v>
      </c>
      <c r="I26" s="140">
        <v>0</v>
      </c>
      <c r="J26" s="140">
        <v>0</v>
      </c>
      <c r="K26" s="64">
        <v>0</v>
      </c>
      <c r="L26" s="64"/>
      <c r="M26" s="64">
        <v>0</v>
      </c>
      <c r="N26" s="140">
        <v>8085513147.000001</v>
      </c>
      <c r="O26" s="154"/>
      <c r="P26" s="154"/>
    </row>
    <row r="27" spans="1:16" s="66" customFormat="1">
      <c r="A27" s="168">
        <v>3</v>
      </c>
      <c r="B27" s="48" t="s">
        <v>353</v>
      </c>
      <c r="C27" s="313">
        <v>31000000000</v>
      </c>
      <c r="D27" s="313">
        <v>31000000000</v>
      </c>
      <c r="E27" s="313">
        <v>35833025159</v>
      </c>
      <c r="F27" s="313">
        <v>0</v>
      </c>
      <c r="G27" s="313">
        <v>35833025159</v>
      </c>
      <c r="H27" s="313">
        <v>35833025159</v>
      </c>
      <c r="I27" s="313">
        <v>0</v>
      </c>
      <c r="J27" s="313">
        <v>0</v>
      </c>
      <c r="K27" s="63">
        <v>115.59040373870968</v>
      </c>
      <c r="L27" s="63">
        <v>115.59040373870968</v>
      </c>
      <c r="M27" s="63">
        <v>71.975453482948524</v>
      </c>
      <c r="N27" s="140">
        <v>49785063414.000008</v>
      </c>
      <c r="O27" s="154"/>
      <c r="P27" s="154"/>
    </row>
    <row r="28" spans="1:16" s="67" customFormat="1">
      <c r="A28" s="226"/>
      <c r="B28" s="62" t="s">
        <v>247</v>
      </c>
      <c r="C28" s="140">
        <v>12400000000</v>
      </c>
      <c r="D28" s="140">
        <v>12400000000</v>
      </c>
      <c r="E28" s="140">
        <v>15544828078</v>
      </c>
      <c r="F28" s="140">
        <v>0</v>
      </c>
      <c r="G28" s="140">
        <v>15544828078</v>
      </c>
      <c r="H28" s="140">
        <v>15544828078</v>
      </c>
      <c r="I28" s="140">
        <v>0</v>
      </c>
      <c r="J28" s="140">
        <v>0</v>
      </c>
      <c r="K28" s="64">
        <v>125.36151675806451</v>
      </c>
      <c r="L28" s="64">
        <v>125.36151675806451</v>
      </c>
      <c r="M28" s="64">
        <v>101.66380138761239</v>
      </c>
      <c r="N28" s="140">
        <v>15290425762</v>
      </c>
      <c r="O28" s="154"/>
      <c r="P28" s="154"/>
    </row>
    <row r="29" spans="1:16" s="67" customFormat="1">
      <c r="A29" s="226"/>
      <c r="B29" s="62" t="s">
        <v>248</v>
      </c>
      <c r="C29" s="140">
        <v>18500000000</v>
      </c>
      <c r="D29" s="140">
        <v>18500000000</v>
      </c>
      <c r="E29" s="140">
        <v>20204109441</v>
      </c>
      <c r="F29" s="140">
        <v>0</v>
      </c>
      <c r="G29" s="140">
        <v>20204109441</v>
      </c>
      <c r="H29" s="140">
        <v>20204109441</v>
      </c>
      <c r="I29" s="140">
        <v>0</v>
      </c>
      <c r="J29" s="140">
        <v>0</v>
      </c>
      <c r="K29" s="64">
        <v>109.21140238378378</v>
      </c>
      <c r="L29" s="64">
        <v>109.21140238378378</v>
      </c>
      <c r="M29" s="64">
        <v>58.788612695857658</v>
      </c>
      <c r="N29" s="140">
        <v>34367385986</v>
      </c>
      <c r="O29" s="154"/>
      <c r="P29" s="154"/>
    </row>
    <row r="30" spans="1:16" s="67" customFormat="1">
      <c r="A30" s="226"/>
      <c r="B30" s="62" t="s">
        <v>250</v>
      </c>
      <c r="C30" s="140">
        <v>100000000</v>
      </c>
      <c r="D30" s="140">
        <v>100000000</v>
      </c>
      <c r="E30" s="140">
        <v>84087640</v>
      </c>
      <c r="F30" s="140">
        <v>0</v>
      </c>
      <c r="G30" s="140">
        <v>84087640</v>
      </c>
      <c r="H30" s="140">
        <v>84087640</v>
      </c>
      <c r="I30" s="140">
        <v>0</v>
      </c>
      <c r="J30" s="140">
        <v>0</v>
      </c>
      <c r="K30" s="64">
        <v>84.087639999999993</v>
      </c>
      <c r="L30" s="64">
        <v>84.087639999999993</v>
      </c>
      <c r="M30" s="64">
        <v>113.63782132843787</v>
      </c>
      <c r="N30" s="140">
        <v>73996174</v>
      </c>
      <c r="O30" s="154"/>
      <c r="P30" s="154"/>
    </row>
    <row r="31" spans="1:16" s="67" customFormat="1">
      <c r="A31" s="226"/>
      <c r="B31" s="62" t="s">
        <v>251</v>
      </c>
      <c r="C31" s="140">
        <v>0</v>
      </c>
      <c r="D31" s="140">
        <v>0</v>
      </c>
      <c r="E31" s="140">
        <v>0</v>
      </c>
      <c r="F31" s="140">
        <v>0</v>
      </c>
      <c r="G31" s="140">
        <v>0</v>
      </c>
      <c r="H31" s="140">
        <v>0</v>
      </c>
      <c r="I31" s="140">
        <v>0</v>
      </c>
      <c r="J31" s="140">
        <v>0</v>
      </c>
      <c r="K31" s="64"/>
      <c r="L31" s="64"/>
      <c r="M31" s="64" t="e">
        <v>#DIV/0!</v>
      </c>
      <c r="N31" s="140">
        <v>0</v>
      </c>
      <c r="O31" s="154"/>
      <c r="P31" s="154"/>
    </row>
    <row r="32" spans="1:16" s="67" customFormat="1">
      <c r="A32" s="226"/>
      <c r="B32" s="62" t="s">
        <v>253</v>
      </c>
      <c r="C32" s="140">
        <v>0</v>
      </c>
      <c r="D32" s="140">
        <v>0</v>
      </c>
      <c r="E32" s="140">
        <v>0</v>
      </c>
      <c r="F32" s="140">
        <v>0</v>
      </c>
      <c r="G32" s="140">
        <v>0</v>
      </c>
      <c r="H32" s="140">
        <v>0</v>
      </c>
      <c r="I32" s="140">
        <v>0</v>
      </c>
      <c r="J32" s="140">
        <v>0</v>
      </c>
      <c r="K32" s="64"/>
      <c r="L32" s="64"/>
      <c r="M32" s="64">
        <v>0</v>
      </c>
      <c r="N32" s="140">
        <v>53255492</v>
      </c>
      <c r="O32" s="154"/>
      <c r="P32" s="154"/>
    </row>
    <row r="33" spans="1:16" s="66" customFormat="1">
      <c r="A33" s="168">
        <v>4</v>
      </c>
      <c r="B33" s="48" t="s">
        <v>352</v>
      </c>
      <c r="C33" s="313">
        <v>830000000000</v>
      </c>
      <c r="D33" s="313">
        <v>860000000000</v>
      </c>
      <c r="E33" s="313">
        <v>943678592750</v>
      </c>
      <c r="F33" s="313">
        <v>0</v>
      </c>
      <c r="G33" s="313">
        <v>943678592750</v>
      </c>
      <c r="H33" s="313">
        <v>49580142319</v>
      </c>
      <c r="I33" s="313">
        <v>894098450431</v>
      </c>
      <c r="J33" s="313">
        <v>0</v>
      </c>
      <c r="K33" s="63">
        <v>113.6962159939759</v>
      </c>
      <c r="L33" s="63">
        <v>109.73006892441862</v>
      </c>
      <c r="M33" s="63">
        <v>105.40518816623468</v>
      </c>
      <c r="N33" s="140">
        <v>895286663937</v>
      </c>
      <c r="O33" s="154"/>
      <c r="P33" s="154"/>
    </row>
    <row r="34" spans="1:16" ht="15" customHeight="1">
      <c r="A34" s="170"/>
      <c r="B34" s="32" t="s">
        <v>247</v>
      </c>
      <c r="C34" s="140">
        <v>469000000000</v>
      </c>
      <c r="D34" s="140">
        <v>499150000000</v>
      </c>
      <c r="E34" s="140">
        <v>519258040006</v>
      </c>
      <c r="F34" s="140">
        <v>0</v>
      </c>
      <c r="G34" s="140">
        <v>519258040006</v>
      </c>
      <c r="H34" s="140">
        <v>0</v>
      </c>
      <c r="I34" s="140">
        <v>519258040006</v>
      </c>
      <c r="J34" s="140">
        <v>0</v>
      </c>
      <c r="K34" s="68">
        <v>110.71600000127933</v>
      </c>
      <c r="L34" s="68">
        <v>104.02845637704097</v>
      </c>
      <c r="M34" s="68">
        <v>101.35523428344955</v>
      </c>
      <c r="N34" s="140">
        <v>512314971868</v>
      </c>
      <c r="O34" s="154"/>
      <c r="P34" s="154"/>
    </row>
    <row r="35" spans="1:16" ht="15" customHeight="1">
      <c r="A35" s="170"/>
      <c r="B35" s="32" t="s">
        <v>249</v>
      </c>
      <c r="C35" s="140">
        <v>350000000000</v>
      </c>
      <c r="D35" s="140">
        <v>326650000000</v>
      </c>
      <c r="E35" s="140">
        <v>32776736666.999996</v>
      </c>
      <c r="F35" s="140">
        <v>0</v>
      </c>
      <c r="G35" s="140">
        <v>32776736666.999996</v>
      </c>
      <c r="H35" s="140">
        <v>32776736666.999996</v>
      </c>
      <c r="I35" s="140">
        <v>0</v>
      </c>
      <c r="J35" s="140">
        <v>0</v>
      </c>
      <c r="K35" s="68">
        <v>9.364781904857141</v>
      </c>
      <c r="L35" s="68">
        <v>10.034206847390172</v>
      </c>
      <c r="M35" s="68">
        <v>746.11866800825476</v>
      </c>
      <c r="N35" s="140">
        <v>4392965633</v>
      </c>
      <c r="O35" s="154"/>
      <c r="P35" s="154"/>
    </row>
    <row r="36" spans="1:16" ht="15" customHeight="1">
      <c r="A36" s="170"/>
      <c r="B36" s="32" t="s">
        <v>248</v>
      </c>
      <c r="C36" s="140">
        <v>3000000000</v>
      </c>
      <c r="D36" s="140">
        <v>5680000000</v>
      </c>
      <c r="E36" s="140">
        <v>374840410425</v>
      </c>
      <c r="F36" s="140">
        <v>0</v>
      </c>
      <c r="G36" s="140">
        <v>374840410425</v>
      </c>
      <c r="H36" s="140">
        <v>0</v>
      </c>
      <c r="I36" s="140">
        <v>374840410425</v>
      </c>
      <c r="J36" s="140">
        <v>0</v>
      </c>
      <c r="K36" s="68">
        <v>12494.6803475</v>
      </c>
      <c r="L36" s="68">
        <v>6599.3030004401407</v>
      </c>
      <c r="M36" s="68">
        <v>108.67555589219739</v>
      </c>
      <c r="N36" s="140">
        <v>344916947834</v>
      </c>
      <c r="O36" s="154"/>
      <c r="P36" s="154"/>
    </row>
    <row r="37" spans="1:16" ht="15" customHeight="1">
      <c r="A37" s="170"/>
      <c r="B37" s="32" t="s">
        <v>250</v>
      </c>
      <c r="C37" s="140">
        <v>8000000000</v>
      </c>
      <c r="D37" s="140">
        <v>9460000000</v>
      </c>
      <c r="E37" s="140">
        <v>16803405652.000002</v>
      </c>
      <c r="F37" s="140">
        <v>0</v>
      </c>
      <c r="G37" s="140">
        <v>16803405652.000002</v>
      </c>
      <c r="H37" s="140">
        <v>16803405652.000002</v>
      </c>
      <c r="I37" s="140">
        <v>0</v>
      </c>
      <c r="J37" s="140">
        <v>0</v>
      </c>
      <c r="K37" s="68">
        <v>210.04257065000002</v>
      </c>
      <c r="L37" s="68">
        <v>177.62585255813957</v>
      </c>
      <c r="M37" s="68">
        <v>120.75353297779901</v>
      </c>
      <c r="N37" s="140">
        <v>13915456747</v>
      </c>
      <c r="O37" s="154"/>
      <c r="P37" s="154"/>
    </row>
    <row r="38" spans="1:16" ht="15" customHeight="1">
      <c r="A38" s="170"/>
      <c r="B38" s="32" t="s">
        <v>251</v>
      </c>
      <c r="C38" s="140">
        <v>0</v>
      </c>
      <c r="D38" s="140">
        <v>0</v>
      </c>
      <c r="E38" s="140">
        <v>0</v>
      </c>
      <c r="F38" s="140">
        <v>0</v>
      </c>
      <c r="G38" s="140">
        <v>0</v>
      </c>
      <c r="H38" s="140">
        <v>0</v>
      </c>
      <c r="I38" s="140">
        <v>0</v>
      </c>
      <c r="J38" s="140">
        <v>0</v>
      </c>
      <c r="K38" s="68"/>
      <c r="L38" s="68"/>
      <c r="M38" s="68">
        <v>0</v>
      </c>
      <c r="N38" s="140">
        <v>154150000</v>
      </c>
      <c r="O38" s="154"/>
      <c r="P38" s="154"/>
    </row>
    <row r="39" spans="1:16" ht="15" customHeight="1">
      <c r="A39" s="170"/>
      <c r="B39" s="32" t="s">
        <v>254</v>
      </c>
      <c r="C39" s="140">
        <v>0</v>
      </c>
      <c r="D39" s="140">
        <v>19060000000</v>
      </c>
      <c r="E39" s="140">
        <v>0</v>
      </c>
      <c r="F39" s="140">
        <v>0</v>
      </c>
      <c r="G39" s="140">
        <v>0</v>
      </c>
      <c r="H39" s="140">
        <v>0</v>
      </c>
      <c r="I39" s="140">
        <v>0</v>
      </c>
      <c r="J39" s="140">
        <v>0</v>
      </c>
      <c r="K39" s="68"/>
      <c r="L39" s="68">
        <v>0</v>
      </c>
      <c r="M39" s="68">
        <v>0</v>
      </c>
      <c r="N39" s="140">
        <v>19592171855</v>
      </c>
      <c r="O39" s="154"/>
      <c r="P39" s="154"/>
    </row>
    <row r="40" spans="1:16" s="66" customFormat="1">
      <c r="A40" s="168">
        <v>5</v>
      </c>
      <c r="B40" s="48" t="s">
        <v>13</v>
      </c>
      <c r="C40" s="313">
        <v>235000000000</v>
      </c>
      <c r="D40" s="313">
        <v>242800000000</v>
      </c>
      <c r="E40" s="313">
        <v>247449516171</v>
      </c>
      <c r="F40" s="313">
        <v>0</v>
      </c>
      <c r="G40" s="313">
        <v>247449516171</v>
      </c>
      <c r="H40" s="313">
        <v>0</v>
      </c>
      <c r="I40" s="313">
        <v>205779952239</v>
      </c>
      <c r="J40" s="313">
        <v>41669563932</v>
      </c>
      <c r="K40" s="63">
        <v>105.29766645574468</v>
      </c>
      <c r="L40" s="63">
        <v>101.91495723682043</v>
      </c>
      <c r="M40" s="63">
        <v>118.08184757701991</v>
      </c>
      <c r="N40" s="140">
        <v>209557625705</v>
      </c>
      <c r="O40" s="154"/>
      <c r="P40" s="154"/>
    </row>
    <row r="41" spans="1:16" s="66" customFormat="1">
      <c r="A41" s="168">
        <v>6</v>
      </c>
      <c r="B41" s="48" t="s">
        <v>11</v>
      </c>
      <c r="C41" s="313">
        <v>0</v>
      </c>
      <c r="D41" s="313">
        <v>0</v>
      </c>
      <c r="E41" s="313">
        <v>518660533</v>
      </c>
      <c r="F41" s="313">
        <v>0</v>
      </c>
      <c r="G41" s="313">
        <v>518660533</v>
      </c>
      <c r="H41" s="313">
        <v>0</v>
      </c>
      <c r="I41" s="313">
        <v>0</v>
      </c>
      <c r="J41" s="313">
        <v>518660533</v>
      </c>
      <c r="K41" s="63"/>
      <c r="L41" s="63"/>
      <c r="M41" s="63">
        <v>74.787200741341024</v>
      </c>
      <c r="N41" s="140">
        <v>693515104</v>
      </c>
      <c r="O41" s="154"/>
      <c r="P41" s="154"/>
    </row>
    <row r="42" spans="1:16" s="66" customFormat="1">
      <c r="A42" s="168">
        <v>7</v>
      </c>
      <c r="B42" s="29" t="s">
        <v>255</v>
      </c>
      <c r="C42" s="313">
        <v>6000000000</v>
      </c>
      <c r="D42" s="313">
        <v>8500000000</v>
      </c>
      <c r="E42" s="313">
        <v>10562238525</v>
      </c>
      <c r="F42" s="313">
        <v>0</v>
      </c>
      <c r="G42" s="313">
        <v>10562238525</v>
      </c>
      <c r="H42" s="313">
        <v>0</v>
      </c>
      <c r="I42" s="313">
        <v>0</v>
      </c>
      <c r="J42" s="313">
        <v>10562238525</v>
      </c>
      <c r="K42" s="63"/>
      <c r="L42" s="63">
        <v>124.26162970588234</v>
      </c>
      <c r="M42" s="63">
        <v>108.23015151738137</v>
      </c>
      <c r="N42" s="140">
        <v>9759053625</v>
      </c>
      <c r="O42" s="154"/>
      <c r="P42" s="154"/>
    </row>
    <row r="43" spans="1:16" s="66" customFormat="1">
      <c r="A43" s="168">
        <v>8</v>
      </c>
      <c r="B43" s="48" t="s">
        <v>12</v>
      </c>
      <c r="C43" s="313">
        <v>445000000000</v>
      </c>
      <c r="D43" s="313">
        <v>445000000000</v>
      </c>
      <c r="E43" s="313">
        <v>479309864908</v>
      </c>
      <c r="F43" s="313">
        <v>0</v>
      </c>
      <c r="G43" s="313">
        <v>479309864908</v>
      </c>
      <c r="H43" s="313">
        <v>479309864908</v>
      </c>
      <c r="I43" s="313">
        <v>0</v>
      </c>
      <c r="J43" s="313">
        <v>0</v>
      </c>
      <c r="K43" s="63">
        <v>107.71008200179774</v>
      </c>
      <c r="L43" s="63">
        <v>107.71008200179774</v>
      </c>
      <c r="M43" s="63">
        <v>125.38769764721837</v>
      </c>
      <c r="N43" s="140">
        <v>382262274451</v>
      </c>
      <c r="O43" s="154"/>
      <c r="P43" s="154"/>
    </row>
    <row r="44" spans="1:16" s="66" customFormat="1">
      <c r="A44" s="168">
        <v>9</v>
      </c>
      <c r="B44" s="29" t="s">
        <v>256</v>
      </c>
      <c r="C44" s="313">
        <v>2332000000000</v>
      </c>
      <c r="D44" s="313">
        <v>2332000000000</v>
      </c>
      <c r="E44" s="313">
        <v>1700535975775</v>
      </c>
      <c r="F44" s="313">
        <v>1067898505928</v>
      </c>
      <c r="G44" s="313">
        <v>632637469847</v>
      </c>
      <c r="H44" s="313">
        <v>632637469847</v>
      </c>
      <c r="I44" s="313">
        <v>0</v>
      </c>
      <c r="J44" s="313">
        <v>0</v>
      </c>
      <c r="K44" s="63">
        <v>72.921782837692973</v>
      </c>
      <c r="L44" s="63">
        <v>72.921782837692973</v>
      </c>
      <c r="M44" s="63">
        <v>87.300760285207829</v>
      </c>
      <c r="N44" s="140">
        <v>1947905115853.9998</v>
      </c>
      <c r="O44" s="154"/>
      <c r="P44" s="154"/>
    </row>
    <row r="45" spans="1:16" s="67" customFormat="1" hidden="1">
      <c r="A45" s="169"/>
      <c r="B45" s="30" t="s">
        <v>242</v>
      </c>
      <c r="C45" s="313">
        <v>0</v>
      </c>
      <c r="D45" s="313">
        <v>0</v>
      </c>
      <c r="E45" s="313">
        <v>1067898505928</v>
      </c>
      <c r="F45" s="313">
        <v>1067898505928</v>
      </c>
      <c r="G45" s="313">
        <v>0</v>
      </c>
      <c r="H45" s="313">
        <v>0</v>
      </c>
      <c r="I45" s="313">
        <v>0</v>
      </c>
      <c r="J45" s="313">
        <v>0</v>
      </c>
      <c r="K45" s="64" t="e">
        <v>#DIV/0!</v>
      </c>
      <c r="L45" s="64" t="e">
        <v>#DIV/0!</v>
      </c>
      <c r="M45" s="64"/>
      <c r="N45" s="22"/>
      <c r="O45" s="165"/>
      <c r="P45" s="165"/>
    </row>
    <row r="46" spans="1:16" s="67" customFormat="1" hidden="1">
      <c r="A46" s="169"/>
      <c r="B46" s="30" t="s">
        <v>243</v>
      </c>
      <c r="C46" s="313">
        <v>0</v>
      </c>
      <c r="D46" s="313">
        <v>0</v>
      </c>
      <c r="E46" s="313">
        <v>632637469847</v>
      </c>
      <c r="F46" s="313">
        <v>0</v>
      </c>
      <c r="G46" s="313">
        <v>632637469847</v>
      </c>
      <c r="H46" s="313">
        <v>632637469847</v>
      </c>
      <c r="I46" s="313">
        <v>0</v>
      </c>
      <c r="J46" s="313">
        <v>0</v>
      </c>
      <c r="K46" s="64" t="e">
        <v>#DIV/0!</v>
      </c>
      <c r="L46" s="64" t="e">
        <v>#DIV/0!</v>
      </c>
      <c r="M46" s="64"/>
      <c r="N46" s="22"/>
      <c r="O46" s="165"/>
      <c r="P46" s="165"/>
    </row>
    <row r="47" spans="1:16" s="66" customFormat="1">
      <c r="A47" s="168">
        <v>10</v>
      </c>
      <c r="B47" s="48" t="s">
        <v>586</v>
      </c>
      <c r="C47" s="313">
        <v>175000000000</v>
      </c>
      <c r="D47" s="313">
        <v>175000000000</v>
      </c>
      <c r="E47" s="313">
        <v>154856127412</v>
      </c>
      <c r="F47" s="313">
        <v>37671323125</v>
      </c>
      <c r="G47" s="313">
        <v>117184804287</v>
      </c>
      <c r="H47" s="313">
        <v>50713814123</v>
      </c>
      <c r="I47" s="313">
        <v>45156553424</v>
      </c>
      <c r="J47" s="313">
        <v>21314436740</v>
      </c>
      <c r="K47" s="63">
        <v>88.489215664</v>
      </c>
      <c r="L47" s="63">
        <v>88.489215664</v>
      </c>
      <c r="M47" s="63">
        <v>60.389556230628507</v>
      </c>
      <c r="N47" s="49">
        <v>256428656009</v>
      </c>
      <c r="O47" s="154"/>
      <c r="P47" s="154"/>
    </row>
    <row r="48" spans="1:16" s="66" customFormat="1">
      <c r="A48" s="168">
        <v>11</v>
      </c>
      <c r="B48" s="48" t="s">
        <v>458</v>
      </c>
      <c r="C48" s="313">
        <v>450000000000</v>
      </c>
      <c r="D48" s="313">
        <v>450000000000</v>
      </c>
      <c r="E48" s="313">
        <v>843422116474</v>
      </c>
      <c r="F48" s="313">
        <v>0</v>
      </c>
      <c r="G48" s="313">
        <v>843422116474</v>
      </c>
      <c r="H48" s="313">
        <v>202713067300</v>
      </c>
      <c r="I48" s="313">
        <v>640709049174</v>
      </c>
      <c r="J48" s="313">
        <v>0</v>
      </c>
      <c r="K48" s="63">
        <v>187.42713699422222</v>
      </c>
      <c r="L48" s="63">
        <v>187.42713699422222</v>
      </c>
      <c r="M48" s="63">
        <v>131.86684120119264</v>
      </c>
      <c r="N48" s="49">
        <v>639601365128</v>
      </c>
      <c r="O48" s="154"/>
      <c r="P48" s="154"/>
    </row>
    <row r="49" spans="1:16" s="66" customFormat="1">
      <c r="A49" s="168">
        <v>12</v>
      </c>
      <c r="B49" s="48" t="s">
        <v>459</v>
      </c>
      <c r="C49" s="313">
        <v>65000000000</v>
      </c>
      <c r="D49" s="313">
        <v>65000000000</v>
      </c>
      <c r="E49" s="313">
        <v>195223803462</v>
      </c>
      <c r="F49" s="313">
        <v>0</v>
      </c>
      <c r="G49" s="313">
        <v>195223803462</v>
      </c>
      <c r="H49" s="313">
        <v>8897486581</v>
      </c>
      <c r="I49" s="313">
        <v>186326316881</v>
      </c>
      <c r="J49" s="313">
        <v>0</v>
      </c>
      <c r="K49" s="63">
        <v>300.34431301846155</v>
      </c>
      <c r="L49" s="63">
        <v>300.34431301846155</v>
      </c>
      <c r="M49" s="63">
        <v>318.49385254225189</v>
      </c>
      <c r="N49" s="49">
        <v>61295940849.000008</v>
      </c>
      <c r="O49" s="154"/>
      <c r="P49" s="154"/>
    </row>
    <row r="50" spans="1:16" s="66" customFormat="1">
      <c r="A50" s="168">
        <v>13</v>
      </c>
      <c r="B50" s="48" t="s">
        <v>460</v>
      </c>
      <c r="C50" s="313">
        <v>0</v>
      </c>
      <c r="D50" s="313">
        <v>0</v>
      </c>
      <c r="E50" s="313">
        <v>0</v>
      </c>
      <c r="F50" s="313">
        <v>0</v>
      </c>
      <c r="G50" s="313">
        <v>0</v>
      </c>
      <c r="H50" s="313">
        <v>0</v>
      </c>
      <c r="I50" s="313">
        <v>0</v>
      </c>
      <c r="J50" s="313">
        <v>0</v>
      </c>
      <c r="K50" s="63"/>
      <c r="L50" s="63"/>
      <c r="M50" s="63"/>
      <c r="N50" s="49">
        <v>0</v>
      </c>
      <c r="O50" s="154"/>
      <c r="P50" s="154"/>
    </row>
    <row r="51" spans="1:16" s="66" customFormat="1">
      <c r="A51" s="168">
        <v>14</v>
      </c>
      <c r="B51" s="48" t="s">
        <v>461</v>
      </c>
      <c r="C51" s="313">
        <v>0</v>
      </c>
      <c r="D51" s="313">
        <v>0</v>
      </c>
      <c r="E51" s="313">
        <v>0</v>
      </c>
      <c r="F51" s="313">
        <v>0</v>
      </c>
      <c r="G51" s="313">
        <v>0</v>
      </c>
      <c r="H51" s="313">
        <v>0</v>
      </c>
      <c r="I51" s="313">
        <v>0</v>
      </c>
      <c r="J51" s="313">
        <v>0</v>
      </c>
      <c r="K51" s="63"/>
      <c r="L51" s="63"/>
      <c r="M51" s="63"/>
      <c r="N51" s="49">
        <v>0</v>
      </c>
      <c r="O51" s="154"/>
      <c r="P51" s="154"/>
    </row>
    <row r="52" spans="1:16" s="66" customFormat="1">
      <c r="A52" s="168">
        <v>15</v>
      </c>
      <c r="B52" s="48" t="s">
        <v>462</v>
      </c>
      <c r="C52" s="313">
        <v>0</v>
      </c>
      <c r="D52" s="313">
        <v>0</v>
      </c>
      <c r="E52" s="313">
        <v>0</v>
      </c>
      <c r="F52" s="313">
        <v>0</v>
      </c>
      <c r="G52" s="313">
        <v>0</v>
      </c>
      <c r="H52" s="313">
        <v>0</v>
      </c>
      <c r="I52" s="313">
        <v>0</v>
      </c>
      <c r="J52" s="313">
        <v>0</v>
      </c>
      <c r="K52" s="63"/>
      <c r="L52" s="63"/>
      <c r="M52" s="63"/>
      <c r="N52" s="49">
        <v>0</v>
      </c>
      <c r="O52" s="154"/>
      <c r="P52" s="154"/>
    </row>
    <row r="53" spans="1:16" s="66" customFormat="1">
      <c r="A53" s="168">
        <v>16</v>
      </c>
      <c r="B53" s="48" t="s">
        <v>257</v>
      </c>
      <c r="C53" s="313">
        <v>0</v>
      </c>
      <c r="D53" s="313">
        <v>0</v>
      </c>
      <c r="E53" s="313">
        <v>701645818</v>
      </c>
      <c r="F53" s="313">
        <v>0</v>
      </c>
      <c r="G53" s="313">
        <v>701645818</v>
      </c>
      <c r="H53" s="313">
        <v>369351818</v>
      </c>
      <c r="I53" s="313">
        <v>332294000</v>
      </c>
      <c r="J53" s="313">
        <v>0</v>
      </c>
      <c r="K53" s="63"/>
      <c r="L53" s="63"/>
      <c r="M53" s="63"/>
      <c r="N53" s="49">
        <v>2246574249</v>
      </c>
      <c r="O53" s="154"/>
      <c r="P53" s="154"/>
    </row>
    <row r="54" spans="1:16" s="66" customFormat="1">
      <c r="A54" s="168">
        <v>17</v>
      </c>
      <c r="B54" s="48" t="s">
        <v>145</v>
      </c>
      <c r="C54" s="313">
        <v>180000000000</v>
      </c>
      <c r="D54" s="313">
        <v>180000000000</v>
      </c>
      <c r="E54" s="313">
        <v>237237853758</v>
      </c>
      <c r="F54" s="313">
        <v>69630419322</v>
      </c>
      <c r="G54" s="313">
        <v>167607434436</v>
      </c>
      <c r="H54" s="313">
        <v>44779935613</v>
      </c>
      <c r="I54" s="313">
        <v>88444714690</v>
      </c>
      <c r="J54" s="313">
        <v>34382784133</v>
      </c>
      <c r="K54" s="63">
        <v>131.79880764333333</v>
      </c>
      <c r="L54" s="63">
        <v>131.79880764333333</v>
      </c>
      <c r="M54" s="63"/>
      <c r="N54" s="49">
        <v>179028547636.99997</v>
      </c>
      <c r="O54" s="154"/>
      <c r="P54" s="154"/>
    </row>
    <row r="55" spans="1:16" ht="15" customHeight="1">
      <c r="A55" s="168">
        <v>18</v>
      </c>
      <c r="B55" s="48" t="s">
        <v>144</v>
      </c>
      <c r="C55" s="313">
        <v>4000000000</v>
      </c>
      <c r="D55" s="313">
        <v>4000000000</v>
      </c>
      <c r="E55" s="313">
        <v>46773223066</v>
      </c>
      <c r="F55" s="313">
        <v>0</v>
      </c>
      <c r="G55" s="313">
        <v>46773223066</v>
      </c>
      <c r="H55" s="313">
        <v>46773223066</v>
      </c>
      <c r="I55" s="313">
        <v>0</v>
      </c>
      <c r="J55" s="313">
        <v>0</v>
      </c>
      <c r="K55" s="63"/>
      <c r="L55" s="63"/>
      <c r="M55" s="23"/>
      <c r="N55" s="23">
        <v>5516173606</v>
      </c>
      <c r="O55" s="154"/>
      <c r="P55" s="154"/>
    </row>
    <row r="56" spans="1:16" s="66" customFormat="1" ht="13.5" customHeight="1">
      <c r="A56" s="168">
        <v>19</v>
      </c>
      <c r="B56" s="48" t="s">
        <v>540</v>
      </c>
      <c r="C56" s="313">
        <v>19000000000</v>
      </c>
      <c r="D56" s="313">
        <v>19000000000</v>
      </c>
      <c r="E56" s="313">
        <v>4849441135</v>
      </c>
      <c r="F56" s="313">
        <v>0</v>
      </c>
      <c r="G56" s="313">
        <v>4849441135</v>
      </c>
      <c r="H56" s="313">
        <v>0</v>
      </c>
      <c r="I56" s="313">
        <v>735721788</v>
      </c>
      <c r="J56" s="313">
        <v>4113719347</v>
      </c>
      <c r="K56" s="63">
        <v>25.523374394736841</v>
      </c>
      <c r="L56" s="63">
        <v>25.523374394736841</v>
      </c>
      <c r="M56" s="68">
        <v>24.573476607225935</v>
      </c>
      <c r="N56" s="23">
        <v>19734452770</v>
      </c>
      <c r="O56" s="154"/>
      <c r="P56" s="154"/>
    </row>
    <row r="57" spans="1:16" s="231" customFormat="1" ht="15" customHeight="1">
      <c r="A57" s="168">
        <v>20</v>
      </c>
      <c r="B57" s="48" t="s">
        <v>463</v>
      </c>
      <c r="C57" s="313">
        <v>8000000000</v>
      </c>
      <c r="D57" s="313">
        <v>8000000000</v>
      </c>
      <c r="E57" s="313">
        <v>47931864000</v>
      </c>
      <c r="F57" s="313">
        <v>0</v>
      </c>
      <c r="G57" s="313">
        <v>47931864000</v>
      </c>
      <c r="H57" s="313">
        <v>47931864000</v>
      </c>
      <c r="I57" s="313">
        <v>0</v>
      </c>
      <c r="J57" s="313">
        <v>0</v>
      </c>
      <c r="K57" s="63">
        <v>599.14829999999995</v>
      </c>
      <c r="L57" s="63">
        <v>599.14829999999995</v>
      </c>
      <c r="M57" s="230"/>
      <c r="N57" s="229"/>
      <c r="O57" s="228"/>
      <c r="P57" s="228"/>
    </row>
    <row r="58" spans="1:16" s="66" customFormat="1" ht="16.5" customHeight="1">
      <c r="A58" s="168">
        <v>21</v>
      </c>
      <c r="B58" s="137" t="s">
        <v>244</v>
      </c>
      <c r="C58" s="313">
        <v>1270000000000</v>
      </c>
      <c r="D58" s="313">
        <v>1270000000000</v>
      </c>
      <c r="E58" s="313">
        <v>1371273940101</v>
      </c>
      <c r="F58" s="313">
        <v>0</v>
      </c>
      <c r="G58" s="313">
        <v>1371273940101</v>
      </c>
      <c r="H58" s="313">
        <v>1371273940101</v>
      </c>
      <c r="I58" s="313">
        <v>0</v>
      </c>
      <c r="J58" s="313">
        <v>0</v>
      </c>
      <c r="K58" s="213">
        <v>107.97432599220474</v>
      </c>
      <c r="L58" s="213">
        <v>107.97432599220474</v>
      </c>
      <c r="M58" s="213">
        <v>92.78552889512504</v>
      </c>
      <c r="N58" s="49">
        <v>1477896344861</v>
      </c>
      <c r="O58" s="154"/>
      <c r="P58" s="154"/>
    </row>
    <row r="59" spans="1:16" s="66" customFormat="1" ht="16.5" customHeight="1">
      <c r="A59" s="168" t="s">
        <v>156</v>
      </c>
      <c r="B59" s="137" t="s">
        <v>119</v>
      </c>
      <c r="C59" s="313">
        <v>0</v>
      </c>
      <c r="D59" s="313">
        <v>0</v>
      </c>
      <c r="E59" s="313">
        <v>0</v>
      </c>
      <c r="F59" s="313">
        <v>0</v>
      </c>
      <c r="G59" s="313">
        <v>0</v>
      </c>
      <c r="H59" s="313">
        <v>0</v>
      </c>
      <c r="I59" s="313">
        <v>0</v>
      </c>
      <c r="J59" s="313">
        <v>0</v>
      </c>
      <c r="K59" s="213"/>
      <c r="L59" s="213"/>
      <c r="M59" s="213"/>
      <c r="N59" s="49"/>
      <c r="O59" s="154"/>
      <c r="P59" s="154"/>
    </row>
    <row r="60" spans="1:16" s="66" customFormat="1">
      <c r="A60" s="168" t="s">
        <v>98</v>
      </c>
      <c r="B60" s="48" t="s">
        <v>476</v>
      </c>
      <c r="C60" s="313">
        <v>66000000000</v>
      </c>
      <c r="D60" s="313">
        <v>66000000000</v>
      </c>
      <c r="E60" s="313">
        <v>74261833345</v>
      </c>
      <c r="F60" s="313">
        <v>74206223345</v>
      </c>
      <c r="G60" s="313">
        <v>55610000</v>
      </c>
      <c r="H60" s="313">
        <v>55610000</v>
      </c>
      <c r="I60" s="313">
        <v>0</v>
      </c>
      <c r="J60" s="313">
        <v>0</v>
      </c>
      <c r="K60" s="63">
        <v>112.51792931060606</v>
      </c>
      <c r="L60" s="63">
        <v>112.51792931060606</v>
      </c>
      <c r="M60" s="63">
        <v>69.134497414146438</v>
      </c>
      <c r="N60" s="49">
        <v>107416465184.00002</v>
      </c>
      <c r="O60" s="154"/>
      <c r="P60" s="154"/>
    </row>
    <row r="61" spans="1:16" ht="15" customHeight="1">
      <c r="A61" s="170">
        <v>1</v>
      </c>
      <c r="B61" s="32" t="s">
        <v>587</v>
      </c>
      <c r="C61" s="140">
        <v>35000000000</v>
      </c>
      <c r="D61" s="140">
        <v>35000000000</v>
      </c>
      <c r="E61" s="140">
        <v>18919176619</v>
      </c>
      <c r="F61" s="140">
        <v>18919176619</v>
      </c>
      <c r="G61" s="140">
        <v>0</v>
      </c>
      <c r="H61" s="140">
        <v>0</v>
      </c>
      <c r="I61" s="140">
        <v>0</v>
      </c>
      <c r="J61" s="140">
        <v>0</v>
      </c>
      <c r="K61" s="68">
        <v>54.054790340000004</v>
      </c>
      <c r="L61" s="68">
        <v>54.054790340000004</v>
      </c>
      <c r="M61" s="68"/>
      <c r="N61" s="23">
        <v>21269950011</v>
      </c>
      <c r="O61" s="154"/>
      <c r="P61" s="154"/>
    </row>
    <row r="62" spans="1:16" ht="15" customHeight="1">
      <c r="A62" s="170">
        <v>2</v>
      </c>
      <c r="B62" s="32" t="s">
        <v>258</v>
      </c>
      <c r="C62" s="140">
        <v>31000000000</v>
      </c>
      <c r="D62" s="140">
        <v>31000000000</v>
      </c>
      <c r="E62" s="140">
        <v>50945320870</v>
      </c>
      <c r="F62" s="140">
        <v>50945320870</v>
      </c>
      <c r="G62" s="140">
        <v>0</v>
      </c>
      <c r="H62" s="140">
        <v>0</v>
      </c>
      <c r="I62" s="140">
        <v>0</v>
      </c>
      <c r="J62" s="140">
        <v>0</v>
      </c>
      <c r="K62" s="68">
        <v>164.33974474193548</v>
      </c>
      <c r="L62" s="68">
        <v>164.33974474193548</v>
      </c>
      <c r="M62" s="68"/>
      <c r="N62" s="23">
        <v>83815682501</v>
      </c>
      <c r="O62" s="154"/>
      <c r="P62" s="154"/>
    </row>
    <row r="63" spans="1:16" ht="15" customHeight="1">
      <c r="A63" s="170">
        <v>3</v>
      </c>
      <c r="B63" s="32" t="s">
        <v>169</v>
      </c>
      <c r="C63" s="140">
        <v>0</v>
      </c>
      <c r="D63" s="140">
        <v>0</v>
      </c>
      <c r="E63" s="140">
        <v>4397335856</v>
      </c>
      <c r="F63" s="140">
        <v>4341725856</v>
      </c>
      <c r="G63" s="140">
        <v>55610000</v>
      </c>
      <c r="H63" s="140">
        <v>55610000</v>
      </c>
      <c r="I63" s="140">
        <v>0</v>
      </c>
      <c r="J63" s="140">
        <v>0</v>
      </c>
      <c r="K63" s="68"/>
      <c r="L63" s="68"/>
      <c r="M63" s="68"/>
      <c r="N63" s="23">
        <v>2330832672</v>
      </c>
      <c r="O63" s="154"/>
      <c r="P63" s="154"/>
    </row>
    <row r="64" spans="1:16" s="66" customFormat="1" ht="15" customHeight="1">
      <c r="A64" s="168" t="s">
        <v>112</v>
      </c>
      <c r="B64" s="48" t="s">
        <v>464</v>
      </c>
      <c r="C64" s="313">
        <v>0</v>
      </c>
      <c r="D64" s="313">
        <v>0</v>
      </c>
      <c r="E64" s="313">
        <v>6881133274.999999</v>
      </c>
      <c r="F64" s="313">
        <v>0</v>
      </c>
      <c r="G64" s="313">
        <v>6881133275</v>
      </c>
      <c r="H64" s="313">
        <v>5002317630</v>
      </c>
      <c r="I64" s="313">
        <v>1878815645</v>
      </c>
      <c r="J64" s="313">
        <v>0</v>
      </c>
      <c r="K64" s="63"/>
      <c r="L64" s="63"/>
      <c r="M64" s="63"/>
      <c r="N64" s="49"/>
      <c r="O64" s="154"/>
      <c r="P64" s="154"/>
    </row>
    <row r="65" spans="1:16" s="60" customFormat="1">
      <c r="A65" s="167" t="s">
        <v>113</v>
      </c>
      <c r="B65" s="48" t="s">
        <v>126</v>
      </c>
      <c r="C65" s="313">
        <v>0</v>
      </c>
      <c r="D65" s="313">
        <v>0</v>
      </c>
      <c r="E65" s="313">
        <v>12794679026</v>
      </c>
      <c r="F65" s="313">
        <v>0</v>
      </c>
      <c r="G65" s="313">
        <v>12794679026</v>
      </c>
      <c r="H65" s="313">
        <v>0</v>
      </c>
      <c r="I65" s="313">
        <v>2306084948</v>
      </c>
      <c r="J65" s="313">
        <v>10488594078</v>
      </c>
      <c r="K65" s="46"/>
      <c r="L65" s="46"/>
      <c r="M65" s="46"/>
      <c r="N65" s="46">
        <v>24480858516</v>
      </c>
      <c r="O65" s="154"/>
      <c r="P65" s="154"/>
    </row>
    <row r="66" spans="1:16" s="60" customFormat="1" ht="18.75">
      <c r="A66" s="170">
        <v>1</v>
      </c>
      <c r="B66" s="211" t="s">
        <v>362</v>
      </c>
      <c r="C66" s="140">
        <v>0</v>
      </c>
      <c r="D66" s="140">
        <v>0</v>
      </c>
      <c r="E66" s="140">
        <v>8363105700</v>
      </c>
      <c r="F66" s="140">
        <v>0</v>
      </c>
      <c r="G66" s="140">
        <v>8363105700</v>
      </c>
      <c r="H66" s="140">
        <v>0</v>
      </c>
      <c r="I66" s="140">
        <v>1655487000</v>
      </c>
      <c r="J66" s="140">
        <v>6707618700</v>
      </c>
      <c r="K66" s="46"/>
      <c r="L66" s="46"/>
      <c r="M66" s="46"/>
      <c r="N66" s="23">
        <v>13810018216</v>
      </c>
      <c r="O66" s="154"/>
      <c r="P66" s="154"/>
    </row>
    <row r="67" spans="1:16" s="60" customFormat="1" ht="18.75">
      <c r="A67" s="170">
        <v>2</v>
      </c>
      <c r="B67" s="211" t="s">
        <v>182</v>
      </c>
      <c r="C67" s="140">
        <v>0</v>
      </c>
      <c r="D67" s="140">
        <v>0</v>
      </c>
      <c r="E67" s="140">
        <v>4431573326</v>
      </c>
      <c r="F67" s="140">
        <v>0</v>
      </c>
      <c r="G67" s="140">
        <v>4431573326</v>
      </c>
      <c r="H67" s="140">
        <v>0</v>
      </c>
      <c r="I67" s="140">
        <v>650597948</v>
      </c>
      <c r="J67" s="140">
        <v>3780975378</v>
      </c>
      <c r="K67" s="46"/>
      <c r="L67" s="46"/>
      <c r="M67" s="46"/>
      <c r="N67" s="23">
        <v>10670840300</v>
      </c>
      <c r="O67" s="154"/>
      <c r="P67" s="154"/>
    </row>
    <row r="68" spans="1:16" s="66" customFormat="1" ht="15" customHeight="1">
      <c r="A68" s="168" t="s">
        <v>114</v>
      </c>
      <c r="B68" s="48" t="s">
        <v>450</v>
      </c>
      <c r="C68" s="313">
        <v>0</v>
      </c>
      <c r="D68" s="313">
        <v>0</v>
      </c>
      <c r="E68" s="313">
        <v>0</v>
      </c>
      <c r="F68" s="313">
        <v>0</v>
      </c>
      <c r="G68" s="313">
        <v>0</v>
      </c>
      <c r="H68" s="313">
        <v>0</v>
      </c>
      <c r="I68" s="313">
        <v>0</v>
      </c>
      <c r="J68" s="313">
        <v>0</v>
      </c>
      <c r="K68" s="63"/>
      <c r="L68" s="63"/>
      <c r="M68" s="63"/>
      <c r="N68" s="49"/>
      <c r="O68" s="154"/>
      <c r="P68" s="154"/>
    </row>
    <row r="69" spans="1:16" s="60" customFormat="1">
      <c r="A69" s="167" t="s">
        <v>157</v>
      </c>
      <c r="B69" s="45" t="s">
        <v>465</v>
      </c>
      <c r="C69" s="313">
        <v>0</v>
      </c>
      <c r="D69" s="313">
        <v>0</v>
      </c>
      <c r="E69" s="313">
        <v>0</v>
      </c>
      <c r="F69" s="313">
        <v>0</v>
      </c>
      <c r="G69" s="313">
        <v>0</v>
      </c>
      <c r="H69" s="313">
        <v>0</v>
      </c>
      <c r="I69" s="313">
        <v>0</v>
      </c>
      <c r="J69" s="313">
        <v>0</v>
      </c>
      <c r="K69" s="46"/>
      <c r="L69" s="46"/>
      <c r="M69" s="46"/>
      <c r="N69" s="46"/>
      <c r="O69" s="154"/>
      <c r="P69" s="154"/>
    </row>
    <row r="70" spans="1:16" s="60" customFormat="1">
      <c r="A70" s="167" t="s">
        <v>155</v>
      </c>
      <c r="B70" s="45" t="s">
        <v>466</v>
      </c>
      <c r="C70" s="313">
        <v>0</v>
      </c>
      <c r="D70" s="313">
        <v>0</v>
      </c>
      <c r="E70" s="313">
        <v>0</v>
      </c>
      <c r="F70" s="313">
        <v>0</v>
      </c>
      <c r="G70" s="313">
        <v>0</v>
      </c>
      <c r="H70" s="313">
        <v>0</v>
      </c>
      <c r="I70" s="313">
        <v>0</v>
      </c>
      <c r="J70" s="313">
        <v>0</v>
      </c>
      <c r="K70" s="46"/>
      <c r="L70" s="46"/>
      <c r="M70" s="46"/>
      <c r="N70" s="46"/>
      <c r="O70" s="154"/>
      <c r="P70" s="154"/>
    </row>
    <row r="71" spans="1:16" s="60" customFormat="1">
      <c r="A71" s="167" t="s">
        <v>156</v>
      </c>
      <c r="B71" s="45" t="s">
        <v>467</v>
      </c>
      <c r="C71" s="313">
        <v>0</v>
      </c>
      <c r="D71" s="313">
        <v>0</v>
      </c>
      <c r="E71" s="313">
        <v>0</v>
      </c>
      <c r="F71" s="313">
        <v>0</v>
      </c>
      <c r="G71" s="313">
        <v>0</v>
      </c>
      <c r="H71" s="313">
        <v>0</v>
      </c>
      <c r="I71" s="313">
        <v>0</v>
      </c>
      <c r="J71" s="313">
        <v>0</v>
      </c>
      <c r="K71" s="46"/>
      <c r="L71" s="46"/>
      <c r="M71" s="46"/>
      <c r="N71" s="46"/>
      <c r="O71" s="154"/>
      <c r="P71" s="154"/>
    </row>
    <row r="72" spans="1:16" s="60" customFormat="1">
      <c r="A72" s="167" t="s">
        <v>80</v>
      </c>
      <c r="B72" s="45" t="s">
        <v>124</v>
      </c>
      <c r="C72" s="313">
        <v>6694954000000</v>
      </c>
      <c r="D72" s="313">
        <v>6694954000000</v>
      </c>
      <c r="E72" s="313">
        <v>6876751618567</v>
      </c>
      <c r="F72" s="313">
        <v>0</v>
      </c>
      <c r="G72" s="313">
        <v>6876751618567</v>
      </c>
      <c r="H72" s="313">
        <v>6876751618567</v>
      </c>
      <c r="I72" s="313">
        <v>0</v>
      </c>
      <c r="J72" s="313">
        <v>0</v>
      </c>
      <c r="K72" s="298">
        <v>102.71544238492154</v>
      </c>
      <c r="L72" s="298">
        <v>102.71544238492154</v>
      </c>
      <c r="M72" s="46"/>
      <c r="N72" s="46">
        <v>11903254090405</v>
      </c>
      <c r="O72" s="154"/>
      <c r="P72" s="154"/>
    </row>
    <row r="73" spans="1:16" s="60" customFormat="1">
      <c r="A73" s="167" t="s">
        <v>155</v>
      </c>
      <c r="B73" s="45" t="s">
        <v>9</v>
      </c>
      <c r="C73" s="313">
        <v>6694954000000</v>
      </c>
      <c r="D73" s="313">
        <v>6694954000000</v>
      </c>
      <c r="E73" s="313">
        <v>6876751618567</v>
      </c>
      <c r="F73" s="313">
        <v>0</v>
      </c>
      <c r="G73" s="313">
        <v>6876751618567</v>
      </c>
      <c r="H73" s="313">
        <v>6876751618567</v>
      </c>
      <c r="I73" s="313">
        <v>0</v>
      </c>
      <c r="J73" s="313">
        <v>0</v>
      </c>
      <c r="K73" s="46"/>
      <c r="L73" s="46"/>
      <c r="M73" s="46"/>
      <c r="N73" s="46">
        <v>11698358245168</v>
      </c>
      <c r="O73" s="154"/>
      <c r="P73" s="154"/>
    </row>
    <row r="74" spans="1:16" ht="15" customHeight="1">
      <c r="A74" s="170">
        <v>1</v>
      </c>
      <c r="B74" s="32" t="s">
        <v>90</v>
      </c>
      <c r="C74" s="140">
        <v>4693126000000</v>
      </c>
      <c r="D74" s="140">
        <v>4693126000000</v>
      </c>
      <c r="E74" s="140">
        <v>4787581000000</v>
      </c>
      <c r="F74" s="140">
        <v>0</v>
      </c>
      <c r="G74" s="140">
        <v>4787581000000</v>
      </c>
      <c r="H74" s="140">
        <v>4787581000000</v>
      </c>
      <c r="I74" s="140">
        <v>0</v>
      </c>
      <c r="J74" s="140">
        <v>0</v>
      </c>
      <c r="K74" s="47">
        <v>102.01262442133452</v>
      </c>
      <c r="L74" s="47">
        <v>102.01262442133452</v>
      </c>
      <c r="M74" s="23"/>
      <c r="N74" s="23">
        <v>8734848301999.999</v>
      </c>
      <c r="O74" s="154"/>
      <c r="P74" s="154"/>
    </row>
    <row r="75" spans="1:16" ht="15" customHeight="1">
      <c r="A75" s="170">
        <v>2</v>
      </c>
      <c r="B75" s="32" t="s">
        <v>91</v>
      </c>
      <c r="C75" s="140">
        <v>2001828000000</v>
      </c>
      <c r="D75" s="140">
        <v>2001828000000</v>
      </c>
      <c r="E75" s="140">
        <v>2089170618567.0002</v>
      </c>
      <c r="F75" s="140">
        <v>0</v>
      </c>
      <c r="G75" s="140">
        <v>2089170618567</v>
      </c>
      <c r="H75" s="140">
        <v>2089170618567</v>
      </c>
      <c r="I75" s="140">
        <v>0</v>
      </c>
      <c r="J75" s="140">
        <v>0</v>
      </c>
      <c r="K75" s="47"/>
      <c r="L75" s="47"/>
      <c r="M75" s="23"/>
      <c r="N75" s="23">
        <v>2963509943168.0005</v>
      </c>
      <c r="O75" s="154"/>
      <c r="P75" s="154"/>
    </row>
    <row r="76" spans="1:16" ht="15" customHeight="1">
      <c r="A76" s="170" t="s">
        <v>167</v>
      </c>
      <c r="B76" s="32" t="s">
        <v>260</v>
      </c>
      <c r="C76" s="140">
        <v>2001828000000</v>
      </c>
      <c r="D76" s="140">
        <v>2001828000000</v>
      </c>
      <c r="E76" s="140">
        <v>1636284891300</v>
      </c>
      <c r="F76" s="140">
        <v>0</v>
      </c>
      <c r="G76" s="140">
        <v>1636284891300</v>
      </c>
      <c r="H76" s="140">
        <v>1636284891300</v>
      </c>
      <c r="I76" s="140">
        <v>0</v>
      </c>
      <c r="J76" s="140">
        <v>0</v>
      </c>
      <c r="K76" s="47"/>
      <c r="L76" s="47"/>
      <c r="M76" s="23"/>
      <c r="N76" s="23">
        <v>25238924886520.004</v>
      </c>
      <c r="O76" s="154"/>
      <c r="P76" s="154"/>
    </row>
    <row r="77" spans="1:16" ht="15" customHeight="1">
      <c r="A77" s="170" t="s">
        <v>93</v>
      </c>
      <c r="B77" s="99" t="s">
        <v>261</v>
      </c>
      <c r="C77" s="140">
        <v>0</v>
      </c>
      <c r="D77" s="140">
        <v>0</v>
      </c>
      <c r="E77" s="140">
        <v>452885727267</v>
      </c>
      <c r="F77" s="140">
        <v>0</v>
      </c>
      <c r="G77" s="140">
        <v>452885727267</v>
      </c>
      <c r="H77" s="140">
        <v>452885727267</v>
      </c>
      <c r="I77" s="140">
        <v>0</v>
      </c>
      <c r="J77" s="140">
        <v>0</v>
      </c>
      <c r="K77" s="23"/>
      <c r="L77" s="23"/>
      <c r="M77" s="23"/>
      <c r="N77" s="23">
        <v>439617454516</v>
      </c>
      <c r="O77" s="154"/>
      <c r="P77" s="154"/>
    </row>
    <row r="78" spans="1:16" s="60" customFormat="1">
      <c r="A78" s="168" t="s">
        <v>156</v>
      </c>
      <c r="B78" s="45" t="s">
        <v>40</v>
      </c>
      <c r="C78" s="313">
        <v>0</v>
      </c>
      <c r="D78" s="313">
        <v>0</v>
      </c>
      <c r="E78" s="313">
        <v>0</v>
      </c>
      <c r="F78" s="313">
        <v>0</v>
      </c>
      <c r="G78" s="313">
        <v>0</v>
      </c>
      <c r="H78" s="313">
        <v>0</v>
      </c>
      <c r="I78" s="313">
        <v>0</v>
      </c>
      <c r="J78" s="313">
        <v>0</v>
      </c>
      <c r="K78" s="46"/>
      <c r="L78" s="46"/>
      <c r="M78" s="46"/>
      <c r="N78" s="46">
        <v>204895845237</v>
      </c>
      <c r="O78" s="154"/>
      <c r="P78" s="154"/>
    </row>
    <row r="79" spans="1:16" s="60" customFormat="1">
      <c r="A79" s="167" t="s">
        <v>83</v>
      </c>
      <c r="B79" s="45" t="s">
        <v>41</v>
      </c>
      <c r="C79" s="313">
        <v>0</v>
      </c>
      <c r="D79" s="313">
        <v>0</v>
      </c>
      <c r="E79" s="313">
        <v>3530653603288</v>
      </c>
      <c r="F79" s="313">
        <v>0</v>
      </c>
      <c r="G79" s="313">
        <v>3530653603288</v>
      </c>
      <c r="H79" s="313">
        <v>2660637000000</v>
      </c>
      <c r="I79" s="313">
        <v>797802624373</v>
      </c>
      <c r="J79" s="313">
        <v>72213978915</v>
      </c>
      <c r="K79" s="46"/>
      <c r="L79" s="46"/>
      <c r="M79" s="46"/>
      <c r="N79" s="46">
        <v>3278496159304.9995</v>
      </c>
      <c r="O79" s="154"/>
      <c r="P79" s="154"/>
    </row>
    <row r="80" spans="1:16" s="143" customFormat="1" hidden="1">
      <c r="A80" s="171"/>
      <c r="B80" s="144" t="s">
        <v>209</v>
      </c>
      <c r="C80" s="313">
        <v>0</v>
      </c>
      <c r="D80" s="313">
        <v>0</v>
      </c>
      <c r="E80" s="313">
        <v>0</v>
      </c>
      <c r="F80" s="313">
        <v>0</v>
      </c>
      <c r="G80" s="313">
        <v>0</v>
      </c>
      <c r="H80" s="313">
        <v>0</v>
      </c>
      <c r="I80" s="313">
        <v>0</v>
      </c>
      <c r="J80" s="313">
        <v>0</v>
      </c>
      <c r="K80" s="22"/>
      <c r="L80" s="22"/>
      <c r="M80" s="142"/>
      <c r="N80" s="46">
        <v>0</v>
      </c>
      <c r="O80" s="154" t="s">
        <v>361</v>
      </c>
      <c r="P80" s="154"/>
    </row>
    <row r="81" spans="1:16" s="60" customFormat="1">
      <c r="A81" s="167" t="s">
        <v>63</v>
      </c>
      <c r="B81" s="45" t="s">
        <v>259</v>
      </c>
      <c r="C81" s="313">
        <v>0</v>
      </c>
      <c r="D81" s="313">
        <v>0</v>
      </c>
      <c r="E81" s="313">
        <v>1031076791304</v>
      </c>
      <c r="F81" s="313">
        <v>0</v>
      </c>
      <c r="G81" s="313">
        <v>1031076791304</v>
      </c>
      <c r="H81" s="313">
        <v>386106239161</v>
      </c>
      <c r="I81" s="313">
        <v>558725441743</v>
      </c>
      <c r="J81" s="313">
        <v>86245110400</v>
      </c>
      <c r="K81" s="46"/>
      <c r="L81" s="46"/>
      <c r="M81" s="46"/>
      <c r="N81" s="46">
        <v>324026473442</v>
      </c>
      <c r="O81" s="154"/>
      <c r="P81" s="154"/>
    </row>
    <row r="82" spans="1:16" s="60" customFormat="1">
      <c r="A82" s="248" t="s">
        <v>199</v>
      </c>
      <c r="B82" s="70" t="s">
        <v>588</v>
      </c>
      <c r="C82" s="314">
        <v>0</v>
      </c>
      <c r="D82" s="314">
        <v>236361000000</v>
      </c>
      <c r="E82" s="314">
        <v>0</v>
      </c>
      <c r="F82" s="314">
        <v>0</v>
      </c>
      <c r="G82" s="314">
        <v>0</v>
      </c>
      <c r="H82" s="314">
        <v>0</v>
      </c>
      <c r="I82" s="314">
        <v>0</v>
      </c>
      <c r="J82" s="314">
        <v>0</v>
      </c>
      <c r="K82" s="71"/>
      <c r="L82" s="71"/>
      <c r="M82" s="71"/>
      <c r="N82" s="71"/>
      <c r="O82" s="154"/>
      <c r="P82" s="154"/>
    </row>
    <row r="83" spans="1:16" s="65" customFormat="1" ht="14.25" customHeight="1">
      <c r="A83" s="266" t="s">
        <v>262</v>
      </c>
      <c r="B83" s="266"/>
      <c r="C83" s="266"/>
      <c r="D83" s="266"/>
      <c r="E83" s="266"/>
      <c r="F83" s="266"/>
      <c r="G83" s="266"/>
      <c r="H83" s="266"/>
      <c r="I83" s="266"/>
      <c r="J83" s="266"/>
      <c r="K83" s="266"/>
      <c r="L83" s="149"/>
      <c r="M83" s="149"/>
    </row>
    <row r="84" spans="1:16" s="60" customFormat="1" ht="11.25" customHeight="1">
      <c r="A84" s="75"/>
      <c r="B84" s="73"/>
      <c r="C84" s="73"/>
      <c r="D84" s="75"/>
      <c r="E84" s="75"/>
      <c r="F84" s="76"/>
      <c r="G84" s="76"/>
      <c r="H84" s="75"/>
      <c r="I84" s="75"/>
      <c r="J84" s="75"/>
      <c r="K84" s="74"/>
      <c r="L84" s="124"/>
      <c r="M84" s="74"/>
    </row>
    <row r="85" spans="1:16" s="60" customFormat="1">
      <c r="A85" s="75"/>
      <c r="B85" s="73"/>
      <c r="C85" s="73"/>
      <c r="D85" s="75"/>
      <c r="E85" s="75"/>
      <c r="F85" s="76"/>
      <c r="G85" s="76"/>
      <c r="H85" s="75"/>
      <c r="I85" s="75"/>
      <c r="J85" s="75"/>
      <c r="K85" s="74"/>
      <c r="L85" s="124"/>
      <c r="M85" s="74"/>
    </row>
    <row r="86" spans="1:16" ht="21.75" customHeight="1">
      <c r="A86" s="54"/>
      <c r="B86" s="86"/>
      <c r="C86" s="86"/>
      <c r="D86" s="394"/>
      <c r="E86" s="394"/>
      <c r="F86" s="394"/>
      <c r="G86" s="86"/>
      <c r="H86" s="394"/>
      <c r="I86" s="394"/>
      <c r="J86" s="394"/>
      <c r="K86" s="394"/>
      <c r="L86" s="125"/>
      <c r="M86" s="86"/>
    </row>
    <row r="87" spans="1:16" ht="19.5" customHeight="1">
      <c r="A87" s="54"/>
      <c r="B87" s="37"/>
      <c r="C87" s="37"/>
      <c r="D87" s="395"/>
      <c r="E87" s="395"/>
      <c r="F87" s="395"/>
      <c r="G87" s="37"/>
      <c r="H87" s="395"/>
      <c r="I87" s="395"/>
      <c r="J87" s="395"/>
      <c r="K87" s="395"/>
      <c r="L87" s="126"/>
      <c r="M87" s="37"/>
    </row>
    <row r="88" spans="1:16" ht="19.5" customHeight="1">
      <c r="A88" s="37"/>
      <c r="B88" s="37"/>
      <c r="C88" s="37"/>
      <c r="D88" s="37"/>
      <c r="E88" s="37"/>
      <c r="F88" s="37"/>
      <c r="G88" s="37"/>
      <c r="H88" s="210"/>
      <c r="I88" s="37"/>
      <c r="J88" s="37"/>
      <c r="K88" s="37"/>
      <c r="L88" s="126"/>
      <c r="M88" s="37"/>
    </row>
    <row r="89" spans="1:16" ht="19.5" customHeight="1">
      <c r="A89" s="37"/>
      <c r="B89" s="37"/>
      <c r="C89" s="37"/>
      <c r="D89" s="37"/>
      <c r="E89" s="37"/>
      <c r="F89" s="37"/>
      <c r="G89" s="37"/>
      <c r="H89" s="37"/>
      <c r="I89" s="37"/>
      <c r="J89" s="37"/>
      <c r="K89" s="37"/>
      <c r="L89" s="126"/>
      <c r="M89" s="37"/>
    </row>
    <row r="90" spans="1:16" s="57" customFormat="1" ht="15" customHeight="1">
      <c r="A90" s="76"/>
      <c r="B90" s="55"/>
      <c r="C90" s="87">
        <v>13345954000000</v>
      </c>
      <c r="D90" s="87">
        <v>13622615000000</v>
      </c>
      <c r="E90" s="76">
        <v>24535735.447991002</v>
      </c>
      <c r="F90" s="76">
        <v>1249406.47172</v>
      </c>
      <c r="G90" s="76"/>
      <c r="H90" s="76">
        <v>13645962.345609</v>
      </c>
      <c r="I90" s="76">
        <v>8269242.8796340004</v>
      </c>
      <c r="J90" s="76">
        <v>1371123.7510279999</v>
      </c>
      <c r="K90" s="56"/>
      <c r="L90" s="122"/>
      <c r="M90" s="56"/>
      <c r="N90" s="76">
        <v>18385603.743632</v>
      </c>
    </row>
    <row r="91" spans="1:16" s="79" customFormat="1">
      <c r="A91" s="76"/>
      <c r="B91" s="77"/>
      <c r="C91" s="76">
        <v>5430855</v>
      </c>
      <c r="D91" s="76">
        <v>5430855</v>
      </c>
      <c r="E91" s="76">
        <v>18442000684572.551</v>
      </c>
      <c r="F91" s="76">
        <v>1249405222313.5283</v>
      </c>
      <c r="G91" s="76"/>
      <c r="H91" s="76">
        <v>13488799996686.654</v>
      </c>
      <c r="I91" s="76">
        <v>3422287750093.1206</v>
      </c>
      <c r="J91" s="76">
        <v>281507715479.24896</v>
      </c>
      <c r="K91" s="76"/>
      <c r="L91" s="127"/>
      <c r="M91" s="76"/>
      <c r="N91" s="87">
        <v>-22357754988594.258</v>
      </c>
    </row>
    <row r="92" spans="1:16" s="79" customFormat="1">
      <c r="A92" s="76"/>
      <c r="B92" s="77"/>
      <c r="C92" s="76">
        <v>13345948569145</v>
      </c>
      <c r="D92" s="76">
        <v>13622609569145</v>
      </c>
      <c r="E92" s="76"/>
      <c r="F92" s="76"/>
      <c r="G92" s="76"/>
      <c r="K92" s="76"/>
      <c r="L92" s="127"/>
      <c r="M92" s="76"/>
    </row>
    <row r="93" spans="1:16" s="79" customFormat="1">
      <c r="A93" s="76"/>
      <c r="B93" s="77"/>
      <c r="C93" s="53"/>
      <c r="D93" s="53"/>
      <c r="E93" s="76"/>
      <c r="F93" s="76"/>
      <c r="G93" s="76"/>
      <c r="K93" s="76"/>
      <c r="L93" s="127"/>
      <c r="M93" s="76"/>
    </row>
    <row r="94" spans="1:16" s="79" customFormat="1">
      <c r="A94" s="76"/>
      <c r="B94" s="81"/>
      <c r="C94" s="75"/>
      <c r="D94" s="75"/>
      <c r="E94" s="76"/>
      <c r="F94" s="76" t="s">
        <v>662</v>
      </c>
      <c r="G94" s="76"/>
      <c r="H94" s="76">
        <v>1697410906403</v>
      </c>
      <c r="I94" s="76">
        <v>894098450431</v>
      </c>
      <c r="J94" s="76">
        <v>0</v>
      </c>
      <c r="K94" s="76"/>
      <c r="L94" s="127"/>
      <c r="M94" s="76"/>
    </row>
    <row r="95" spans="1:16" s="79" customFormat="1">
      <c r="B95" s="109"/>
      <c r="F95" s="287">
        <v>1</v>
      </c>
      <c r="H95" s="56">
        <v>1862849950888</v>
      </c>
      <c r="I95" s="76"/>
      <c r="J95" s="76"/>
      <c r="K95" s="76"/>
      <c r="L95" s="127"/>
      <c r="M95" s="76"/>
    </row>
    <row r="96" spans="1:16" s="80" customFormat="1">
      <c r="A96" s="76"/>
      <c r="B96" s="77"/>
      <c r="E96" s="76"/>
      <c r="F96" s="78"/>
      <c r="G96" s="78"/>
      <c r="H96" s="76"/>
      <c r="I96" s="76"/>
      <c r="J96" s="76"/>
      <c r="K96" s="76"/>
      <c r="L96" s="127"/>
      <c r="M96" s="76"/>
    </row>
    <row r="97" spans="1:13" s="80" customFormat="1">
      <c r="A97" s="76"/>
      <c r="B97" s="77"/>
      <c r="E97" s="76"/>
      <c r="F97" s="76"/>
      <c r="G97" s="76"/>
      <c r="H97" s="76"/>
      <c r="I97" s="76"/>
      <c r="J97" s="76"/>
      <c r="K97" s="76"/>
      <c r="L97" s="127"/>
      <c r="M97" s="76"/>
    </row>
    <row r="98" spans="1:13">
      <c r="A98" s="76"/>
      <c r="C98" s="131"/>
      <c r="D98" s="76"/>
      <c r="E98" s="76"/>
      <c r="F98" s="76"/>
      <c r="G98" s="76"/>
      <c r="H98" s="76"/>
      <c r="I98" s="76"/>
      <c r="J98" s="76"/>
      <c r="K98" s="76"/>
    </row>
    <row r="99" spans="1:13" s="80" customFormat="1">
      <c r="A99" s="76"/>
      <c r="B99" s="77"/>
      <c r="C99" s="163"/>
      <c r="D99" s="76"/>
      <c r="E99" s="76"/>
      <c r="F99" s="76"/>
      <c r="G99" s="76"/>
      <c r="H99" s="76"/>
      <c r="I99" s="76"/>
      <c r="J99" s="76"/>
      <c r="K99" s="76"/>
      <c r="L99" s="127"/>
      <c r="M99" s="76"/>
    </row>
    <row r="100" spans="1:13" s="80" customFormat="1">
      <c r="A100" s="76"/>
      <c r="B100" s="77"/>
      <c r="C100" s="163"/>
      <c r="D100" s="76"/>
      <c r="E100" s="76"/>
      <c r="F100" s="76"/>
      <c r="G100" s="76"/>
      <c r="H100" s="76"/>
      <c r="I100" s="76"/>
      <c r="J100" s="76"/>
      <c r="K100" s="131"/>
      <c r="L100" s="127"/>
      <c r="M100" s="76"/>
    </row>
    <row r="101" spans="1:13" s="80" customFormat="1">
      <c r="A101" s="76"/>
      <c r="B101" s="109"/>
      <c r="C101" s="109"/>
      <c r="D101" s="76"/>
      <c r="E101" s="76"/>
      <c r="F101" s="76"/>
      <c r="G101" s="76"/>
      <c r="H101" s="76"/>
      <c r="I101" s="69"/>
      <c r="J101" s="69"/>
      <c r="K101" s="76"/>
      <c r="L101" s="127"/>
      <c r="M101" s="76"/>
    </row>
    <row r="102" spans="1:13" s="80" customFormat="1">
      <c r="A102" s="76"/>
      <c r="B102" s="109"/>
      <c r="C102" s="109"/>
      <c r="D102" s="76"/>
      <c r="E102" s="76"/>
      <c r="F102" s="76"/>
      <c r="G102" s="76"/>
      <c r="H102" s="76"/>
      <c r="I102" s="76"/>
      <c r="J102" s="76"/>
      <c r="K102" s="76"/>
      <c r="L102" s="127"/>
      <c r="M102" s="76"/>
    </row>
    <row r="103" spans="1:13" s="80" customFormat="1">
      <c r="A103" s="76"/>
      <c r="B103" s="109"/>
      <c r="C103" s="109"/>
      <c r="D103" s="76"/>
      <c r="E103" s="76"/>
      <c r="F103" s="76"/>
      <c r="G103" s="76"/>
      <c r="H103" s="76"/>
      <c r="I103" s="76"/>
      <c r="J103" s="76"/>
      <c r="K103" s="76"/>
      <c r="L103" s="127"/>
      <c r="M103" s="76"/>
    </row>
    <row r="104" spans="1:13" s="80" customFormat="1">
      <c r="A104" s="76"/>
      <c r="B104" s="77"/>
      <c r="C104" s="77"/>
      <c r="D104" s="76"/>
      <c r="E104" s="76"/>
      <c r="F104" s="76"/>
      <c r="G104" s="76"/>
      <c r="H104" s="76"/>
      <c r="I104" s="76"/>
      <c r="J104" s="76"/>
      <c r="K104" s="76"/>
      <c r="L104" s="127"/>
      <c r="M104" s="76"/>
    </row>
    <row r="105" spans="1:13" s="80" customFormat="1">
      <c r="A105" s="76"/>
      <c r="B105" s="89" t="s">
        <v>186</v>
      </c>
      <c r="C105" s="89"/>
      <c r="D105" s="76"/>
      <c r="E105" s="76"/>
      <c r="F105" s="76"/>
      <c r="G105" s="76"/>
      <c r="H105" s="76"/>
      <c r="I105" s="76"/>
      <c r="J105" s="76"/>
      <c r="K105" s="76"/>
      <c r="L105" s="127"/>
      <c r="M105" s="76"/>
    </row>
    <row r="106" spans="1:13" s="80" customFormat="1">
      <c r="A106" s="76"/>
      <c r="B106" s="89" t="s">
        <v>187</v>
      </c>
      <c r="C106" s="89"/>
      <c r="D106" s="76"/>
      <c r="E106" s="76"/>
      <c r="F106" s="76"/>
      <c r="G106" s="76"/>
      <c r="H106" s="76"/>
      <c r="I106" s="76"/>
      <c r="J106" s="76"/>
      <c r="K106" s="76"/>
      <c r="L106" s="127"/>
      <c r="M106" s="76"/>
    </row>
    <row r="107" spans="1:13">
      <c r="B107" s="89" t="s">
        <v>188</v>
      </c>
      <c r="C107" s="89"/>
    </row>
    <row r="108" spans="1:13">
      <c r="B108" s="89" t="s">
        <v>189</v>
      </c>
      <c r="C108" s="89"/>
    </row>
    <row r="109" spans="1:13">
      <c r="B109" s="89" t="s">
        <v>190</v>
      </c>
      <c r="C109" s="89"/>
    </row>
    <row r="110" spans="1:13">
      <c r="B110" s="89" t="s">
        <v>191</v>
      </c>
      <c r="C110" s="89"/>
    </row>
    <row r="111" spans="1:13">
      <c r="B111" s="89" t="s">
        <v>192</v>
      </c>
      <c r="C111" s="89"/>
    </row>
    <row r="112" spans="1:13">
      <c r="B112" s="89" t="s">
        <v>193</v>
      </c>
      <c r="C112" s="89"/>
    </row>
    <row r="116" spans="1:8">
      <c r="A116" s="75"/>
      <c r="E116" s="75"/>
      <c r="F116" s="75"/>
      <c r="G116" s="75"/>
      <c r="H116" s="75"/>
    </row>
    <row r="117" spans="1:8">
      <c r="A117" s="76"/>
      <c r="E117" s="76"/>
      <c r="F117" s="76"/>
      <c r="G117" s="76"/>
      <c r="H117" s="76"/>
    </row>
    <row r="118" spans="1:8">
      <c r="A118" s="76"/>
      <c r="E118" s="76"/>
      <c r="F118" s="76"/>
      <c r="G118" s="76"/>
      <c r="H118" s="76"/>
    </row>
    <row r="119" spans="1:8">
      <c r="A119" s="115"/>
      <c r="E119" s="115"/>
      <c r="F119" s="115"/>
      <c r="G119" s="115"/>
      <c r="H119" s="115"/>
    </row>
    <row r="120" spans="1:8">
      <c r="A120" s="115"/>
      <c r="E120" s="115"/>
      <c r="F120" s="115"/>
      <c r="G120" s="115"/>
      <c r="H120" s="115"/>
    </row>
    <row r="121" spans="1:8">
      <c r="A121" s="115"/>
      <c r="E121" s="115"/>
      <c r="F121" s="115"/>
      <c r="G121" s="115"/>
      <c r="H121" s="115"/>
    </row>
    <row r="122" spans="1:8">
      <c r="A122" s="115"/>
      <c r="E122" s="115"/>
      <c r="F122" s="115"/>
      <c r="G122" s="115"/>
      <c r="H122" s="115"/>
    </row>
    <row r="123" spans="1:8">
      <c r="A123" s="76"/>
      <c r="E123" s="76"/>
      <c r="F123" s="76"/>
      <c r="G123" s="76"/>
      <c r="H123" s="76"/>
    </row>
    <row r="124" spans="1:8">
      <c r="A124" s="76"/>
      <c r="E124" s="76"/>
      <c r="F124" s="76"/>
      <c r="G124" s="76"/>
      <c r="H124" s="76"/>
    </row>
    <row r="125" spans="1:8">
      <c r="A125" s="76"/>
      <c r="E125" s="76"/>
      <c r="F125" s="76"/>
      <c r="G125" s="76"/>
      <c r="H125" s="76"/>
    </row>
    <row r="126" spans="1:8">
      <c r="A126" s="75"/>
      <c r="E126" s="75"/>
      <c r="F126" s="75"/>
      <c r="G126" s="75"/>
      <c r="H126" s="75"/>
    </row>
    <row r="127" spans="1:8">
      <c r="A127" s="76"/>
      <c r="E127" s="76"/>
      <c r="F127" s="76"/>
      <c r="G127" s="76"/>
      <c r="H127" s="76"/>
    </row>
    <row r="128" spans="1:8">
      <c r="A128" s="115"/>
      <c r="E128" s="115"/>
      <c r="F128" s="115"/>
      <c r="G128" s="115"/>
      <c r="H128" s="115"/>
    </row>
    <row r="129" spans="1:8">
      <c r="A129" s="115"/>
      <c r="E129" s="115"/>
      <c r="F129" s="115"/>
      <c r="G129" s="115"/>
      <c r="H129" s="115"/>
    </row>
    <row r="130" spans="1:8">
      <c r="A130" s="115"/>
      <c r="E130" s="115"/>
      <c r="F130" s="115"/>
      <c r="G130" s="115"/>
      <c r="H130" s="115"/>
    </row>
    <row r="131" spans="1:8">
      <c r="A131" s="115"/>
      <c r="E131" s="115"/>
      <c r="F131" s="115"/>
      <c r="G131" s="115"/>
      <c r="H131" s="115"/>
    </row>
  </sheetData>
  <mergeCells count="14">
    <mergeCell ref="A3:L3"/>
    <mergeCell ref="A4:L4"/>
    <mergeCell ref="A6:A7"/>
    <mergeCell ref="B6:B7"/>
    <mergeCell ref="C6:D6"/>
    <mergeCell ref="E6:E7"/>
    <mergeCell ref="F6:J6"/>
    <mergeCell ref="K6:L6"/>
    <mergeCell ref="M6:M7"/>
    <mergeCell ref="N6:N7"/>
    <mergeCell ref="D86:F86"/>
    <mergeCell ref="H86:K86"/>
    <mergeCell ref="D87:F87"/>
    <mergeCell ref="H87:K87"/>
  </mergeCells>
  <printOptions horizontalCentered="1"/>
  <pageMargins left="0.15748031496062992" right="0.11811023622047245" top="0.61" bottom="0.48" header="0.18" footer="0.11811023622047245"/>
  <pageSetup paperSize="9" scale="73" fitToHeight="0" orientation="landscape" r:id="rId1"/>
  <headerFooter alignWithMargins="0">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8">
    <tabColor rgb="FF92D050"/>
    <pageSetUpPr fitToPage="1"/>
  </sheetPr>
  <dimension ref="A1:Q91"/>
  <sheetViews>
    <sheetView zoomScale="90" zoomScaleNormal="90" workbookViewId="0">
      <pane xSplit="3" ySplit="9" topLeftCell="D60" activePane="bottomRight" state="frozen"/>
      <selection activeCell="F23" sqref="F23"/>
      <selection pane="topRight" activeCell="F23" sqref="F23"/>
      <selection pane="bottomLeft" activeCell="F23" sqref="F23"/>
      <selection pane="bottomRight" activeCell="L70" sqref="L70"/>
    </sheetView>
  </sheetViews>
  <sheetFormatPr defaultRowHeight="12.75"/>
  <cols>
    <col min="1" max="1" width="6.140625" style="174" customWidth="1"/>
    <col min="2" max="2" width="45.42578125" style="90" customWidth="1"/>
    <col min="3" max="3" width="18.140625" style="90" customWidth="1"/>
    <col min="4" max="4" width="16.5703125" style="90" customWidth="1"/>
    <col min="5" max="5" width="15.85546875" style="273" hidden="1" customWidth="1"/>
    <col min="6" max="6" width="11.28515625" style="273" hidden="1" customWidth="1"/>
    <col min="7" max="10" width="19.7109375" style="90" customWidth="1"/>
    <col min="11" max="11" width="10.42578125" style="90" customWidth="1"/>
    <col min="12" max="12" width="10" style="90" customWidth="1"/>
    <col min="13" max="13" width="8.85546875" style="90" customWidth="1"/>
    <col min="14" max="14" width="12.7109375" style="90" customWidth="1"/>
    <col min="15" max="15" width="12.42578125" style="90" bestFit="1" customWidth="1"/>
    <col min="16" max="16" width="16.140625" style="90" bestFit="1" customWidth="1"/>
    <col min="17" max="17" width="9.42578125" style="90" bestFit="1" customWidth="1"/>
    <col min="18" max="16384" width="9.140625" style="90"/>
  </cols>
  <sheetData>
    <row r="1" spans="1:17" ht="15.75">
      <c r="A1" s="214" t="s">
        <v>15</v>
      </c>
      <c r="B1" s="173"/>
      <c r="I1" s="130"/>
      <c r="J1" s="130"/>
      <c r="K1" s="84"/>
      <c r="L1" s="84" t="s">
        <v>478</v>
      </c>
      <c r="M1" s="110"/>
      <c r="N1" s="110"/>
    </row>
    <row r="2" spans="1:17">
      <c r="A2" s="179"/>
      <c r="B2" s="91"/>
      <c r="C2" s="91"/>
      <c r="D2" s="92"/>
      <c r="E2" s="274"/>
      <c r="F2" s="274"/>
      <c r="G2" s="92"/>
      <c r="H2" s="92"/>
      <c r="I2" s="92"/>
      <c r="J2" s="92"/>
      <c r="K2" s="92"/>
      <c r="L2" s="92"/>
      <c r="M2" s="92"/>
      <c r="N2" s="92"/>
    </row>
    <row r="3" spans="1:17" ht="18.75">
      <c r="B3" s="398" t="s">
        <v>591</v>
      </c>
      <c r="C3" s="398"/>
      <c r="D3" s="398"/>
      <c r="E3" s="398"/>
      <c r="F3" s="398"/>
      <c r="G3" s="398"/>
      <c r="H3" s="398"/>
      <c r="I3" s="398"/>
      <c r="J3" s="398"/>
      <c r="K3" s="398"/>
      <c r="L3" s="398"/>
      <c r="M3" s="93"/>
      <c r="N3" s="38"/>
    </row>
    <row r="4" spans="1:17" ht="18.75">
      <c r="A4" s="411" t="s">
        <v>819</v>
      </c>
      <c r="B4" s="411"/>
      <c r="C4" s="411"/>
      <c r="D4" s="411"/>
      <c r="E4" s="411"/>
      <c r="F4" s="411"/>
      <c r="G4" s="411"/>
      <c r="H4" s="411"/>
      <c r="I4" s="411"/>
      <c r="J4" s="411"/>
      <c r="K4" s="411"/>
      <c r="L4" s="411"/>
      <c r="M4" s="93"/>
      <c r="N4" s="93"/>
    </row>
    <row r="5" spans="1:17" ht="10.5" customHeight="1">
      <c r="A5" s="180"/>
      <c r="B5" s="94"/>
      <c r="C5" s="94"/>
      <c r="D5" s="95"/>
      <c r="E5" s="275"/>
      <c r="F5" s="276"/>
      <c r="G5" s="96"/>
      <c r="H5" s="97"/>
      <c r="I5" s="175"/>
      <c r="J5" s="175"/>
      <c r="K5" s="176"/>
      <c r="L5" s="176" t="s">
        <v>151</v>
      </c>
      <c r="M5" s="176"/>
      <c r="N5" s="119"/>
      <c r="P5" s="102"/>
    </row>
    <row r="6" spans="1:17" ht="18.75" customHeight="1">
      <c r="A6" s="404" t="s">
        <v>152</v>
      </c>
      <c r="B6" s="405" t="s">
        <v>263</v>
      </c>
      <c r="C6" s="406" t="s">
        <v>480</v>
      </c>
      <c r="D6" s="407"/>
      <c r="E6" s="407"/>
      <c r="F6" s="408"/>
      <c r="G6" s="399" t="s">
        <v>165</v>
      </c>
      <c r="H6" s="399"/>
      <c r="I6" s="399"/>
      <c r="J6" s="399"/>
      <c r="K6" s="409" t="s">
        <v>153</v>
      </c>
      <c r="L6" s="409"/>
      <c r="M6" s="399" t="s">
        <v>194</v>
      </c>
      <c r="N6" s="400" t="s">
        <v>593</v>
      </c>
      <c r="P6" s="102"/>
    </row>
    <row r="7" spans="1:17" ht="51" customHeight="1">
      <c r="A7" s="404"/>
      <c r="B7" s="405"/>
      <c r="C7" s="27" t="s">
        <v>264</v>
      </c>
      <c r="D7" s="27" t="s">
        <v>96</v>
      </c>
      <c r="E7" s="277" t="s">
        <v>94</v>
      </c>
      <c r="F7" s="277" t="s">
        <v>159</v>
      </c>
      <c r="G7" s="157" t="s">
        <v>160</v>
      </c>
      <c r="H7" s="157" t="s">
        <v>94</v>
      </c>
      <c r="I7" s="157" t="s">
        <v>23</v>
      </c>
      <c r="J7" s="157" t="s">
        <v>266</v>
      </c>
      <c r="K7" s="187" t="s">
        <v>264</v>
      </c>
      <c r="L7" s="27" t="s">
        <v>96</v>
      </c>
      <c r="M7" s="399"/>
      <c r="N7" s="401"/>
    </row>
    <row r="8" spans="1:17" ht="17.25" customHeight="1">
      <c r="A8" s="98" t="s">
        <v>154</v>
      </c>
      <c r="B8" s="177" t="s">
        <v>157</v>
      </c>
      <c r="C8" s="177" t="s">
        <v>233</v>
      </c>
      <c r="D8" s="177" t="s">
        <v>234</v>
      </c>
      <c r="E8" s="278"/>
      <c r="F8" s="278"/>
      <c r="G8" s="178" t="s">
        <v>265</v>
      </c>
      <c r="H8" s="177" t="s">
        <v>236</v>
      </c>
      <c r="I8" s="177" t="s">
        <v>237</v>
      </c>
      <c r="J8" s="177" t="s">
        <v>238</v>
      </c>
      <c r="K8" s="188" t="s">
        <v>307</v>
      </c>
      <c r="L8" s="188" t="s">
        <v>308</v>
      </c>
      <c r="M8" s="177"/>
      <c r="N8" s="177"/>
    </row>
    <row r="9" spans="1:17" s="101" customFormat="1" ht="15.75">
      <c r="A9" s="182" t="s">
        <v>154</v>
      </c>
      <c r="B9" s="137" t="s">
        <v>283</v>
      </c>
      <c r="C9" s="135">
        <v>9642981000000</v>
      </c>
      <c r="D9" s="135">
        <v>10173334000000</v>
      </c>
      <c r="E9" s="279">
        <v>4497608000000</v>
      </c>
      <c r="F9" s="279">
        <v>5675726000000</v>
      </c>
      <c r="G9" s="135">
        <v>15785573755868</v>
      </c>
      <c r="H9" s="135">
        <v>8534266283568</v>
      </c>
      <c r="I9" s="135">
        <v>6000494626706</v>
      </c>
      <c r="J9" s="135">
        <v>1250812845594</v>
      </c>
      <c r="K9" s="138">
        <v>163.70014371974807</v>
      </c>
      <c r="L9" s="138">
        <v>155.16618009266185</v>
      </c>
      <c r="M9" s="138">
        <v>110.10455798600213</v>
      </c>
      <c r="N9" s="135">
        <v>14336893989325</v>
      </c>
      <c r="P9" s="186"/>
      <c r="Q9" s="133"/>
    </row>
    <row r="10" spans="1:17" s="101" customFormat="1" ht="15.75" hidden="1">
      <c r="A10" s="299"/>
      <c r="B10" s="300" t="s">
        <v>282</v>
      </c>
      <c r="C10" s="135">
        <v>0</v>
      </c>
      <c r="D10" s="290"/>
      <c r="E10" s="301"/>
      <c r="F10" s="301"/>
      <c r="G10" s="290">
        <v>11401379646675</v>
      </c>
      <c r="H10" s="290">
        <v>2825663338642</v>
      </c>
      <c r="I10" s="290">
        <v>1064047302817</v>
      </c>
      <c r="J10" s="290">
        <v>21898630000</v>
      </c>
      <c r="K10" s="291" t="e">
        <v>#DIV/0!</v>
      </c>
      <c r="L10" s="291" t="e">
        <v>#DIV/0!</v>
      </c>
      <c r="M10" s="291">
        <v>110627219.9144319</v>
      </c>
      <c r="N10" s="290">
        <v>10306125.070749998</v>
      </c>
      <c r="O10" s="133"/>
      <c r="P10" s="186"/>
      <c r="Q10" s="133"/>
    </row>
    <row r="11" spans="1:17" s="101" customFormat="1" ht="13.5" customHeight="1">
      <c r="A11" s="306" t="s">
        <v>155</v>
      </c>
      <c r="B11" s="307" t="s">
        <v>282</v>
      </c>
      <c r="C11" s="135">
        <v>2538780000000</v>
      </c>
      <c r="D11" s="308">
        <v>2756351000000</v>
      </c>
      <c r="E11" s="309">
        <v>1879653000000</v>
      </c>
      <c r="F11" s="281">
        <v>876698000000</v>
      </c>
      <c r="G11" s="308">
        <v>3911609271459</v>
      </c>
      <c r="H11" s="308">
        <v>2825663338642</v>
      </c>
      <c r="I11" s="308">
        <v>1064047302817</v>
      </c>
      <c r="J11" s="308">
        <v>21898630000</v>
      </c>
      <c r="K11" s="310">
        <v>154.07436924266773</v>
      </c>
      <c r="L11" s="310">
        <v>141.91259645302793</v>
      </c>
      <c r="M11" s="310">
        <v>109.4180143274222</v>
      </c>
      <c r="N11" s="308">
        <v>3574922553204</v>
      </c>
      <c r="O11" s="186"/>
      <c r="P11" s="186"/>
    </row>
    <row r="12" spans="1:17" s="101" customFormat="1" ht="13.5" customHeight="1">
      <c r="A12" s="182">
        <v>1</v>
      </c>
      <c r="B12" s="137" t="s">
        <v>267</v>
      </c>
      <c r="C12" s="135"/>
      <c r="D12" s="135">
        <v>2711545000000</v>
      </c>
      <c r="E12" s="279">
        <v>1834847000000</v>
      </c>
      <c r="F12" s="281">
        <v>876698000000</v>
      </c>
      <c r="G12" s="135">
        <v>3747984612108</v>
      </c>
      <c r="H12" s="135">
        <v>2662038679291</v>
      </c>
      <c r="I12" s="135">
        <v>1064047302817</v>
      </c>
      <c r="J12" s="135">
        <v>21898630000</v>
      </c>
      <c r="K12" s="138"/>
      <c r="L12" s="138">
        <v>138.22321267425028</v>
      </c>
      <c r="M12" s="138">
        <v>111.30667441563472</v>
      </c>
      <c r="N12" s="135">
        <v>3367259539273.0005</v>
      </c>
      <c r="O12" s="186"/>
      <c r="P12" s="186"/>
    </row>
    <row r="13" spans="1:17" ht="13.5" customHeight="1">
      <c r="A13" s="181" t="s">
        <v>61</v>
      </c>
      <c r="B13" s="99" t="s">
        <v>136</v>
      </c>
      <c r="C13" s="134"/>
      <c r="D13" s="134">
        <v>26016000000</v>
      </c>
      <c r="E13" s="281">
        <v>26016000000</v>
      </c>
      <c r="F13" s="281">
        <v>0</v>
      </c>
      <c r="G13" s="134">
        <v>23894634800</v>
      </c>
      <c r="H13" s="134">
        <v>18326171000</v>
      </c>
      <c r="I13" s="134">
        <v>5212546800</v>
      </c>
      <c r="J13" s="134">
        <v>355917000</v>
      </c>
      <c r="K13" s="136"/>
      <c r="L13" s="136">
        <v>91.845920971709717</v>
      </c>
      <c r="M13" s="136"/>
      <c r="N13" s="135">
        <v>51760562000.000008</v>
      </c>
      <c r="P13" s="102"/>
    </row>
    <row r="14" spans="1:17" ht="13.5" customHeight="1">
      <c r="A14" s="181" t="s">
        <v>78</v>
      </c>
      <c r="B14" s="99" t="s">
        <v>268</v>
      </c>
      <c r="C14" s="134"/>
      <c r="D14" s="134">
        <v>62700000000</v>
      </c>
      <c r="E14" s="281">
        <v>62700000000</v>
      </c>
      <c r="F14" s="281">
        <v>0</v>
      </c>
      <c r="G14" s="134">
        <v>64983566000</v>
      </c>
      <c r="H14" s="134">
        <v>53038629000</v>
      </c>
      <c r="I14" s="134">
        <v>11944937000</v>
      </c>
      <c r="J14" s="134">
        <v>0</v>
      </c>
      <c r="K14" s="136"/>
      <c r="L14" s="136">
        <v>103.64205103668263</v>
      </c>
      <c r="M14" s="136"/>
      <c r="N14" s="135">
        <v>52283418000</v>
      </c>
      <c r="P14" s="102"/>
    </row>
    <row r="15" spans="1:17" ht="13.5" customHeight="1">
      <c r="A15" s="181" t="s">
        <v>92</v>
      </c>
      <c r="B15" s="99" t="s">
        <v>269</v>
      </c>
      <c r="C15" s="134"/>
      <c r="D15" s="134">
        <v>478969000000</v>
      </c>
      <c r="E15" s="281">
        <v>478969000000</v>
      </c>
      <c r="F15" s="281">
        <v>0</v>
      </c>
      <c r="G15" s="134">
        <v>599420993058</v>
      </c>
      <c r="H15" s="134">
        <v>468705206058</v>
      </c>
      <c r="I15" s="134">
        <v>130715787000</v>
      </c>
      <c r="J15" s="134">
        <v>0</v>
      </c>
      <c r="K15" s="136"/>
      <c r="L15" s="136">
        <v>125.14818141842166</v>
      </c>
      <c r="M15" s="136"/>
      <c r="N15" s="135">
        <v>439625442500</v>
      </c>
      <c r="P15" s="102"/>
    </row>
    <row r="16" spans="1:17" ht="13.5" customHeight="1">
      <c r="A16" s="181" t="s">
        <v>101</v>
      </c>
      <c r="B16" s="99" t="s">
        <v>270</v>
      </c>
      <c r="C16" s="134"/>
      <c r="D16" s="134">
        <v>13500000000</v>
      </c>
      <c r="E16" s="281">
        <v>13500000000</v>
      </c>
      <c r="F16" s="281">
        <v>0</v>
      </c>
      <c r="G16" s="134">
        <v>55296699000</v>
      </c>
      <c r="H16" s="134">
        <v>55296699000</v>
      </c>
      <c r="I16" s="134">
        <v>0</v>
      </c>
      <c r="J16" s="134">
        <v>0</v>
      </c>
      <c r="K16" s="136"/>
      <c r="L16" s="136">
        <v>409.60517777777773</v>
      </c>
      <c r="M16" s="136"/>
      <c r="N16" s="135">
        <v>51324592000</v>
      </c>
      <c r="P16" s="102"/>
    </row>
    <row r="17" spans="1:17" ht="13.5" customHeight="1">
      <c r="A17" s="181" t="s">
        <v>102</v>
      </c>
      <c r="B17" s="99" t="s">
        <v>271</v>
      </c>
      <c r="C17" s="134"/>
      <c r="D17" s="134">
        <v>84100000000</v>
      </c>
      <c r="E17" s="281">
        <v>84100000000</v>
      </c>
      <c r="F17" s="281">
        <v>0</v>
      </c>
      <c r="G17" s="134">
        <v>286449943507</v>
      </c>
      <c r="H17" s="134">
        <v>286449943507</v>
      </c>
      <c r="I17" s="134">
        <v>0</v>
      </c>
      <c r="J17" s="134">
        <v>0</v>
      </c>
      <c r="K17" s="136"/>
      <c r="L17" s="136">
        <v>340.60635375386443</v>
      </c>
      <c r="M17" s="136"/>
      <c r="N17" s="135">
        <v>147233626499.99997</v>
      </c>
      <c r="P17" s="102"/>
    </row>
    <row r="18" spans="1:17" ht="13.5" customHeight="1">
      <c r="A18" s="181" t="s">
        <v>103</v>
      </c>
      <c r="B18" s="99" t="s">
        <v>272</v>
      </c>
      <c r="C18" s="134"/>
      <c r="D18" s="134">
        <v>43687000000</v>
      </c>
      <c r="E18" s="281">
        <v>43687000000</v>
      </c>
      <c r="F18" s="281">
        <v>0</v>
      </c>
      <c r="G18" s="134">
        <v>77109536800</v>
      </c>
      <c r="H18" s="134">
        <v>26945769800</v>
      </c>
      <c r="I18" s="134">
        <v>48862200000</v>
      </c>
      <c r="J18" s="134">
        <v>1301567000</v>
      </c>
      <c r="K18" s="136"/>
      <c r="L18" s="136">
        <v>176.50453636093118</v>
      </c>
      <c r="M18" s="136"/>
      <c r="N18" s="135">
        <v>41085421600</v>
      </c>
      <c r="P18" s="102"/>
    </row>
    <row r="19" spans="1:17" ht="13.5" customHeight="1">
      <c r="A19" s="181" t="s">
        <v>214</v>
      </c>
      <c r="B19" s="99" t="s">
        <v>273</v>
      </c>
      <c r="C19" s="134"/>
      <c r="D19" s="134">
        <v>0</v>
      </c>
      <c r="E19" s="281">
        <v>0</v>
      </c>
      <c r="F19" s="281">
        <v>0</v>
      </c>
      <c r="G19" s="134">
        <v>25173523000</v>
      </c>
      <c r="H19" s="134">
        <v>21359041000</v>
      </c>
      <c r="I19" s="134">
        <v>3814482000</v>
      </c>
      <c r="J19" s="134">
        <v>0</v>
      </c>
      <c r="K19" s="136"/>
      <c r="L19" s="136"/>
      <c r="M19" s="136"/>
      <c r="N19" s="135">
        <v>17335731000</v>
      </c>
      <c r="P19" s="102"/>
    </row>
    <row r="20" spans="1:17" ht="13.5" customHeight="1">
      <c r="A20" s="181" t="s">
        <v>215</v>
      </c>
      <c r="B20" s="99" t="s">
        <v>274</v>
      </c>
      <c r="C20" s="134"/>
      <c r="D20" s="134">
        <v>0</v>
      </c>
      <c r="E20" s="281">
        <v>0</v>
      </c>
      <c r="F20" s="281">
        <v>0</v>
      </c>
      <c r="G20" s="134">
        <v>243345000</v>
      </c>
      <c r="H20" s="134">
        <v>20730000</v>
      </c>
      <c r="I20" s="134">
        <v>0</v>
      </c>
      <c r="J20" s="134">
        <v>222615000</v>
      </c>
      <c r="K20" s="136"/>
      <c r="L20" s="136"/>
      <c r="M20" s="136"/>
      <c r="N20" s="135">
        <v>2375283000</v>
      </c>
      <c r="P20" s="102"/>
    </row>
    <row r="21" spans="1:17" ht="13.5" customHeight="1">
      <c r="A21" s="181" t="s">
        <v>216</v>
      </c>
      <c r="B21" s="99" t="s">
        <v>275</v>
      </c>
      <c r="C21" s="134"/>
      <c r="D21" s="134">
        <v>0</v>
      </c>
      <c r="E21" s="281">
        <v>0</v>
      </c>
      <c r="F21" s="281">
        <v>0</v>
      </c>
      <c r="G21" s="134">
        <v>12432892000</v>
      </c>
      <c r="H21" s="134">
        <v>0</v>
      </c>
      <c r="I21" s="134">
        <v>12432892000</v>
      </c>
      <c r="J21" s="134">
        <v>0</v>
      </c>
      <c r="K21" s="136"/>
      <c r="L21" s="136"/>
      <c r="M21" s="136"/>
      <c r="N21" s="135">
        <v>1667812000</v>
      </c>
      <c r="P21" s="102"/>
    </row>
    <row r="22" spans="1:17" ht="13.5" customHeight="1">
      <c r="A22" s="181" t="s">
        <v>217</v>
      </c>
      <c r="B22" s="99" t="s">
        <v>276</v>
      </c>
      <c r="C22" s="134"/>
      <c r="D22" s="134">
        <v>987718000000</v>
      </c>
      <c r="E22" s="281">
        <v>987718000000</v>
      </c>
      <c r="F22" s="281">
        <v>0</v>
      </c>
      <c r="G22" s="134">
        <v>2386521797943</v>
      </c>
      <c r="H22" s="134">
        <v>1654711873926</v>
      </c>
      <c r="I22" s="134">
        <v>715695022017</v>
      </c>
      <c r="J22" s="134">
        <v>16114902000</v>
      </c>
      <c r="K22" s="136"/>
      <c r="L22" s="136">
        <v>241.61975360811488</v>
      </c>
      <c r="M22" s="136"/>
      <c r="N22" s="135">
        <v>24290094576729.996</v>
      </c>
      <c r="P22" s="102"/>
    </row>
    <row r="23" spans="1:17" ht="13.5" customHeight="1">
      <c r="A23" s="181" t="s">
        <v>218</v>
      </c>
      <c r="B23" s="99" t="s">
        <v>277</v>
      </c>
      <c r="C23" s="134"/>
      <c r="D23" s="134">
        <v>138157000000</v>
      </c>
      <c r="E23" s="281">
        <v>138157000000</v>
      </c>
      <c r="F23" s="281">
        <v>0</v>
      </c>
      <c r="G23" s="134">
        <v>210258832000</v>
      </c>
      <c r="H23" s="134">
        <v>76640843000</v>
      </c>
      <c r="I23" s="134">
        <v>129714360000</v>
      </c>
      <c r="J23" s="134">
        <v>3903629000</v>
      </c>
      <c r="K23" s="136"/>
      <c r="L23" s="136">
        <v>152.18833066728433</v>
      </c>
      <c r="M23" s="136"/>
      <c r="N23" s="135">
        <v>130241632000</v>
      </c>
      <c r="P23" s="102"/>
    </row>
    <row r="24" spans="1:17" ht="13.5" customHeight="1">
      <c r="A24" s="181" t="s">
        <v>280</v>
      </c>
      <c r="B24" s="99" t="s">
        <v>278</v>
      </c>
      <c r="C24" s="134"/>
      <c r="D24" s="134">
        <v>0</v>
      </c>
      <c r="E24" s="281">
        <v>0</v>
      </c>
      <c r="F24" s="281">
        <v>0</v>
      </c>
      <c r="G24" s="134">
        <v>1495735000</v>
      </c>
      <c r="H24" s="134">
        <v>543773000</v>
      </c>
      <c r="I24" s="134">
        <v>951962000</v>
      </c>
      <c r="J24" s="134">
        <v>0</v>
      </c>
      <c r="K24" s="136"/>
      <c r="L24" s="136"/>
      <c r="M24" s="136"/>
      <c r="N24" s="135">
        <v>33165609999.999996</v>
      </c>
      <c r="P24" s="102"/>
    </row>
    <row r="25" spans="1:17" ht="13.5" customHeight="1">
      <c r="A25" s="181" t="s">
        <v>281</v>
      </c>
      <c r="B25" s="99" t="s">
        <v>279</v>
      </c>
      <c r="C25" s="134"/>
      <c r="D25" s="134">
        <v>0</v>
      </c>
      <c r="E25" s="281">
        <v>0</v>
      </c>
      <c r="F25" s="281">
        <v>0</v>
      </c>
      <c r="G25" s="134">
        <v>4703114000</v>
      </c>
      <c r="H25" s="134">
        <v>0</v>
      </c>
      <c r="I25" s="134">
        <v>4703114000</v>
      </c>
      <c r="J25" s="134">
        <v>0</v>
      </c>
      <c r="K25" s="136"/>
      <c r="L25" s="136"/>
      <c r="M25" s="136"/>
      <c r="N25" s="135">
        <v>0</v>
      </c>
      <c r="P25" s="102"/>
    </row>
    <row r="26" spans="1:17" s="101" customFormat="1" ht="47.25">
      <c r="A26" s="182">
        <v>2</v>
      </c>
      <c r="B26" s="227" t="s">
        <v>425</v>
      </c>
      <c r="C26" s="135"/>
      <c r="D26" s="147">
        <v>44806000000</v>
      </c>
      <c r="E26" s="333">
        <v>44806000000</v>
      </c>
      <c r="F26" s="333">
        <v>0</v>
      </c>
      <c r="G26" s="135">
        <v>19215482527</v>
      </c>
      <c r="H26" s="135">
        <v>19215482527</v>
      </c>
      <c r="I26" s="135">
        <v>0</v>
      </c>
      <c r="J26" s="135">
        <v>0</v>
      </c>
      <c r="K26" s="138"/>
      <c r="L26" s="138"/>
      <c r="M26" s="138"/>
      <c r="N26" s="135">
        <v>207663013931</v>
      </c>
    </row>
    <row r="27" spans="1:17" s="101" customFormat="1" ht="13.5" customHeight="1">
      <c r="A27" s="182">
        <v>3</v>
      </c>
      <c r="B27" s="137" t="s">
        <v>132</v>
      </c>
      <c r="C27" s="135"/>
      <c r="D27" s="135">
        <v>0</v>
      </c>
      <c r="E27" s="333">
        <v>0</v>
      </c>
      <c r="F27" s="333">
        <v>0</v>
      </c>
      <c r="G27" s="135">
        <v>144409176824</v>
      </c>
      <c r="H27" s="135">
        <v>144409176824</v>
      </c>
      <c r="I27" s="135">
        <v>0</v>
      </c>
      <c r="J27" s="135">
        <v>0</v>
      </c>
      <c r="K27" s="138"/>
      <c r="L27" s="138"/>
      <c r="M27" s="138"/>
      <c r="N27" s="135">
        <v>0</v>
      </c>
    </row>
    <row r="28" spans="1:17" s="101" customFormat="1" ht="13.5" customHeight="1">
      <c r="A28" s="182" t="s">
        <v>156</v>
      </c>
      <c r="B28" s="137" t="s">
        <v>288</v>
      </c>
      <c r="C28" s="135">
        <v>100000000</v>
      </c>
      <c r="D28" s="135">
        <v>100000000</v>
      </c>
      <c r="E28" s="281">
        <v>100000000</v>
      </c>
      <c r="F28" s="281">
        <v>0</v>
      </c>
      <c r="G28" s="135"/>
      <c r="H28" s="134">
        <v>0</v>
      </c>
      <c r="I28" s="134">
        <v>0</v>
      </c>
      <c r="J28" s="134">
        <v>0</v>
      </c>
      <c r="K28" s="138"/>
      <c r="L28" s="138"/>
      <c r="M28" s="138"/>
      <c r="N28" s="135">
        <v>218776510553</v>
      </c>
    </row>
    <row r="29" spans="1:17" s="101" customFormat="1" ht="13.5" customHeight="1">
      <c r="A29" s="182" t="s">
        <v>98</v>
      </c>
      <c r="B29" s="137" t="s">
        <v>287</v>
      </c>
      <c r="C29" s="135">
        <v>6906491000000</v>
      </c>
      <c r="D29" s="135">
        <v>7131263000000</v>
      </c>
      <c r="E29" s="281">
        <v>2511280000000</v>
      </c>
      <c r="F29" s="281">
        <v>4619983000000</v>
      </c>
      <c r="G29" s="135">
        <v>7528056869358</v>
      </c>
      <c r="H29" s="134">
        <v>2408366262640.0005</v>
      </c>
      <c r="I29" s="134">
        <v>3980824935341.9995</v>
      </c>
      <c r="J29" s="134">
        <v>1138865671376</v>
      </c>
      <c r="K29" s="138">
        <v>108.99973473299249</v>
      </c>
      <c r="L29" s="138">
        <v>105.56414578116107</v>
      </c>
      <c r="M29" s="138">
        <v>107.38196272281142</v>
      </c>
      <c r="N29" s="135">
        <v>7010541322280</v>
      </c>
      <c r="O29" s="133"/>
      <c r="P29" s="133"/>
    </row>
    <row r="30" spans="1:17" ht="13.5" customHeight="1">
      <c r="A30" s="181">
        <v>1</v>
      </c>
      <c r="B30" s="99" t="s">
        <v>136</v>
      </c>
      <c r="C30" s="135"/>
      <c r="D30" s="134">
        <v>73705000000</v>
      </c>
      <c r="E30" s="281">
        <v>34100000000</v>
      </c>
      <c r="F30" s="281">
        <v>39605000000</v>
      </c>
      <c r="G30" s="134">
        <v>203349115818</v>
      </c>
      <c r="H30" s="134">
        <v>73740882000</v>
      </c>
      <c r="I30" s="134">
        <v>77300266714</v>
      </c>
      <c r="J30" s="134">
        <v>52307967104</v>
      </c>
      <c r="K30" s="136"/>
      <c r="L30" s="136">
        <v>275.89595796485992</v>
      </c>
      <c r="M30" s="136">
        <v>104.15008163798494</v>
      </c>
      <c r="N30" s="135">
        <v>195246237564</v>
      </c>
      <c r="O30" s="102">
        <v>129644115818</v>
      </c>
      <c r="P30" s="102"/>
      <c r="Q30" s="102">
        <v>129644115818</v>
      </c>
    </row>
    <row r="31" spans="1:17" ht="13.5" customHeight="1">
      <c r="A31" s="181">
        <v>2</v>
      </c>
      <c r="B31" s="99" t="s">
        <v>289</v>
      </c>
      <c r="C31" s="135"/>
      <c r="D31" s="134">
        <v>131309000000</v>
      </c>
      <c r="E31" s="281">
        <v>60900000000</v>
      </c>
      <c r="F31" s="281">
        <v>70409000000</v>
      </c>
      <c r="G31" s="134">
        <v>165818493727</v>
      </c>
      <c r="H31" s="134">
        <v>70823278000</v>
      </c>
      <c r="I31" s="134">
        <v>21304521848</v>
      </c>
      <c r="J31" s="134">
        <v>73690693879</v>
      </c>
      <c r="K31" s="136"/>
      <c r="L31" s="136">
        <v>126.28113360622652</v>
      </c>
      <c r="M31" s="136">
        <v>129.42056198838128</v>
      </c>
      <c r="N31" s="135">
        <v>128123762699.99998</v>
      </c>
      <c r="O31" s="102">
        <v>34509493727</v>
      </c>
      <c r="P31" s="102"/>
      <c r="Q31" s="102">
        <v>34509493727</v>
      </c>
    </row>
    <row r="32" spans="1:17" ht="13.5" customHeight="1">
      <c r="A32" s="181">
        <v>3</v>
      </c>
      <c r="B32" s="99" t="s">
        <v>286</v>
      </c>
      <c r="C32" s="134">
        <v>3098986000000</v>
      </c>
      <c r="D32" s="134">
        <v>3098986000000</v>
      </c>
      <c r="E32" s="281">
        <v>640267000000</v>
      </c>
      <c r="F32" s="281">
        <v>2458719000000</v>
      </c>
      <c r="G32" s="134">
        <v>3044192159502</v>
      </c>
      <c r="H32" s="134">
        <v>587963199735</v>
      </c>
      <c r="I32" s="134">
        <v>2426849793103</v>
      </c>
      <c r="J32" s="134">
        <v>29379166664</v>
      </c>
      <c r="K32" s="136">
        <v>98.231878411260979</v>
      </c>
      <c r="L32" s="136">
        <v>98.231878411260979</v>
      </c>
      <c r="M32" s="136">
        <v>106.56446194726101</v>
      </c>
      <c r="N32" s="135">
        <v>2856667320301</v>
      </c>
      <c r="O32" s="102">
        <v>-54793840498</v>
      </c>
      <c r="P32" s="102"/>
      <c r="Q32" s="102"/>
    </row>
    <row r="33" spans="1:15" ht="13.5" customHeight="1">
      <c r="A33" s="181">
        <v>4</v>
      </c>
      <c r="B33" s="99" t="s">
        <v>285</v>
      </c>
      <c r="C33" s="134">
        <v>23900000000</v>
      </c>
      <c r="D33" s="134">
        <v>28000000000</v>
      </c>
      <c r="E33" s="281">
        <v>28000000000</v>
      </c>
      <c r="F33" s="281">
        <v>0</v>
      </c>
      <c r="G33" s="134">
        <v>18902695590</v>
      </c>
      <c r="H33" s="134">
        <v>18454723590</v>
      </c>
      <c r="I33" s="134">
        <v>406196000</v>
      </c>
      <c r="J33" s="134">
        <v>41776000</v>
      </c>
      <c r="K33" s="136">
        <v>79.090776527196653</v>
      </c>
      <c r="L33" s="136">
        <v>67.509627107142862</v>
      </c>
      <c r="M33" s="136">
        <v>91.725020045853526</v>
      </c>
      <c r="N33" s="135">
        <v>20608003771</v>
      </c>
      <c r="O33" s="102">
        <v>-9097304410</v>
      </c>
    </row>
    <row r="34" spans="1:15" ht="13.5" customHeight="1">
      <c r="A34" s="181">
        <v>5</v>
      </c>
      <c r="B34" s="99" t="s">
        <v>290</v>
      </c>
      <c r="C34" s="134"/>
      <c r="D34" s="134">
        <v>715000000000</v>
      </c>
      <c r="E34" s="281">
        <v>715000000000</v>
      </c>
      <c r="F34" s="281">
        <v>0</v>
      </c>
      <c r="G34" s="134">
        <v>722455728266</v>
      </c>
      <c r="H34" s="134">
        <v>722422517266</v>
      </c>
      <c r="I34" s="134">
        <v>0</v>
      </c>
      <c r="J34" s="134">
        <v>33211000</v>
      </c>
      <c r="K34" s="136"/>
      <c r="L34" s="136">
        <v>101.04275919804195</v>
      </c>
      <c r="M34" s="136">
        <v>101.33896205695969</v>
      </c>
      <c r="N34" s="135">
        <v>712910132097</v>
      </c>
      <c r="O34" s="102">
        <v>7455728266</v>
      </c>
    </row>
    <row r="35" spans="1:15" ht="13.5" customHeight="1">
      <c r="A35" s="181">
        <v>6</v>
      </c>
      <c r="B35" s="99" t="s">
        <v>291</v>
      </c>
      <c r="C35" s="134"/>
      <c r="D35" s="134">
        <v>66139000000</v>
      </c>
      <c r="E35" s="281">
        <v>35000000000</v>
      </c>
      <c r="F35" s="281">
        <v>31139000000</v>
      </c>
      <c r="G35" s="134">
        <v>83162060146</v>
      </c>
      <c r="H35" s="134">
        <v>38312566847</v>
      </c>
      <c r="I35" s="134">
        <v>34676170283</v>
      </c>
      <c r="J35" s="134">
        <v>10173323016</v>
      </c>
      <c r="K35" s="136"/>
      <c r="L35" s="136">
        <v>125.73830893421432</v>
      </c>
      <c r="M35" s="136">
        <v>101.07534994971769</v>
      </c>
      <c r="N35" s="135">
        <v>82277291335</v>
      </c>
      <c r="O35" s="102">
        <v>17023060146</v>
      </c>
    </row>
    <row r="36" spans="1:15" ht="13.5" customHeight="1">
      <c r="A36" s="181">
        <v>7</v>
      </c>
      <c r="B36" s="99" t="s">
        <v>273</v>
      </c>
      <c r="C36" s="134"/>
      <c r="D36" s="134">
        <v>29871000000</v>
      </c>
      <c r="E36" s="281">
        <v>5500000000</v>
      </c>
      <c r="F36" s="281">
        <v>24371000000</v>
      </c>
      <c r="G36" s="134">
        <v>21712812980</v>
      </c>
      <c r="H36" s="134">
        <v>4721035500</v>
      </c>
      <c r="I36" s="134">
        <v>10928868599</v>
      </c>
      <c r="J36" s="134">
        <v>6062908881</v>
      </c>
      <c r="K36" s="136"/>
      <c r="L36" s="136">
        <v>72.688604265006191</v>
      </c>
      <c r="M36" s="136">
        <v>94.693025722146857</v>
      </c>
      <c r="N36" s="135">
        <v>22929685490.999996</v>
      </c>
      <c r="O36" s="102">
        <v>-8158187020</v>
      </c>
    </row>
    <row r="37" spans="1:15" ht="13.5" customHeight="1">
      <c r="A37" s="181">
        <v>8</v>
      </c>
      <c r="B37" s="99" t="s">
        <v>292</v>
      </c>
      <c r="C37" s="134"/>
      <c r="D37" s="134">
        <v>28445000000</v>
      </c>
      <c r="E37" s="281">
        <v>18000000000</v>
      </c>
      <c r="F37" s="281">
        <v>10445000000</v>
      </c>
      <c r="G37" s="134">
        <v>33093863715</v>
      </c>
      <c r="H37" s="134">
        <v>9575486002</v>
      </c>
      <c r="I37" s="134">
        <v>19962569093</v>
      </c>
      <c r="J37" s="134">
        <v>3555808620</v>
      </c>
      <c r="K37" s="136"/>
      <c r="L37" s="136">
        <v>116.34334229214274</v>
      </c>
      <c r="M37" s="136">
        <v>104.57969727905557</v>
      </c>
      <c r="N37" s="135">
        <v>31644635216.999996</v>
      </c>
      <c r="O37" s="102">
        <v>4648863715</v>
      </c>
    </row>
    <row r="38" spans="1:15" ht="12.75" customHeight="1">
      <c r="A38" s="181">
        <v>9</v>
      </c>
      <c r="B38" s="99" t="s">
        <v>323</v>
      </c>
      <c r="C38" s="134">
        <v>68691000000</v>
      </c>
      <c r="D38" s="134">
        <v>129921000000</v>
      </c>
      <c r="E38" s="281">
        <v>80000000000</v>
      </c>
      <c r="F38" s="281">
        <v>49921000000</v>
      </c>
      <c r="G38" s="134">
        <v>165572359895</v>
      </c>
      <c r="H38" s="134">
        <v>103955525872</v>
      </c>
      <c r="I38" s="134">
        <v>56342176277</v>
      </c>
      <c r="J38" s="134">
        <v>5274657746</v>
      </c>
      <c r="K38" s="136">
        <v>241.03937909624258</v>
      </c>
      <c r="L38" s="136">
        <v>127.44079855835469</v>
      </c>
      <c r="M38" s="136">
        <v>144.31416225441882</v>
      </c>
      <c r="N38" s="135">
        <v>114730499979</v>
      </c>
      <c r="O38" s="102">
        <v>35651359895</v>
      </c>
    </row>
    <row r="39" spans="1:15" ht="13.5" customHeight="1">
      <c r="A39" s="181">
        <v>10</v>
      </c>
      <c r="B39" s="99" t="s">
        <v>293</v>
      </c>
      <c r="C39" s="135"/>
      <c r="D39" s="134">
        <v>1275496000000</v>
      </c>
      <c r="E39" s="281">
        <v>404513000000</v>
      </c>
      <c r="F39" s="281">
        <v>870983000000</v>
      </c>
      <c r="G39" s="134">
        <v>1105578860325.9998</v>
      </c>
      <c r="H39" s="134">
        <v>252070727740</v>
      </c>
      <c r="I39" s="134">
        <v>725784087196.99988</v>
      </c>
      <c r="J39" s="134">
        <v>127724045388.99998</v>
      </c>
      <c r="K39" s="136"/>
      <c r="L39" s="136">
        <v>86.678347899640599</v>
      </c>
      <c r="M39" s="136">
        <v>113.28442424294846</v>
      </c>
      <c r="N39" s="135">
        <v>975931923311</v>
      </c>
      <c r="O39" s="102">
        <v>-169917139674.00024</v>
      </c>
    </row>
    <row r="40" spans="1:15" s="270" customFormat="1" ht="13.5" hidden="1" customHeight="1">
      <c r="A40" s="226" t="s">
        <v>300</v>
      </c>
      <c r="B40" s="139" t="s">
        <v>138</v>
      </c>
      <c r="C40" s="135"/>
      <c r="D40" s="140"/>
      <c r="E40" s="281">
        <v>0</v>
      </c>
      <c r="F40" s="281">
        <v>0</v>
      </c>
      <c r="G40" s="140">
        <v>209100588377</v>
      </c>
      <c r="H40" s="134">
        <v>8921587210</v>
      </c>
      <c r="I40" s="134">
        <v>122009317704</v>
      </c>
      <c r="J40" s="134">
        <v>78169683463</v>
      </c>
      <c r="K40" s="141"/>
      <c r="L40" s="141"/>
      <c r="M40" s="141">
        <v>140436838.16557887</v>
      </c>
      <c r="N40" s="135">
        <v>148892.97645000002</v>
      </c>
      <c r="O40" s="102">
        <v>209100588377</v>
      </c>
    </row>
    <row r="41" spans="1:15" s="270" customFormat="1" ht="13.5" hidden="1" customHeight="1">
      <c r="A41" s="226" t="s">
        <v>301</v>
      </c>
      <c r="B41" s="139" t="s">
        <v>355</v>
      </c>
      <c r="C41" s="135"/>
      <c r="D41" s="140"/>
      <c r="E41" s="281">
        <v>0</v>
      </c>
      <c r="F41" s="281">
        <v>0</v>
      </c>
      <c r="G41" s="140">
        <v>432792969208</v>
      </c>
      <c r="H41" s="134">
        <v>107386612457</v>
      </c>
      <c r="I41" s="134">
        <v>295630605495</v>
      </c>
      <c r="J41" s="134">
        <v>29775751256</v>
      </c>
      <c r="K41" s="141"/>
      <c r="L41" s="141"/>
      <c r="M41" s="141">
        <v>86817176.5234451</v>
      </c>
      <c r="N41" s="135">
        <v>498510.76312199997</v>
      </c>
      <c r="O41" s="102">
        <v>432792969208</v>
      </c>
    </row>
    <row r="42" spans="1:15" s="270" customFormat="1" ht="13.5" hidden="1" customHeight="1">
      <c r="A42" s="226" t="s">
        <v>302</v>
      </c>
      <c r="B42" s="139" t="s">
        <v>139</v>
      </c>
      <c r="C42" s="135"/>
      <c r="D42" s="140"/>
      <c r="E42" s="281">
        <v>0</v>
      </c>
      <c r="F42" s="281">
        <v>0</v>
      </c>
      <c r="G42" s="140">
        <v>463685302741</v>
      </c>
      <c r="H42" s="134">
        <v>135762528073</v>
      </c>
      <c r="I42" s="134">
        <v>308144163998</v>
      </c>
      <c r="J42" s="134">
        <v>19778610670</v>
      </c>
      <c r="K42" s="141"/>
      <c r="L42" s="141"/>
      <c r="M42" s="141">
        <v>141140190.00250399</v>
      </c>
      <c r="N42" s="135">
        <v>328528.183739</v>
      </c>
      <c r="O42" s="102">
        <v>463685302741</v>
      </c>
    </row>
    <row r="43" spans="1:15" s="270" customFormat="1" ht="13.5" hidden="1" customHeight="1">
      <c r="A43" s="226" t="s">
        <v>303</v>
      </c>
      <c r="B43" s="139" t="s">
        <v>284</v>
      </c>
      <c r="C43" s="135"/>
      <c r="D43" s="140">
        <v>0</v>
      </c>
      <c r="E43" s="281">
        <v>0</v>
      </c>
      <c r="F43" s="281">
        <v>0</v>
      </c>
      <c r="G43" s="140">
        <v>0</v>
      </c>
      <c r="H43" s="134">
        <v>0</v>
      </c>
      <c r="I43" s="134">
        <v>0</v>
      </c>
      <c r="J43" s="134">
        <v>0</v>
      </c>
      <c r="K43" s="141"/>
      <c r="L43" s="141"/>
      <c r="M43" s="141"/>
      <c r="N43" s="135">
        <v>0</v>
      </c>
      <c r="O43" s="102">
        <v>0</v>
      </c>
    </row>
    <row r="44" spans="1:15" ht="13.5" customHeight="1">
      <c r="A44" s="181">
        <v>11</v>
      </c>
      <c r="B44" s="99" t="s">
        <v>294</v>
      </c>
      <c r="C44" s="135"/>
      <c r="D44" s="134">
        <v>1141145000000</v>
      </c>
      <c r="E44" s="281">
        <v>400000000000</v>
      </c>
      <c r="F44" s="281">
        <v>741145000000</v>
      </c>
      <c r="G44" s="134">
        <v>1385398590177</v>
      </c>
      <c r="H44" s="134">
        <v>447856493237</v>
      </c>
      <c r="I44" s="134">
        <v>368063297595</v>
      </c>
      <c r="J44" s="134">
        <v>569478799345</v>
      </c>
      <c r="K44" s="136"/>
      <c r="L44" s="136">
        <v>121.40425539059454</v>
      </c>
      <c r="M44" s="136">
        <v>103.4494143861387</v>
      </c>
      <c r="N44" s="135">
        <v>1339203898250.9998</v>
      </c>
      <c r="O44" s="102">
        <v>244253590177</v>
      </c>
    </row>
    <row r="45" spans="1:15" ht="12.75" customHeight="1">
      <c r="A45" s="181">
        <v>12</v>
      </c>
      <c r="B45" s="99" t="s">
        <v>163</v>
      </c>
      <c r="C45" s="135"/>
      <c r="D45" s="134">
        <v>359571000000</v>
      </c>
      <c r="E45" s="281">
        <v>65000000000</v>
      </c>
      <c r="F45" s="281">
        <v>294571000000</v>
      </c>
      <c r="G45" s="212">
        <v>484349073460</v>
      </c>
      <c r="H45" s="134">
        <v>65480682470</v>
      </c>
      <c r="I45" s="134">
        <v>171220048600</v>
      </c>
      <c r="J45" s="134">
        <v>247648342390</v>
      </c>
      <c r="K45" s="136"/>
      <c r="L45" s="136">
        <v>134.7019290932806</v>
      </c>
      <c r="M45" s="136">
        <v>113.22573821692446</v>
      </c>
      <c r="N45" s="135">
        <v>427772943755.99994</v>
      </c>
      <c r="O45" s="102">
        <v>124778073460</v>
      </c>
    </row>
    <row r="46" spans="1:15" ht="13.5" customHeight="1">
      <c r="A46" s="181">
        <v>13</v>
      </c>
      <c r="B46" s="99" t="s">
        <v>10</v>
      </c>
      <c r="C46" s="135"/>
      <c r="D46" s="134">
        <v>53675000000</v>
      </c>
      <c r="E46" s="281">
        <v>25000000000</v>
      </c>
      <c r="F46" s="281">
        <v>28675000000</v>
      </c>
      <c r="G46" s="134">
        <v>94471055756</v>
      </c>
      <c r="H46" s="134">
        <v>12989144381</v>
      </c>
      <c r="I46" s="134">
        <v>67986940033.000008</v>
      </c>
      <c r="J46" s="134">
        <v>13494971342</v>
      </c>
      <c r="K46" s="136"/>
      <c r="L46" s="136">
        <v>176.00569307126224</v>
      </c>
      <c r="M46" s="136">
        <v>92.17139016464985</v>
      </c>
      <c r="N46" s="135">
        <v>102494988507.00002</v>
      </c>
      <c r="O46" s="102">
        <v>40796055756</v>
      </c>
    </row>
    <row r="47" spans="1:15" s="101" customFormat="1" ht="13.5" customHeight="1">
      <c r="A47" s="182" t="s">
        <v>112</v>
      </c>
      <c r="B47" s="137" t="s">
        <v>297</v>
      </c>
      <c r="C47" s="135">
        <v>1400000000</v>
      </c>
      <c r="D47" s="135">
        <v>2000000000</v>
      </c>
      <c r="E47" s="281">
        <v>2000000000</v>
      </c>
      <c r="F47" s="281">
        <v>0</v>
      </c>
      <c r="G47" s="135">
        <v>2000000000</v>
      </c>
      <c r="H47" s="135">
        <v>2000000000</v>
      </c>
      <c r="I47" s="135">
        <v>0</v>
      </c>
      <c r="J47" s="135">
        <v>0</v>
      </c>
      <c r="K47" s="138">
        <v>142.85714285714286</v>
      </c>
      <c r="L47" s="138">
        <v>100</v>
      </c>
      <c r="M47" s="138">
        <v>100</v>
      </c>
      <c r="N47" s="135">
        <v>2000000000</v>
      </c>
      <c r="O47" s="102">
        <v>0</v>
      </c>
    </row>
    <row r="48" spans="1:15" s="101" customFormat="1" ht="15.75">
      <c r="A48" s="182" t="s">
        <v>113</v>
      </c>
      <c r="B48" s="137" t="s">
        <v>298</v>
      </c>
      <c r="C48" s="135">
        <v>196210000000</v>
      </c>
      <c r="D48" s="135">
        <v>199901000000</v>
      </c>
      <c r="E48" s="281">
        <v>104575000000</v>
      </c>
      <c r="F48" s="281">
        <v>95326000000</v>
      </c>
      <c r="G48" s="135">
        <v>0</v>
      </c>
      <c r="H48" s="135">
        <v>0</v>
      </c>
      <c r="I48" s="135">
        <v>0</v>
      </c>
      <c r="J48" s="135">
        <v>0</v>
      </c>
      <c r="K48" s="138"/>
      <c r="L48" s="138"/>
      <c r="M48" s="138"/>
      <c r="N48" s="135"/>
      <c r="O48" s="102">
        <v>-199901000000</v>
      </c>
    </row>
    <row r="49" spans="1:15" s="101" customFormat="1" ht="15.75">
      <c r="A49" s="182" t="s">
        <v>114</v>
      </c>
      <c r="B49" s="137" t="s">
        <v>592</v>
      </c>
      <c r="C49" s="135"/>
      <c r="D49" s="135">
        <v>83719000000</v>
      </c>
      <c r="E49" s="281">
        <v>0</v>
      </c>
      <c r="F49" s="281">
        <v>83719000000</v>
      </c>
      <c r="G49" s="135">
        <v>0</v>
      </c>
      <c r="H49" s="135">
        <v>0</v>
      </c>
      <c r="I49" s="135">
        <v>0</v>
      </c>
      <c r="J49" s="135">
        <v>0</v>
      </c>
      <c r="K49" s="138"/>
      <c r="L49" s="138"/>
      <c r="M49" s="138"/>
      <c r="N49" s="134"/>
      <c r="O49" s="102">
        <v>-83719000000</v>
      </c>
    </row>
    <row r="50" spans="1:15" s="101" customFormat="1" ht="13.5" customHeight="1">
      <c r="A50" s="182" t="s">
        <v>115</v>
      </c>
      <c r="B50" s="137" t="s">
        <v>299</v>
      </c>
      <c r="C50" s="135"/>
      <c r="D50" s="135">
        <v>0</v>
      </c>
      <c r="E50" s="281">
        <v>0</v>
      </c>
      <c r="F50" s="281">
        <v>0</v>
      </c>
      <c r="G50" s="135">
        <v>4341814062741</v>
      </c>
      <c r="H50" s="135">
        <v>3298236682286</v>
      </c>
      <c r="I50" s="135">
        <v>954388979547</v>
      </c>
      <c r="J50" s="135">
        <v>89188400908</v>
      </c>
      <c r="K50" s="138"/>
      <c r="L50" s="138"/>
      <c r="M50" s="138"/>
      <c r="N50" s="135"/>
      <c r="O50" s="102">
        <v>4341814062741</v>
      </c>
    </row>
    <row r="51" spans="1:15" s="101" customFormat="1" ht="13.5" customHeight="1">
      <c r="A51" s="182" t="s">
        <v>79</v>
      </c>
      <c r="B51" s="137" t="s">
        <v>590</v>
      </c>
      <c r="C51" s="135"/>
      <c r="D51" s="135"/>
      <c r="E51" s="281">
        <v>0</v>
      </c>
      <c r="F51" s="281">
        <v>0</v>
      </c>
      <c r="G51" s="135">
        <v>2093552310</v>
      </c>
      <c r="H51" s="135">
        <v>0</v>
      </c>
      <c r="I51" s="135">
        <v>1233409000</v>
      </c>
      <c r="J51" s="135">
        <v>860143310</v>
      </c>
      <c r="K51" s="138"/>
      <c r="L51" s="138"/>
      <c r="M51" s="138"/>
      <c r="N51" s="135">
        <v>3530653603288</v>
      </c>
      <c r="O51" s="102">
        <v>2093552310</v>
      </c>
    </row>
    <row r="52" spans="1:15" s="101" customFormat="1" ht="15.75">
      <c r="A52" s="182" t="s">
        <v>157</v>
      </c>
      <c r="B52" s="137" t="s">
        <v>295</v>
      </c>
      <c r="C52" s="135"/>
      <c r="D52" s="135">
        <v>3918157000000</v>
      </c>
      <c r="E52" s="281">
        <v>3918157000000</v>
      </c>
      <c r="F52" s="281">
        <v>0</v>
      </c>
      <c r="G52" s="135">
        <v>0</v>
      </c>
      <c r="H52" s="134">
        <v>0</v>
      </c>
      <c r="I52" s="134">
        <v>0</v>
      </c>
      <c r="J52" s="134">
        <v>0</v>
      </c>
      <c r="K52" s="138"/>
      <c r="L52" s="138"/>
      <c r="M52" s="138"/>
      <c r="N52" s="135"/>
      <c r="O52" s="102">
        <v>-3918157000000</v>
      </c>
    </row>
    <row r="53" spans="1:15" ht="15.75">
      <c r="A53" s="181">
        <v>1</v>
      </c>
      <c r="B53" s="99" t="s">
        <v>90</v>
      </c>
      <c r="C53" s="135"/>
      <c r="D53" s="134">
        <v>3464851000000</v>
      </c>
      <c r="E53" s="281">
        <v>3464851000000</v>
      </c>
      <c r="F53" s="281">
        <v>0</v>
      </c>
      <c r="G53" s="135">
        <v>0</v>
      </c>
      <c r="H53" s="134">
        <v>0</v>
      </c>
      <c r="I53" s="134">
        <v>0</v>
      </c>
      <c r="J53" s="134">
        <v>0</v>
      </c>
      <c r="K53" s="136"/>
      <c r="L53" s="136"/>
      <c r="M53" s="136"/>
      <c r="N53" s="134"/>
      <c r="O53" s="102">
        <v>-3464851000000</v>
      </c>
    </row>
    <row r="54" spans="1:15" ht="15.75">
      <c r="A54" s="181">
        <v>2</v>
      </c>
      <c r="B54" s="99" t="s">
        <v>91</v>
      </c>
      <c r="C54" s="135"/>
      <c r="D54" s="134">
        <v>453306000000</v>
      </c>
      <c r="E54" s="281">
        <v>453306000000</v>
      </c>
      <c r="F54" s="281">
        <v>0</v>
      </c>
      <c r="G54" s="135">
        <v>0</v>
      </c>
      <c r="H54" s="134">
        <v>0</v>
      </c>
      <c r="I54" s="134">
        <v>0</v>
      </c>
      <c r="J54" s="134">
        <v>0</v>
      </c>
      <c r="K54" s="136"/>
      <c r="L54" s="136"/>
      <c r="M54" s="136"/>
      <c r="N54" s="134"/>
      <c r="O54" s="102">
        <v>-453306000000</v>
      </c>
    </row>
    <row r="55" spans="1:15" s="101" customFormat="1" ht="15.75">
      <c r="A55" s="182" t="s">
        <v>80</v>
      </c>
      <c r="B55" s="137" t="s">
        <v>296</v>
      </c>
      <c r="C55" s="135"/>
      <c r="D55" s="135">
        <v>0</v>
      </c>
      <c r="E55" s="281">
        <v>0</v>
      </c>
      <c r="F55" s="281">
        <v>0</v>
      </c>
      <c r="G55" s="135">
        <v>0</v>
      </c>
      <c r="H55" s="134">
        <v>0</v>
      </c>
      <c r="I55" s="134">
        <v>0</v>
      </c>
      <c r="J55" s="134">
        <v>0</v>
      </c>
      <c r="K55" s="138"/>
      <c r="L55" s="138"/>
      <c r="M55" s="138"/>
      <c r="N55" s="135"/>
      <c r="O55" s="102">
        <v>0</v>
      </c>
    </row>
    <row r="56" spans="1:15" s="101" customFormat="1" ht="15.75">
      <c r="A56" s="189" t="s">
        <v>83</v>
      </c>
      <c r="B56" s="190" t="s">
        <v>71</v>
      </c>
      <c r="C56" s="135"/>
      <c r="D56" s="128"/>
      <c r="E56" s="281">
        <v>0</v>
      </c>
      <c r="F56" s="281">
        <v>0</v>
      </c>
      <c r="G56" s="135">
        <v>143475499000</v>
      </c>
      <c r="H56" s="135">
        <v>143475499000</v>
      </c>
      <c r="I56" s="134">
        <v>0</v>
      </c>
      <c r="J56" s="134">
        <v>0</v>
      </c>
      <c r="K56" s="191"/>
      <c r="L56" s="191"/>
      <c r="M56" s="191"/>
      <c r="N56" s="128"/>
      <c r="O56" s="102"/>
    </row>
    <row r="57" spans="1:15" s="101" customFormat="1" ht="15.75">
      <c r="A57" s="303"/>
      <c r="B57" s="304" t="s">
        <v>475</v>
      </c>
      <c r="C57" s="305">
        <v>9642981000000</v>
      </c>
      <c r="D57" s="305">
        <v>14091491000000</v>
      </c>
      <c r="E57" s="305">
        <v>8415765000000</v>
      </c>
      <c r="F57" s="281">
        <v>5675726000000</v>
      </c>
      <c r="G57" s="305">
        <v>15929049254868</v>
      </c>
      <c r="H57" s="305">
        <v>8677741782568</v>
      </c>
      <c r="I57" s="305">
        <v>6000494626706</v>
      </c>
      <c r="J57" s="305">
        <v>1250812845594</v>
      </c>
      <c r="K57" s="302">
        <v>165.18801867252461</v>
      </c>
      <c r="L57" s="292">
        <v>113.04019748419809</v>
      </c>
      <c r="M57" s="292">
        <v>111.1053012369938</v>
      </c>
      <c r="N57" s="305">
        <v>14336893989325</v>
      </c>
      <c r="O57" s="102">
        <v>1837558254868</v>
      </c>
    </row>
    <row r="58" spans="1:15" ht="15.75">
      <c r="B58" s="402" t="s">
        <v>184</v>
      </c>
      <c r="C58" s="402"/>
      <c r="D58" s="402"/>
      <c r="E58" s="402"/>
      <c r="F58" s="402"/>
      <c r="G58" s="402"/>
      <c r="H58" s="402"/>
      <c r="I58" s="402"/>
      <c r="J58" s="402"/>
      <c r="K58" s="402"/>
      <c r="L58" s="271"/>
      <c r="M58" s="271"/>
      <c r="N58" s="271"/>
      <c r="O58" s="102">
        <v>0</v>
      </c>
    </row>
    <row r="59" spans="1:15">
      <c r="A59" s="183"/>
      <c r="D59" s="102"/>
      <c r="I59" s="102"/>
      <c r="J59" s="102"/>
    </row>
    <row r="60" spans="1:15" s="103" customFormat="1">
      <c r="A60" s="184"/>
      <c r="D60" s="104"/>
      <c r="E60" s="282"/>
      <c r="F60" s="282"/>
      <c r="H60" s="105"/>
    </row>
    <row r="61" spans="1:15" s="105" customFormat="1">
      <c r="A61" s="155"/>
      <c r="E61" s="283"/>
      <c r="F61" s="283"/>
    </row>
    <row r="62" spans="1:15" s="105" customFormat="1">
      <c r="A62" s="155"/>
      <c r="E62" s="283"/>
      <c r="F62" s="283"/>
    </row>
    <row r="63" spans="1:15" s="105" customFormat="1">
      <c r="A63" s="155"/>
      <c r="E63" s="283"/>
      <c r="F63" s="283"/>
    </row>
    <row r="64" spans="1:15" s="105" customFormat="1">
      <c r="A64" s="155"/>
      <c r="E64" s="283"/>
      <c r="F64" s="283"/>
    </row>
    <row r="65" spans="1:14" s="105" customFormat="1">
      <c r="A65" s="155"/>
      <c r="E65" s="283"/>
      <c r="F65" s="283"/>
      <c r="G65" s="349">
        <v>15947181708868</v>
      </c>
    </row>
    <row r="66" spans="1:14" s="105" customFormat="1">
      <c r="A66" s="155"/>
      <c r="E66" s="283"/>
      <c r="F66" s="283"/>
    </row>
    <row r="67" spans="1:14" s="105" customFormat="1">
      <c r="A67" s="155"/>
      <c r="E67" s="283"/>
      <c r="F67" s="283"/>
      <c r="G67" s="105">
        <v>22041127084051</v>
      </c>
      <c r="H67" s="105">
        <v>13543056244366</v>
      </c>
      <c r="I67" s="105">
        <v>7247257994091</v>
      </c>
      <c r="J67" s="105">
        <v>1250812845594</v>
      </c>
    </row>
    <row r="68" spans="1:14" s="105" customFormat="1">
      <c r="A68" s="155"/>
      <c r="E68" s="283"/>
      <c r="F68" s="283"/>
      <c r="G68" s="105">
        <v>6112077829183</v>
      </c>
      <c r="H68" s="105">
        <v>4865314461798</v>
      </c>
      <c r="I68" s="105">
        <v>1246763367385</v>
      </c>
      <c r="J68" s="105">
        <v>0</v>
      </c>
    </row>
    <row r="69" spans="1:14" s="105" customFormat="1">
      <c r="A69" s="155"/>
      <c r="E69" s="283"/>
      <c r="F69" s="283"/>
      <c r="G69" s="105">
        <v>350797461419.99902</v>
      </c>
    </row>
    <row r="70" spans="1:14" s="105" customFormat="1" ht="15">
      <c r="A70" s="155"/>
      <c r="B70" s="205" t="s">
        <v>473</v>
      </c>
      <c r="E70" s="283"/>
      <c r="F70" s="283"/>
    </row>
    <row r="71" spans="1:14" s="105" customFormat="1">
      <c r="A71" s="155"/>
      <c r="B71" s="90" t="s">
        <v>474</v>
      </c>
      <c r="E71" s="283"/>
      <c r="F71" s="283"/>
    </row>
    <row r="72" spans="1:14">
      <c r="A72" s="155"/>
      <c r="C72" s="105"/>
      <c r="D72" s="105"/>
      <c r="E72" s="283"/>
      <c r="F72" s="283"/>
      <c r="G72" s="105"/>
      <c r="H72" s="106"/>
      <c r="I72" s="107"/>
      <c r="J72" s="104"/>
    </row>
    <row r="73" spans="1:14">
      <c r="A73" s="155"/>
      <c r="D73" s="105"/>
      <c r="E73" s="283"/>
      <c r="F73" s="283"/>
      <c r="H73" s="100"/>
      <c r="I73" s="107"/>
      <c r="J73" s="107"/>
    </row>
    <row r="74" spans="1:14">
      <c r="A74" s="155"/>
      <c r="D74" s="105"/>
      <c r="E74" s="283"/>
      <c r="F74" s="283"/>
      <c r="H74" s="105"/>
      <c r="I74" s="102"/>
      <c r="J74" s="102"/>
    </row>
    <row r="75" spans="1:14">
      <c r="A75" s="155"/>
      <c r="D75" s="105"/>
      <c r="E75" s="283"/>
      <c r="F75" s="283"/>
      <c r="I75" s="100"/>
      <c r="J75" s="100"/>
    </row>
    <row r="76" spans="1:14" s="101" customFormat="1">
      <c r="A76" s="156"/>
      <c r="B76" s="116"/>
      <c r="C76" s="116"/>
      <c r="D76" s="108"/>
      <c r="E76" s="284"/>
      <c r="F76" s="284"/>
      <c r="G76" s="133"/>
      <c r="H76" s="133"/>
      <c r="I76" s="133"/>
      <c r="J76" s="133"/>
      <c r="K76" s="117"/>
      <c r="L76" s="117"/>
      <c r="M76" s="117"/>
      <c r="N76" s="117"/>
    </row>
    <row r="77" spans="1:14">
      <c r="A77" s="185"/>
      <c r="D77" s="103"/>
      <c r="E77" s="283"/>
      <c r="F77" s="282"/>
      <c r="G77" s="102"/>
      <c r="H77" s="102"/>
      <c r="I77" s="102"/>
      <c r="J77" s="102"/>
      <c r="K77" s="103"/>
      <c r="L77" s="103"/>
      <c r="M77" s="103"/>
      <c r="N77" s="103"/>
    </row>
    <row r="78" spans="1:14">
      <c r="A78" s="155"/>
      <c r="D78" s="105"/>
      <c r="E78" s="285"/>
      <c r="F78" s="282"/>
      <c r="H78" s="102"/>
      <c r="I78" s="104"/>
      <c r="J78" s="104"/>
      <c r="K78" s="103"/>
      <c r="L78" s="103"/>
      <c r="M78" s="103"/>
      <c r="N78" s="103"/>
    </row>
    <row r="79" spans="1:14">
      <c r="A79" s="155"/>
      <c r="B79" s="103"/>
      <c r="C79" s="103"/>
      <c r="D79" s="105"/>
      <c r="E79" s="282"/>
      <c r="F79" s="282"/>
      <c r="G79" s="105"/>
      <c r="H79" s="105"/>
      <c r="I79" s="105"/>
      <c r="J79" s="105"/>
      <c r="K79" s="105"/>
      <c r="L79" s="103"/>
      <c r="M79" s="103"/>
      <c r="N79" s="103"/>
    </row>
    <row r="80" spans="1:14">
      <c r="A80" s="184"/>
      <c r="B80" s="103"/>
      <c r="C80" s="103"/>
      <c r="D80" s="104"/>
      <c r="E80" s="282"/>
      <c r="F80" s="282"/>
      <c r="G80" s="105"/>
      <c r="H80" s="105"/>
      <c r="I80" s="105"/>
      <c r="J80" s="105"/>
      <c r="K80" s="105"/>
      <c r="L80" s="103"/>
      <c r="M80" s="103"/>
      <c r="N80" s="103"/>
    </row>
    <row r="81" spans="1:14">
      <c r="A81" s="185"/>
      <c r="B81" s="103"/>
      <c r="C81" s="103"/>
      <c r="D81" s="103"/>
      <c r="E81" s="282"/>
      <c r="F81" s="282"/>
      <c r="G81" s="105"/>
      <c r="H81" s="105"/>
      <c r="I81" s="105"/>
      <c r="J81" s="105"/>
      <c r="K81" s="105"/>
      <c r="L81" s="103"/>
      <c r="M81" s="103"/>
      <c r="N81" s="103"/>
    </row>
    <row r="82" spans="1:14">
      <c r="A82" s="185"/>
      <c r="B82" s="103"/>
      <c r="C82" s="103"/>
      <c r="D82" s="103"/>
      <c r="E82" s="282"/>
      <c r="F82" s="282"/>
      <c r="G82" s="105"/>
      <c r="H82" s="105"/>
      <c r="I82" s="105"/>
      <c r="J82" s="105"/>
      <c r="K82" s="105"/>
      <c r="L82" s="103"/>
      <c r="M82" s="103"/>
      <c r="N82" s="103"/>
    </row>
    <row r="83" spans="1:14">
      <c r="A83" s="185"/>
      <c r="B83" s="103"/>
      <c r="C83" s="103"/>
      <c r="D83" s="103"/>
      <c r="E83" s="282"/>
      <c r="F83" s="282"/>
      <c r="G83" s="103"/>
      <c r="H83" s="104"/>
      <c r="I83" s="103"/>
      <c r="J83" s="103"/>
      <c r="K83" s="103"/>
      <c r="L83" s="103"/>
      <c r="M83" s="103"/>
      <c r="N83" s="103"/>
    </row>
    <row r="84" spans="1:14">
      <c r="G84" s="102"/>
      <c r="H84" s="102"/>
      <c r="I84" s="102"/>
      <c r="J84" s="102"/>
    </row>
    <row r="85" spans="1:14">
      <c r="G85" s="102"/>
      <c r="I85" s="102"/>
      <c r="J85" s="102"/>
    </row>
    <row r="86" spans="1:14">
      <c r="I86" s="102"/>
      <c r="J86" s="102"/>
    </row>
    <row r="87" spans="1:14">
      <c r="H87" s="102"/>
      <c r="I87" s="102"/>
    </row>
    <row r="88" spans="1:14">
      <c r="H88" s="102"/>
    </row>
    <row r="90" spans="1:14">
      <c r="A90" s="183"/>
      <c r="D90" s="102"/>
      <c r="E90" s="286"/>
      <c r="F90" s="286"/>
      <c r="G90" s="102"/>
      <c r="H90" s="102"/>
      <c r="I90" s="102"/>
      <c r="J90" s="102"/>
    </row>
    <row r="91" spans="1:14">
      <c r="G91" s="102"/>
    </row>
  </sheetData>
  <mergeCells count="10">
    <mergeCell ref="M6:M7"/>
    <mergeCell ref="N6:N7"/>
    <mergeCell ref="B58:K58"/>
    <mergeCell ref="B3:L3"/>
    <mergeCell ref="A4:L4"/>
    <mergeCell ref="A6:A7"/>
    <mergeCell ref="B6:B7"/>
    <mergeCell ref="C6:F6"/>
    <mergeCell ref="G6:J6"/>
    <mergeCell ref="K6:L6"/>
  </mergeCells>
  <pageMargins left="0.19685039370078741" right="0.19685039370078741" top="0.35" bottom="0.27559055118110237" header="0.17" footer="0.15748031496062992"/>
  <pageSetup paperSize="9" scale="79" fitToHeight="0" orientation="landscape"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O200"/>
  <sheetViews>
    <sheetView topLeftCell="A3" workbookViewId="0">
      <pane xSplit="2" ySplit="10" topLeftCell="C196" activePane="bottomRight" state="frozen"/>
      <selection activeCell="D13" sqref="D13"/>
      <selection pane="topRight" activeCell="D13" sqref="D13"/>
      <selection pane="bottomLeft" activeCell="D13" sqref="D13"/>
      <selection pane="bottomRight" activeCell="J16" sqref="J16"/>
    </sheetView>
  </sheetViews>
  <sheetFormatPr defaultRowHeight="12.75"/>
  <cols>
    <col min="1" max="1" width="13" style="250" customWidth="1"/>
    <col min="2" max="2" width="38.5703125" style="250" customWidth="1"/>
    <col min="3" max="3" width="19.140625" style="250" hidden="1" customWidth="1"/>
    <col min="4" max="4" width="17.5703125" style="250" hidden="1" customWidth="1"/>
    <col min="5" max="6" width="18.7109375" style="250" hidden="1" customWidth="1"/>
    <col min="7" max="8" width="17.5703125" style="250" hidden="1" customWidth="1"/>
    <col min="9" max="9" width="18.7109375" style="250" bestFit="1" customWidth="1"/>
    <col min="10" max="10" width="17.5703125" style="250" bestFit="1" customWidth="1"/>
    <col min="11" max="12" width="18.7109375" style="250" bestFit="1" customWidth="1"/>
    <col min="13" max="13" width="17.5703125" style="250" bestFit="1" customWidth="1"/>
    <col min="14" max="14" width="20.28515625" style="250" bestFit="1" customWidth="1"/>
    <col min="15" max="15" width="0.85546875" style="250" customWidth="1"/>
    <col min="16" max="16384" width="9.140625" style="250"/>
  </cols>
  <sheetData>
    <row r="1" spans="1:15" ht="25.5">
      <c r="A1" s="249" t="s">
        <v>426</v>
      </c>
      <c r="N1" s="251" t="s">
        <v>427</v>
      </c>
    </row>
    <row r="2" spans="1:15" ht="38.25">
      <c r="A2" s="249" t="s">
        <v>428</v>
      </c>
      <c r="N2" s="252" t="s">
        <v>429</v>
      </c>
    </row>
    <row r="3" spans="1:15">
      <c r="A3" s="253" t="s">
        <v>424</v>
      </c>
    </row>
    <row r="4" spans="1:15">
      <c r="A4" s="414" t="s">
        <v>481</v>
      </c>
      <c r="B4" s="414"/>
      <c r="C4" s="414"/>
      <c r="D4" s="414"/>
      <c r="E4" s="414"/>
      <c r="F4" s="414"/>
      <c r="G4" s="414"/>
      <c r="H4" s="414"/>
      <c r="I4" s="414"/>
      <c r="J4" s="414"/>
      <c r="K4" s="414"/>
      <c r="L4" s="414"/>
      <c r="M4" s="414"/>
      <c r="N4" s="414"/>
    </row>
    <row r="5" spans="1:15">
      <c r="A5" s="415" t="s">
        <v>482</v>
      </c>
      <c r="B5" s="415"/>
      <c r="C5" s="415"/>
      <c r="D5" s="415"/>
      <c r="E5" s="415"/>
      <c r="F5" s="415"/>
      <c r="G5" s="415"/>
      <c r="H5" s="415"/>
      <c r="I5" s="415"/>
      <c r="J5" s="415"/>
      <c r="K5" s="415"/>
      <c r="L5" s="415"/>
      <c r="M5" s="415"/>
      <c r="N5" s="415"/>
    </row>
    <row r="6" spans="1:15">
      <c r="A6" s="253" t="s">
        <v>424</v>
      </c>
    </row>
    <row r="7" spans="1:15">
      <c r="A7" s="415" t="s">
        <v>483</v>
      </c>
      <c r="B7" s="415"/>
      <c r="C7" s="415"/>
      <c r="D7" s="415"/>
      <c r="E7" s="415"/>
      <c r="F7" s="415"/>
      <c r="G7" s="415"/>
      <c r="H7" s="415"/>
      <c r="I7" s="415"/>
      <c r="J7" s="415"/>
      <c r="K7" s="415"/>
      <c r="L7" s="415"/>
      <c r="M7" s="415"/>
      <c r="N7" s="415"/>
    </row>
    <row r="8" spans="1:15">
      <c r="A8" s="419" t="s">
        <v>430</v>
      </c>
      <c r="B8" s="419"/>
      <c r="C8" s="419"/>
      <c r="D8" s="419"/>
      <c r="E8" s="419"/>
      <c r="F8" s="419"/>
      <c r="G8" s="419"/>
      <c r="H8" s="419"/>
      <c r="I8" s="419"/>
      <c r="J8" s="419"/>
      <c r="K8" s="419"/>
      <c r="L8" s="419"/>
      <c r="M8" s="419"/>
      <c r="N8" s="419"/>
    </row>
    <row r="9" spans="1:15">
      <c r="A9" s="253" t="s">
        <v>424</v>
      </c>
    </row>
    <row r="10" spans="1:15">
      <c r="A10" s="420" t="s">
        <v>424</v>
      </c>
      <c r="B10" s="421"/>
      <c r="C10" s="416" t="s">
        <v>21</v>
      </c>
      <c r="D10" s="417"/>
      <c r="E10" s="417"/>
      <c r="F10" s="417"/>
      <c r="G10" s="417"/>
      <c r="H10" s="417"/>
      <c r="I10" s="416" t="s">
        <v>150</v>
      </c>
      <c r="J10" s="417"/>
      <c r="K10" s="417"/>
      <c r="L10" s="417"/>
      <c r="M10" s="417"/>
      <c r="N10" s="418"/>
    </row>
    <row r="11" spans="1:15">
      <c r="A11" s="254" t="s">
        <v>152</v>
      </c>
      <c r="B11" s="254" t="s">
        <v>36</v>
      </c>
      <c r="C11" s="254" t="s">
        <v>22</v>
      </c>
      <c r="D11" s="254" t="s">
        <v>180</v>
      </c>
      <c r="E11" s="254" t="s">
        <v>16</v>
      </c>
      <c r="F11" s="254" t="s">
        <v>99</v>
      </c>
      <c r="G11" s="254" t="s">
        <v>100</v>
      </c>
      <c r="H11" s="254" t="s">
        <v>181</v>
      </c>
      <c r="I11" s="254" t="s">
        <v>22</v>
      </c>
      <c r="J11" s="254" t="s">
        <v>180</v>
      </c>
      <c r="K11" s="254" t="s">
        <v>16</v>
      </c>
      <c r="L11" s="254" t="s">
        <v>99</v>
      </c>
      <c r="M11" s="254" t="s">
        <v>100</v>
      </c>
      <c r="N11" s="255" t="s">
        <v>181</v>
      </c>
    </row>
    <row r="12" spans="1:15">
      <c r="A12" s="256"/>
      <c r="B12" s="257" t="s">
        <v>173</v>
      </c>
      <c r="C12" s="258">
        <f>C14+C168+C177+C187+C191</f>
        <v>24535735447991</v>
      </c>
      <c r="D12" s="258">
        <f t="shared" ref="D12:N12" si="0">D14+D168+D177+D187+D191</f>
        <v>1249406471720</v>
      </c>
      <c r="E12" s="258">
        <f t="shared" si="0"/>
        <v>23286328976271</v>
      </c>
      <c r="F12" s="258">
        <f t="shared" si="0"/>
        <v>13645962345609</v>
      </c>
      <c r="G12" s="258">
        <f t="shared" si="0"/>
        <v>8269242879634</v>
      </c>
      <c r="H12" s="258">
        <f t="shared" si="0"/>
        <v>1371123751028</v>
      </c>
      <c r="I12" s="258">
        <f t="shared" si="0"/>
        <v>24535735447991</v>
      </c>
      <c r="J12" s="258">
        <f t="shared" si="0"/>
        <v>1249406471720</v>
      </c>
      <c r="K12" s="258">
        <f t="shared" si="0"/>
        <v>23286328976271</v>
      </c>
      <c r="L12" s="258">
        <f t="shared" si="0"/>
        <v>13645962345609</v>
      </c>
      <c r="M12" s="258">
        <f t="shared" si="0"/>
        <v>8269242879634</v>
      </c>
      <c r="N12" s="258">
        <f t="shared" si="0"/>
        <v>1371123751028</v>
      </c>
    </row>
    <row r="13" spans="1:15">
      <c r="A13" s="256"/>
      <c r="B13" s="257" t="s">
        <v>484</v>
      </c>
      <c r="C13" s="258">
        <f>'B2-01-Tabmis'!C13</f>
        <v>24184016107425</v>
      </c>
      <c r="D13" s="258">
        <f>'B2-01-Tabmis'!D13</f>
        <v>897687131154</v>
      </c>
      <c r="E13" s="258">
        <f>'B2-01-Tabmis'!E13</f>
        <v>23286328976271</v>
      </c>
      <c r="F13" s="258">
        <f>'B2-01-Tabmis'!F13</f>
        <v>13645962345609</v>
      </c>
      <c r="G13" s="258">
        <f>'B2-01-Tabmis'!G13</f>
        <v>8269242879634</v>
      </c>
      <c r="H13" s="258">
        <f>'B2-01-Tabmis'!H13</f>
        <v>1371123751028</v>
      </c>
      <c r="I13" s="258">
        <f>'B2-01-Tabmis'!I13</f>
        <v>24184016107425</v>
      </c>
      <c r="J13" s="258">
        <f>'B2-01-Tabmis'!J13</f>
        <v>897687131154</v>
      </c>
      <c r="K13" s="258">
        <f>'B2-01-Tabmis'!K13</f>
        <v>23286328976271</v>
      </c>
      <c r="L13" s="258">
        <f>'B2-01-Tabmis'!L13</f>
        <v>13645962345609</v>
      </c>
      <c r="M13" s="258">
        <f>'B2-01-Tabmis'!M13</f>
        <v>8269242879634</v>
      </c>
      <c r="N13" s="258">
        <f>'B2-01-Tabmis'!N13</f>
        <v>1371123751028</v>
      </c>
    </row>
    <row r="14" spans="1:15">
      <c r="A14" s="257" t="s">
        <v>154</v>
      </c>
      <c r="B14" s="257" t="s">
        <v>1</v>
      </c>
      <c r="C14" s="258">
        <f>C16+C123+C143+C156+C157+C160+C165+C166</f>
        <v>7003543207149</v>
      </c>
      <c r="D14" s="258">
        <f t="shared" ref="D14:N14" si="1">D16+D123+D143+D156+D157+D160+D165+D166</f>
        <v>1249406471720</v>
      </c>
      <c r="E14" s="258">
        <f t="shared" si="1"/>
        <v>5754136735429</v>
      </c>
      <c r="F14" s="258">
        <f t="shared" si="1"/>
        <v>3565318784921</v>
      </c>
      <c r="G14" s="258">
        <f t="shared" si="1"/>
        <v>2065767953220</v>
      </c>
      <c r="H14" s="258">
        <f t="shared" si="1"/>
        <v>123049997288</v>
      </c>
      <c r="I14" s="258">
        <f t="shared" si="1"/>
        <v>7003543207149</v>
      </c>
      <c r="J14" s="258">
        <f t="shared" si="1"/>
        <v>1249406471720</v>
      </c>
      <c r="K14" s="258">
        <f t="shared" si="1"/>
        <v>5754136735429</v>
      </c>
      <c r="L14" s="258">
        <f t="shared" si="1"/>
        <v>3565318784921</v>
      </c>
      <c r="M14" s="258">
        <f t="shared" si="1"/>
        <v>2065767953220</v>
      </c>
      <c r="N14" s="258">
        <f t="shared" si="1"/>
        <v>123049997288</v>
      </c>
    </row>
    <row r="15" spans="1:15">
      <c r="A15" s="256"/>
      <c r="B15" s="257" t="s">
        <v>485</v>
      </c>
      <c r="C15" s="258">
        <f>'B2-01-Tabmis'!C15</f>
        <v>6651823866583</v>
      </c>
      <c r="D15" s="258">
        <f>'B2-01-Tabmis'!D15</f>
        <v>897687131154</v>
      </c>
      <c r="E15" s="258">
        <f>'B2-01-Tabmis'!E15</f>
        <v>5754136735429</v>
      </c>
      <c r="F15" s="258">
        <f>'B2-01-Tabmis'!F15</f>
        <v>3565318784921</v>
      </c>
      <c r="G15" s="258">
        <f>'B2-01-Tabmis'!G15</f>
        <v>2065767953220</v>
      </c>
      <c r="H15" s="258">
        <f>'B2-01-Tabmis'!H15</f>
        <v>123049997288</v>
      </c>
      <c r="I15" s="258">
        <f>'B2-01-Tabmis'!I15</f>
        <v>6651823866583</v>
      </c>
      <c r="J15" s="258">
        <f>'B2-01-Tabmis'!J15</f>
        <v>897687131154</v>
      </c>
      <c r="K15" s="258">
        <f>'B2-01-Tabmis'!K15</f>
        <v>5754136735429</v>
      </c>
      <c r="L15" s="258">
        <f>'B2-01-Tabmis'!L15</f>
        <v>3565318784921</v>
      </c>
      <c r="M15" s="258">
        <f>'B2-01-Tabmis'!M15</f>
        <v>2065767953220</v>
      </c>
      <c r="N15" s="258">
        <f>'B2-01-Tabmis'!N15</f>
        <v>123049997288</v>
      </c>
    </row>
    <row r="16" spans="1:15">
      <c r="A16" s="257" t="s">
        <v>155</v>
      </c>
      <c r="B16" s="257" t="s">
        <v>486</v>
      </c>
      <c r="C16" s="258">
        <f>C17+C40+C51+C62+C63+C66+C67+C75+C83+C89+C99+C111+C113</f>
        <v>6909605561503</v>
      </c>
      <c r="D16" s="258">
        <f t="shared" ref="D16:O16" si="2">D17+D40+D51+D62+D63+D66+D67+D75+D83+D89+D99+D111+D113</f>
        <v>1175200248375</v>
      </c>
      <c r="E16" s="258">
        <f t="shared" si="2"/>
        <v>5734405313128</v>
      </c>
      <c r="F16" s="258">
        <f t="shared" si="2"/>
        <v>3560260857291</v>
      </c>
      <c r="G16" s="258">
        <f t="shared" si="2"/>
        <v>2061583052627</v>
      </c>
      <c r="H16" s="258">
        <f t="shared" si="2"/>
        <v>112561403210</v>
      </c>
      <c r="I16" s="258">
        <f t="shared" si="2"/>
        <v>6909605561503</v>
      </c>
      <c r="J16" s="258">
        <f t="shared" si="2"/>
        <v>1175200248375</v>
      </c>
      <c r="K16" s="258">
        <f t="shared" si="2"/>
        <v>5734405313128</v>
      </c>
      <c r="L16" s="258">
        <f t="shared" si="2"/>
        <v>3560260857291</v>
      </c>
      <c r="M16" s="258">
        <f t="shared" si="2"/>
        <v>2061583052627</v>
      </c>
      <c r="N16" s="258">
        <f t="shared" si="2"/>
        <v>112561403210</v>
      </c>
      <c r="O16" s="258">
        <f t="shared" si="2"/>
        <v>0</v>
      </c>
    </row>
    <row r="17" spans="1:14">
      <c r="A17" s="257" t="s">
        <v>56</v>
      </c>
      <c r="B17" s="257" t="s">
        <v>487</v>
      </c>
      <c r="C17" s="258">
        <f>'B2-01-Tabmis'!C17</f>
        <v>589447672456</v>
      </c>
      <c r="D17" s="258">
        <f>'B2-01-Tabmis'!D17</f>
        <v>0</v>
      </c>
      <c r="E17" s="258">
        <f>'B2-01-Tabmis'!E17</f>
        <v>589447672456</v>
      </c>
      <c r="F17" s="258">
        <f>'B2-01-Tabmis'!F17</f>
        <v>589447672456</v>
      </c>
      <c r="G17" s="258">
        <f>'B2-01-Tabmis'!G17</f>
        <v>0</v>
      </c>
      <c r="H17" s="258">
        <f>'B2-01-Tabmis'!H17</f>
        <v>0</v>
      </c>
      <c r="I17" s="258">
        <f>'B2-01-Tabmis'!I17</f>
        <v>589447672456</v>
      </c>
      <c r="J17" s="258">
        <f>'B2-01-Tabmis'!J17</f>
        <v>0</v>
      </c>
      <c r="K17" s="258">
        <f>'B2-01-Tabmis'!K17</f>
        <v>589447672456</v>
      </c>
      <c r="L17" s="258">
        <f>'B2-01-Tabmis'!L17</f>
        <v>589447672456</v>
      </c>
      <c r="M17" s="258">
        <f>'B2-01-Tabmis'!M17</f>
        <v>0</v>
      </c>
      <c r="N17" s="258">
        <f>'B2-01-Tabmis'!N17</f>
        <v>0</v>
      </c>
    </row>
    <row r="18" spans="1:14" ht="25.5">
      <c r="A18" s="259" t="s">
        <v>61</v>
      </c>
      <c r="B18" s="259" t="s">
        <v>488</v>
      </c>
      <c r="C18" s="258">
        <f>'B2-01-Tabmis'!C18</f>
        <v>203583611554</v>
      </c>
      <c r="D18" s="258">
        <f>'B2-01-Tabmis'!D18</f>
        <v>0</v>
      </c>
      <c r="E18" s="258">
        <f>'B2-01-Tabmis'!E18</f>
        <v>203583611554</v>
      </c>
      <c r="F18" s="258">
        <f>'B2-01-Tabmis'!F18</f>
        <v>203583611554</v>
      </c>
      <c r="G18" s="258">
        <f>'B2-01-Tabmis'!G18</f>
        <v>0</v>
      </c>
      <c r="H18" s="258">
        <f>'B2-01-Tabmis'!H18</f>
        <v>0</v>
      </c>
      <c r="I18" s="258">
        <f>'B2-01-Tabmis'!I18</f>
        <v>203583611554</v>
      </c>
      <c r="J18" s="258">
        <f>'B2-01-Tabmis'!J18</f>
        <v>0</v>
      </c>
      <c r="K18" s="258">
        <f>'B2-01-Tabmis'!K18</f>
        <v>203583611554</v>
      </c>
      <c r="L18" s="258">
        <f>'B2-01-Tabmis'!L18</f>
        <v>203583611554</v>
      </c>
      <c r="M18" s="258">
        <f>'B2-01-Tabmis'!M18</f>
        <v>0</v>
      </c>
      <c r="N18" s="258">
        <f>'B2-01-Tabmis'!N18</f>
        <v>0</v>
      </c>
    </row>
    <row r="19" spans="1:14" ht="25.5">
      <c r="A19" s="259" t="s">
        <v>489</v>
      </c>
      <c r="B19" s="259" t="s">
        <v>3</v>
      </c>
      <c r="C19" s="258">
        <f>'B2-01-Tabmis'!C19</f>
        <v>138236037315</v>
      </c>
      <c r="D19" s="258">
        <f>'B2-01-Tabmis'!D19</f>
        <v>0</v>
      </c>
      <c r="E19" s="258">
        <f>'B2-01-Tabmis'!E19</f>
        <v>138236037315</v>
      </c>
      <c r="F19" s="258">
        <f>'B2-01-Tabmis'!F19</f>
        <v>138236037315</v>
      </c>
      <c r="G19" s="258">
        <f>'B2-01-Tabmis'!G19</f>
        <v>0</v>
      </c>
      <c r="H19" s="258">
        <f>'B2-01-Tabmis'!H19</f>
        <v>0</v>
      </c>
      <c r="I19" s="258">
        <f>'B2-01-Tabmis'!I19</f>
        <v>138236037315</v>
      </c>
      <c r="J19" s="258">
        <f>'B2-01-Tabmis'!J19</f>
        <v>0</v>
      </c>
      <c r="K19" s="258">
        <f>'B2-01-Tabmis'!K19</f>
        <v>138236037315</v>
      </c>
      <c r="L19" s="258">
        <f>'B2-01-Tabmis'!L19</f>
        <v>138236037315</v>
      </c>
      <c r="M19" s="258">
        <f>'B2-01-Tabmis'!M19</f>
        <v>0</v>
      </c>
      <c r="N19" s="258">
        <f>'B2-01-Tabmis'!N19</f>
        <v>0</v>
      </c>
    </row>
    <row r="20" spans="1:14" ht="63.75">
      <c r="A20" s="256"/>
      <c r="B20" s="259" t="s">
        <v>490</v>
      </c>
      <c r="C20" s="258">
        <f>'B2-01-Tabmis'!C20</f>
        <v>0</v>
      </c>
      <c r="D20" s="258">
        <f>'B2-01-Tabmis'!D20</f>
        <v>0</v>
      </c>
      <c r="E20" s="258">
        <f>'B2-01-Tabmis'!E20</f>
        <v>0</v>
      </c>
      <c r="F20" s="258">
        <f>'B2-01-Tabmis'!F20</f>
        <v>0</v>
      </c>
      <c r="G20" s="258">
        <f>'B2-01-Tabmis'!G20</f>
        <v>0</v>
      </c>
      <c r="H20" s="258">
        <f>'B2-01-Tabmis'!H20</f>
        <v>0</v>
      </c>
      <c r="I20" s="258">
        <f>'B2-01-Tabmis'!I20</f>
        <v>0</v>
      </c>
      <c r="J20" s="258">
        <f>'B2-01-Tabmis'!J20</f>
        <v>0</v>
      </c>
      <c r="K20" s="258">
        <f>'B2-01-Tabmis'!K20</f>
        <v>0</v>
      </c>
      <c r="L20" s="258">
        <f>'B2-01-Tabmis'!L20</f>
        <v>0</v>
      </c>
      <c r="M20" s="258">
        <f>'B2-01-Tabmis'!M20</f>
        <v>0</v>
      </c>
      <c r="N20" s="258">
        <f>'B2-01-Tabmis'!N20</f>
        <v>0</v>
      </c>
    </row>
    <row r="21" spans="1:14" ht="25.5">
      <c r="A21" s="259" t="s">
        <v>491</v>
      </c>
      <c r="B21" s="259" t="s">
        <v>492</v>
      </c>
      <c r="C21" s="258">
        <f>'B2-01-Tabmis'!C21</f>
        <v>46013468564</v>
      </c>
      <c r="D21" s="258">
        <f>'B2-01-Tabmis'!D21</f>
        <v>0</v>
      </c>
      <c r="E21" s="258">
        <f>'B2-01-Tabmis'!E21</f>
        <v>46013468564</v>
      </c>
      <c r="F21" s="258">
        <f>'B2-01-Tabmis'!F21</f>
        <v>46013468564</v>
      </c>
      <c r="G21" s="258">
        <f>'B2-01-Tabmis'!G21</f>
        <v>0</v>
      </c>
      <c r="H21" s="258">
        <f>'B2-01-Tabmis'!H21</f>
        <v>0</v>
      </c>
      <c r="I21" s="258">
        <f>'B2-01-Tabmis'!I21</f>
        <v>46013468564</v>
      </c>
      <c r="J21" s="258">
        <f>'B2-01-Tabmis'!J21</f>
        <v>0</v>
      </c>
      <c r="K21" s="258">
        <f>'B2-01-Tabmis'!K21</f>
        <v>46013468564</v>
      </c>
      <c r="L21" s="258">
        <f>'B2-01-Tabmis'!L21</f>
        <v>46013468564</v>
      </c>
      <c r="M21" s="258">
        <f>'B2-01-Tabmis'!M21</f>
        <v>0</v>
      </c>
      <c r="N21" s="258">
        <f>'B2-01-Tabmis'!N21</f>
        <v>0</v>
      </c>
    </row>
    <row r="22" spans="1:14" ht="25.5">
      <c r="A22" s="256"/>
      <c r="B22" s="259" t="s">
        <v>493</v>
      </c>
      <c r="C22" s="258">
        <f>'B2-01-Tabmis'!C22</f>
        <v>0</v>
      </c>
      <c r="D22" s="258">
        <f>'B2-01-Tabmis'!D22</f>
        <v>0</v>
      </c>
      <c r="E22" s="258">
        <f>'B2-01-Tabmis'!E22</f>
        <v>0</v>
      </c>
      <c r="F22" s="258">
        <f>'B2-01-Tabmis'!F22</f>
        <v>0</v>
      </c>
      <c r="G22" s="258">
        <f>'B2-01-Tabmis'!G22</f>
        <v>0</v>
      </c>
      <c r="H22" s="258">
        <f>'B2-01-Tabmis'!H22</f>
        <v>0</v>
      </c>
      <c r="I22" s="258">
        <f>'B2-01-Tabmis'!I22</f>
        <v>0</v>
      </c>
      <c r="J22" s="258">
        <f>'B2-01-Tabmis'!J22</f>
        <v>0</v>
      </c>
      <c r="K22" s="258">
        <f>'B2-01-Tabmis'!K22</f>
        <v>0</v>
      </c>
      <c r="L22" s="258">
        <f>'B2-01-Tabmis'!L22</f>
        <v>0</v>
      </c>
      <c r="M22" s="258">
        <f>'B2-01-Tabmis'!M22</f>
        <v>0</v>
      </c>
      <c r="N22" s="258">
        <f>'B2-01-Tabmis'!N22</f>
        <v>0</v>
      </c>
    </row>
    <row r="23" spans="1:14">
      <c r="A23" s="259" t="s">
        <v>494</v>
      </c>
      <c r="B23" s="259" t="s">
        <v>4</v>
      </c>
      <c r="C23" s="258">
        <f>'B2-01-Tabmis'!C23</f>
        <v>19326336315</v>
      </c>
      <c r="D23" s="258">
        <f>'B2-01-Tabmis'!D23</f>
        <v>0</v>
      </c>
      <c r="E23" s="258">
        <f>'B2-01-Tabmis'!E23</f>
        <v>19326336315</v>
      </c>
      <c r="F23" s="258">
        <f>'B2-01-Tabmis'!F23</f>
        <v>19326336315</v>
      </c>
      <c r="G23" s="258">
        <f>'B2-01-Tabmis'!G23</f>
        <v>0</v>
      </c>
      <c r="H23" s="258">
        <f>'B2-01-Tabmis'!H23</f>
        <v>0</v>
      </c>
      <c r="I23" s="258">
        <f>'B2-01-Tabmis'!I23</f>
        <v>19326336315</v>
      </c>
      <c r="J23" s="258">
        <f>'B2-01-Tabmis'!J23</f>
        <v>0</v>
      </c>
      <c r="K23" s="258">
        <f>'B2-01-Tabmis'!K23</f>
        <v>19326336315</v>
      </c>
      <c r="L23" s="258">
        <f>'B2-01-Tabmis'!L23</f>
        <v>19326336315</v>
      </c>
      <c r="M23" s="258">
        <f>'B2-01-Tabmis'!M23</f>
        <v>0</v>
      </c>
      <c r="N23" s="258">
        <f>'B2-01-Tabmis'!N23</f>
        <v>0</v>
      </c>
    </row>
    <row r="24" spans="1:14" ht="38.25">
      <c r="A24" s="256"/>
      <c r="B24" s="259" t="s">
        <v>495</v>
      </c>
      <c r="C24" s="258">
        <f>'B2-01-Tabmis'!C24</f>
        <v>0</v>
      </c>
      <c r="D24" s="258">
        <f>'B2-01-Tabmis'!D24</f>
        <v>0</v>
      </c>
      <c r="E24" s="258">
        <f>'B2-01-Tabmis'!E24</f>
        <v>0</v>
      </c>
      <c r="F24" s="258">
        <f>'B2-01-Tabmis'!F24</f>
        <v>0</v>
      </c>
      <c r="G24" s="258">
        <f>'B2-01-Tabmis'!G24</f>
        <v>0</v>
      </c>
      <c r="H24" s="258">
        <f>'B2-01-Tabmis'!H24</f>
        <v>0</v>
      </c>
      <c r="I24" s="258">
        <f>'B2-01-Tabmis'!I24</f>
        <v>0</v>
      </c>
      <c r="J24" s="258">
        <f>'B2-01-Tabmis'!J24</f>
        <v>0</v>
      </c>
      <c r="K24" s="258">
        <f>'B2-01-Tabmis'!K24</f>
        <v>0</v>
      </c>
      <c r="L24" s="258">
        <f>'B2-01-Tabmis'!L24</f>
        <v>0</v>
      </c>
      <c r="M24" s="258">
        <f>'B2-01-Tabmis'!M24</f>
        <v>0</v>
      </c>
      <c r="N24" s="258">
        <f>'B2-01-Tabmis'!N24</f>
        <v>0</v>
      </c>
    </row>
    <row r="25" spans="1:14">
      <c r="A25" s="259" t="s">
        <v>496</v>
      </c>
      <c r="B25" s="259" t="s">
        <v>6</v>
      </c>
      <c r="C25" s="258">
        <f>'B2-01-Tabmis'!C25</f>
        <v>7769360</v>
      </c>
      <c r="D25" s="258">
        <f>'B2-01-Tabmis'!D25</f>
        <v>0</v>
      </c>
      <c r="E25" s="258">
        <f>'B2-01-Tabmis'!E25</f>
        <v>7769360</v>
      </c>
      <c r="F25" s="258">
        <f>'B2-01-Tabmis'!F25</f>
        <v>7769360</v>
      </c>
      <c r="G25" s="258">
        <f>'B2-01-Tabmis'!G25</f>
        <v>0</v>
      </c>
      <c r="H25" s="258">
        <f>'B2-01-Tabmis'!H25</f>
        <v>0</v>
      </c>
      <c r="I25" s="258">
        <f>'B2-01-Tabmis'!I25</f>
        <v>7769360</v>
      </c>
      <c r="J25" s="258">
        <f>'B2-01-Tabmis'!J25</f>
        <v>0</v>
      </c>
      <c r="K25" s="258">
        <f>'B2-01-Tabmis'!K25</f>
        <v>7769360</v>
      </c>
      <c r="L25" s="258">
        <f>'B2-01-Tabmis'!L25</f>
        <v>7769360</v>
      </c>
      <c r="M25" s="258">
        <f>'B2-01-Tabmis'!M25</f>
        <v>0</v>
      </c>
      <c r="N25" s="258">
        <f>'B2-01-Tabmis'!N25</f>
        <v>0</v>
      </c>
    </row>
    <row r="26" spans="1:14" ht="38.25">
      <c r="A26" s="256"/>
      <c r="B26" s="259" t="s">
        <v>497</v>
      </c>
      <c r="C26" s="258">
        <f>'B2-01-Tabmis'!C26</f>
        <v>0</v>
      </c>
      <c r="D26" s="258">
        <f>'B2-01-Tabmis'!D26</f>
        <v>0</v>
      </c>
      <c r="E26" s="258">
        <f>'B2-01-Tabmis'!E26</f>
        <v>0</v>
      </c>
      <c r="F26" s="258">
        <f>'B2-01-Tabmis'!F26</f>
        <v>0</v>
      </c>
      <c r="G26" s="258">
        <f>'B2-01-Tabmis'!G26</f>
        <v>0</v>
      </c>
      <c r="H26" s="258">
        <f>'B2-01-Tabmis'!H26</f>
        <v>0</v>
      </c>
      <c r="I26" s="258">
        <f>'B2-01-Tabmis'!I26</f>
        <v>0</v>
      </c>
      <c r="J26" s="258">
        <f>'B2-01-Tabmis'!J26</f>
        <v>0</v>
      </c>
      <c r="K26" s="258">
        <f>'B2-01-Tabmis'!K26</f>
        <v>0</v>
      </c>
      <c r="L26" s="258">
        <f>'B2-01-Tabmis'!L26</f>
        <v>0</v>
      </c>
      <c r="M26" s="258">
        <f>'B2-01-Tabmis'!M26</f>
        <v>0</v>
      </c>
      <c r="N26" s="258">
        <f>'B2-01-Tabmis'!N26</f>
        <v>0</v>
      </c>
    </row>
    <row r="27" spans="1:14">
      <c r="A27" s="256"/>
      <c r="B27" s="259" t="s">
        <v>498</v>
      </c>
      <c r="C27" s="258">
        <f>'B2-01-Tabmis'!C27</f>
        <v>0</v>
      </c>
      <c r="D27" s="258">
        <f>'B2-01-Tabmis'!D27</f>
        <v>0</v>
      </c>
      <c r="E27" s="258">
        <f>'B2-01-Tabmis'!E27</f>
        <v>0</v>
      </c>
      <c r="F27" s="258">
        <f>'B2-01-Tabmis'!F27</f>
        <v>0</v>
      </c>
      <c r="G27" s="258">
        <f>'B2-01-Tabmis'!G27</f>
        <v>0</v>
      </c>
      <c r="H27" s="258">
        <f>'B2-01-Tabmis'!H27</f>
        <v>0</v>
      </c>
      <c r="I27" s="258">
        <f>'B2-01-Tabmis'!I27</f>
        <v>0</v>
      </c>
      <c r="J27" s="258">
        <f>'B2-01-Tabmis'!J27</f>
        <v>0</v>
      </c>
      <c r="K27" s="258">
        <f>'B2-01-Tabmis'!K27</f>
        <v>0</v>
      </c>
      <c r="L27" s="258">
        <f>'B2-01-Tabmis'!L27</f>
        <v>0</v>
      </c>
      <c r="M27" s="258">
        <f>'B2-01-Tabmis'!M27</f>
        <v>0</v>
      </c>
      <c r="N27" s="258">
        <f>'B2-01-Tabmis'!N27</f>
        <v>0</v>
      </c>
    </row>
    <row r="28" spans="1:14" ht="25.5">
      <c r="A28" s="259" t="s">
        <v>499</v>
      </c>
      <c r="B28" s="259" t="s">
        <v>500</v>
      </c>
      <c r="C28" s="258">
        <f>'B2-01-Tabmis'!C28</f>
        <v>0</v>
      </c>
      <c r="D28" s="258">
        <f>'B2-01-Tabmis'!D28</f>
        <v>0</v>
      </c>
      <c r="E28" s="258">
        <f>'B2-01-Tabmis'!E28</f>
        <v>0</v>
      </c>
      <c r="F28" s="258">
        <f>'B2-01-Tabmis'!F28</f>
        <v>0</v>
      </c>
      <c r="G28" s="258">
        <f>'B2-01-Tabmis'!G28</f>
        <v>0</v>
      </c>
      <c r="H28" s="258">
        <f>'B2-01-Tabmis'!H28</f>
        <v>0</v>
      </c>
      <c r="I28" s="258">
        <f>'B2-01-Tabmis'!I28</f>
        <v>0</v>
      </c>
      <c r="J28" s="258">
        <f>'B2-01-Tabmis'!J28</f>
        <v>0</v>
      </c>
      <c r="K28" s="258">
        <f>'B2-01-Tabmis'!K28</f>
        <v>0</v>
      </c>
      <c r="L28" s="258">
        <f>'B2-01-Tabmis'!L28</f>
        <v>0</v>
      </c>
      <c r="M28" s="258">
        <f>'B2-01-Tabmis'!M28</f>
        <v>0</v>
      </c>
      <c r="N28" s="258">
        <f>'B2-01-Tabmis'!N28</f>
        <v>0</v>
      </c>
    </row>
    <row r="29" spans="1:14" ht="25.5">
      <c r="A29" s="259" t="s">
        <v>78</v>
      </c>
      <c r="B29" s="259" t="s">
        <v>501</v>
      </c>
      <c r="C29" s="258">
        <f>'B2-01-Tabmis'!C29</f>
        <v>385864060902</v>
      </c>
      <c r="D29" s="258">
        <f>'B2-01-Tabmis'!D29</f>
        <v>0</v>
      </c>
      <c r="E29" s="258">
        <f>'B2-01-Tabmis'!E29</f>
        <v>385864060902</v>
      </c>
      <c r="F29" s="258">
        <f>'B2-01-Tabmis'!F29</f>
        <v>385864060902</v>
      </c>
      <c r="G29" s="258">
        <f>'B2-01-Tabmis'!G29</f>
        <v>0</v>
      </c>
      <c r="H29" s="258">
        <f>'B2-01-Tabmis'!H29</f>
        <v>0</v>
      </c>
      <c r="I29" s="258">
        <f>'B2-01-Tabmis'!I29</f>
        <v>385864060902</v>
      </c>
      <c r="J29" s="258">
        <f>'B2-01-Tabmis'!J29</f>
        <v>0</v>
      </c>
      <c r="K29" s="258">
        <f>'B2-01-Tabmis'!K29</f>
        <v>385864060902</v>
      </c>
      <c r="L29" s="258">
        <f>'B2-01-Tabmis'!L29</f>
        <v>385864060902</v>
      </c>
      <c r="M29" s="258">
        <f>'B2-01-Tabmis'!M29</f>
        <v>0</v>
      </c>
      <c r="N29" s="258">
        <f>'B2-01-Tabmis'!N29</f>
        <v>0</v>
      </c>
    </row>
    <row r="30" spans="1:14" ht="25.5">
      <c r="A30" s="259" t="s">
        <v>210</v>
      </c>
      <c r="B30" s="259" t="s">
        <v>3</v>
      </c>
      <c r="C30" s="258">
        <f>'B2-01-Tabmis'!C30</f>
        <v>256210498589</v>
      </c>
      <c r="D30" s="258">
        <f>'B2-01-Tabmis'!D30</f>
        <v>0</v>
      </c>
      <c r="E30" s="258">
        <f>'B2-01-Tabmis'!E30</f>
        <v>256210498589</v>
      </c>
      <c r="F30" s="258">
        <f>'B2-01-Tabmis'!F30</f>
        <v>256210498589</v>
      </c>
      <c r="G30" s="258">
        <f>'B2-01-Tabmis'!G30</f>
        <v>0</v>
      </c>
      <c r="H30" s="258">
        <f>'B2-01-Tabmis'!H30</f>
        <v>0</v>
      </c>
      <c r="I30" s="258">
        <f>'B2-01-Tabmis'!I30</f>
        <v>256210498589</v>
      </c>
      <c r="J30" s="258">
        <f>'B2-01-Tabmis'!J30</f>
        <v>0</v>
      </c>
      <c r="K30" s="258">
        <f>'B2-01-Tabmis'!K30</f>
        <v>256210498589</v>
      </c>
      <c r="L30" s="258">
        <f>'B2-01-Tabmis'!L30</f>
        <v>256210498589</v>
      </c>
      <c r="M30" s="258">
        <f>'B2-01-Tabmis'!M30</f>
        <v>0</v>
      </c>
      <c r="N30" s="258">
        <f>'B2-01-Tabmis'!N30</f>
        <v>0</v>
      </c>
    </row>
    <row r="31" spans="1:14" ht="63.75">
      <c r="A31" s="256"/>
      <c r="B31" s="259" t="s">
        <v>490</v>
      </c>
      <c r="C31" s="258">
        <f>'B2-01-Tabmis'!C31</f>
        <v>0</v>
      </c>
      <c r="D31" s="258">
        <f>'B2-01-Tabmis'!D31</f>
        <v>0</v>
      </c>
      <c r="E31" s="258">
        <f>'B2-01-Tabmis'!E31</f>
        <v>0</v>
      </c>
      <c r="F31" s="258">
        <f>'B2-01-Tabmis'!F31</f>
        <v>0</v>
      </c>
      <c r="G31" s="258">
        <f>'B2-01-Tabmis'!G31</f>
        <v>0</v>
      </c>
      <c r="H31" s="258">
        <f>'B2-01-Tabmis'!H31</f>
        <v>0</v>
      </c>
      <c r="I31" s="258">
        <f>'B2-01-Tabmis'!I31</f>
        <v>0</v>
      </c>
      <c r="J31" s="258">
        <f>'B2-01-Tabmis'!J31</f>
        <v>0</v>
      </c>
      <c r="K31" s="258">
        <f>'B2-01-Tabmis'!K31</f>
        <v>0</v>
      </c>
      <c r="L31" s="258">
        <f>'B2-01-Tabmis'!L31</f>
        <v>0</v>
      </c>
      <c r="M31" s="258">
        <f>'B2-01-Tabmis'!M31</f>
        <v>0</v>
      </c>
      <c r="N31" s="258">
        <f>'B2-01-Tabmis'!N31</f>
        <v>0</v>
      </c>
    </row>
    <row r="32" spans="1:14" ht="25.5">
      <c r="A32" s="259" t="s">
        <v>211</v>
      </c>
      <c r="B32" s="259" t="s">
        <v>492</v>
      </c>
      <c r="C32" s="258">
        <f>'B2-01-Tabmis'!C32</f>
        <v>0</v>
      </c>
      <c r="D32" s="258">
        <f>'B2-01-Tabmis'!D32</f>
        <v>0</v>
      </c>
      <c r="E32" s="258">
        <f>'B2-01-Tabmis'!E32</f>
        <v>0</v>
      </c>
      <c r="F32" s="258">
        <f>'B2-01-Tabmis'!F32</f>
        <v>0</v>
      </c>
      <c r="G32" s="258">
        <f>'B2-01-Tabmis'!G32</f>
        <v>0</v>
      </c>
      <c r="H32" s="258">
        <f>'B2-01-Tabmis'!H32</f>
        <v>0</v>
      </c>
      <c r="I32" s="258">
        <f>'B2-01-Tabmis'!I32</f>
        <v>0</v>
      </c>
      <c r="J32" s="258">
        <f>'B2-01-Tabmis'!J32</f>
        <v>0</v>
      </c>
      <c r="K32" s="258">
        <f>'B2-01-Tabmis'!K32</f>
        <v>0</v>
      </c>
      <c r="L32" s="258">
        <f>'B2-01-Tabmis'!L32</f>
        <v>0</v>
      </c>
      <c r="M32" s="258">
        <f>'B2-01-Tabmis'!M32</f>
        <v>0</v>
      </c>
      <c r="N32" s="258">
        <f>'B2-01-Tabmis'!N32</f>
        <v>0</v>
      </c>
    </row>
    <row r="33" spans="1:14" ht="25.5">
      <c r="A33" s="256"/>
      <c r="B33" s="259" t="s">
        <v>493</v>
      </c>
      <c r="C33" s="258">
        <f>'B2-01-Tabmis'!C33</f>
        <v>0</v>
      </c>
      <c r="D33" s="258">
        <f>'B2-01-Tabmis'!D33</f>
        <v>0</v>
      </c>
      <c r="E33" s="258">
        <f>'B2-01-Tabmis'!E33</f>
        <v>0</v>
      </c>
      <c r="F33" s="258">
        <f>'B2-01-Tabmis'!F33</f>
        <v>0</v>
      </c>
      <c r="G33" s="258">
        <f>'B2-01-Tabmis'!G33</f>
        <v>0</v>
      </c>
      <c r="H33" s="258">
        <f>'B2-01-Tabmis'!H33</f>
        <v>0</v>
      </c>
      <c r="I33" s="258">
        <f>'B2-01-Tabmis'!I33</f>
        <v>0</v>
      </c>
      <c r="J33" s="258">
        <f>'B2-01-Tabmis'!J33</f>
        <v>0</v>
      </c>
      <c r="K33" s="258">
        <f>'B2-01-Tabmis'!K33</f>
        <v>0</v>
      </c>
      <c r="L33" s="258">
        <f>'B2-01-Tabmis'!L33</f>
        <v>0</v>
      </c>
      <c r="M33" s="258">
        <f>'B2-01-Tabmis'!M33</f>
        <v>0</v>
      </c>
      <c r="N33" s="258">
        <f>'B2-01-Tabmis'!N33</f>
        <v>0</v>
      </c>
    </row>
    <row r="34" spans="1:14">
      <c r="A34" s="259" t="s">
        <v>212</v>
      </c>
      <c r="B34" s="259" t="s">
        <v>4</v>
      </c>
      <c r="C34" s="258">
        <f>'B2-01-Tabmis'!C34</f>
        <v>57151556679</v>
      </c>
      <c r="D34" s="258">
        <f>'B2-01-Tabmis'!D34</f>
        <v>0</v>
      </c>
      <c r="E34" s="258">
        <f>'B2-01-Tabmis'!E34</f>
        <v>57151556679</v>
      </c>
      <c r="F34" s="258">
        <f>'B2-01-Tabmis'!F34</f>
        <v>57151556679</v>
      </c>
      <c r="G34" s="258">
        <f>'B2-01-Tabmis'!G34</f>
        <v>0</v>
      </c>
      <c r="H34" s="258">
        <f>'B2-01-Tabmis'!H34</f>
        <v>0</v>
      </c>
      <c r="I34" s="258">
        <f>'B2-01-Tabmis'!I34</f>
        <v>57151556679</v>
      </c>
      <c r="J34" s="258">
        <f>'B2-01-Tabmis'!J34</f>
        <v>0</v>
      </c>
      <c r="K34" s="258">
        <f>'B2-01-Tabmis'!K34</f>
        <v>57151556679</v>
      </c>
      <c r="L34" s="258">
        <f>'B2-01-Tabmis'!L34</f>
        <v>57151556679</v>
      </c>
      <c r="M34" s="258">
        <f>'B2-01-Tabmis'!M34</f>
        <v>0</v>
      </c>
      <c r="N34" s="258">
        <f>'B2-01-Tabmis'!N34</f>
        <v>0</v>
      </c>
    </row>
    <row r="35" spans="1:14" ht="38.25">
      <c r="A35" s="256"/>
      <c r="B35" s="259" t="s">
        <v>495</v>
      </c>
      <c r="C35" s="258">
        <f>'B2-01-Tabmis'!C35</f>
        <v>0</v>
      </c>
      <c r="D35" s="258">
        <f>'B2-01-Tabmis'!D35</f>
        <v>0</v>
      </c>
      <c r="E35" s="258">
        <f>'B2-01-Tabmis'!E35</f>
        <v>0</v>
      </c>
      <c r="F35" s="258">
        <f>'B2-01-Tabmis'!F35</f>
        <v>0</v>
      </c>
      <c r="G35" s="258">
        <f>'B2-01-Tabmis'!G35</f>
        <v>0</v>
      </c>
      <c r="H35" s="258">
        <f>'B2-01-Tabmis'!H35</f>
        <v>0</v>
      </c>
      <c r="I35" s="258">
        <f>'B2-01-Tabmis'!I35</f>
        <v>0</v>
      </c>
      <c r="J35" s="258">
        <f>'B2-01-Tabmis'!J35</f>
        <v>0</v>
      </c>
      <c r="K35" s="258">
        <f>'B2-01-Tabmis'!K35</f>
        <v>0</v>
      </c>
      <c r="L35" s="258">
        <f>'B2-01-Tabmis'!L35</f>
        <v>0</v>
      </c>
      <c r="M35" s="258">
        <f>'B2-01-Tabmis'!M35</f>
        <v>0</v>
      </c>
      <c r="N35" s="258">
        <f>'B2-01-Tabmis'!N35</f>
        <v>0</v>
      </c>
    </row>
    <row r="36" spans="1:14">
      <c r="A36" s="259" t="s">
        <v>213</v>
      </c>
      <c r="B36" s="259" t="s">
        <v>6</v>
      </c>
      <c r="C36" s="258">
        <f>'B2-01-Tabmis'!C36</f>
        <v>72502005634</v>
      </c>
      <c r="D36" s="258">
        <f>'B2-01-Tabmis'!D36</f>
        <v>0</v>
      </c>
      <c r="E36" s="258">
        <f>'B2-01-Tabmis'!E36</f>
        <v>72502005634</v>
      </c>
      <c r="F36" s="258">
        <f>'B2-01-Tabmis'!F36</f>
        <v>72502005634</v>
      </c>
      <c r="G36" s="258">
        <f>'B2-01-Tabmis'!G36</f>
        <v>0</v>
      </c>
      <c r="H36" s="258">
        <f>'B2-01-Tabmis'!H36</f>
        <v>0</v>
      </c>
      <c r="I36" s="258">
        <f>'B2-01-Tabmis'!I36</f>
        <v>72502005634</v>
      </c>
      <c r="J36" s="258">
        <f>'B2-01-Tabmis'!J36</f>
        <v>0</v>
      </c>
      <c r="K36" s="258">
        <f>'B2-01-Tabmis'!K36</f>
        <v>72502005634</v>
      </c>
      <c r="L36" s="258">
        <f>'B2-01-Tabmis'!L36</f>
        <v>72502005634</v>
      </c>
      <c r="M36" s="258">
        <f>'B2-01-Tabmis'!M36</f>
        <v>0</v>
      </c>
      <c r="N36" s="258">
        <f>'B2-01-Tabmis'!N36</f>
        <v>0</v>
      </c>
    </row>
    <row r="37" spans="1:14" ht="38.25">
      <c r="A37" s="256"/>
      <c r="B37" s="259" t="s">
        <v>497</v>
      </c>
      <c r="C37" s="258">
        <f>'B2-01-Tabmis'!C37</f>
        <v>0</v>
      </c>
      <c r="D37" s="258">
        <f>'B2-01-Tabmis'!D37</f>
        <v>0</v>
      </c>
      <c r="E37" s="258">
        <f>'B2-01-Tabmis'!E37</f>
        <v>0</v>
      </c>
      <c r="F37" s="258">
        <f>'B2-01-Tabmis'!F37</f>
        <v>0</v>
      </c>
      <c r="G37" s="258">
        <f>'B2-01-Tabmis'!G37</f>
        <v>0</v>
      </c>
      <c r="H37" s="258">
        <f>'B2-01-Tabmis'!H37</f>
        <v>0</v>
      </c>
      <c r="I37" s="258">
        <f>'B2-01-Tabmis'!I37</f>
        <v>0</v>
      </c>
      <c r="J37" s="258">
        <f>'B2-01-Tabmis'!J37</f>
        <v>0</v>
      </c>
      <c r="K37" s="258">
        <f>'B2-01-Tabmis'!K37</f>
        <v>0</v>
      </c>
      <c r="L37" s="258">
        <f>'B2-01-Tabmis'!L37</f>
        <v>0</v>
      </c>
      <c r="M37" s="258">
        <f>'B2-01-Tabmis'!M37</f>
        <v>0</v>
      </c>
      <c r="N37" s="258">
        <f>'B2-01-Tabmis'!N37</f>
        <v>0</v>
      </c>
    </row>
    <row r="38" spans="1:14">
      <c r="A38" s="256"/>
      <c r="B38" s="259" t="s">
        <v>498</v>
      </c>
      <c r="C38" s="258">
        <f>'B2-01-Tabmis'!C38</f>
        <v>0</v>
      </c>
      <c r="D38" s="258">
        <f>'B2-01-Tabmis'!D38</f>
        <v>0</v>
      </c>
      <c r="E38" s="258">
        <f>'B2-01-Tabmis'!E38</f>
        <v>0</v>
      </c>
      <c r="F38" s="258">
        <f>'B2-01-Tabmis'!F38</f>
        <v>0</v>
      </c>
      <c r="G38" s="258">
        <f>'B2-01-Tabmis'!G38</f>
        <v>0</v>
      </c>
      <c r="H38" s="258">
        <f>'B2-01-Tabmis'!H38</f>
        <v>0</v>
      </c>
      <c r="I38" s="258">
        <f>'B2-01-Tabmis'!I38</f>
        <v>0</v>
      </c>
      <c r="J38" s="258">
        <f>'B2-01-Tabmis'!J38</f>
        <v>0</v>
      </c>
      <c r="K38" s="258">
        <f>'B2-01-Tabmis'!K38</f>
        <v>0</v>
      </c>
      <c r="L38" s="258">
        <f>'B2-01-Tabmis'!L38</f>
        <v>0</v>
      </c>
      <c r="M38" s="258">
        <f>'B2-01-Tabmis'!M38</f>
        <v>0</v>
      </c>
      <c r="N38" s="258">
        <f>'B2-01-Tabmis'!N38</f>
        <v>0</v>
      </c>
    </row>
    <row r="39" spans="1:14" ht="25.5">
      <c r="A39" s="259" t="s">
        <v>502</v>
      </c>
      <c r="B39" s="259" t="s">
        <v>500</v>
      </c>
      <c r="C39" s="258">
        <f>'B2-01-Tabmis'!C39</f>
        <v>0</v>
      </c>
      <c r="D39" s="258">
        <f>'B2-01-Tabmis'!D39</f>
        <v>0</v>
      </c>
      <c r="E39" s="258">
        <f>'B2-01-Tabmis'!E39</f>
        <v>0</v>
      </c>
      <c r="F39" s="258">
        <f>'B2-01-Tabmis'!F39</f>
        <v>0</v>
      </c>
      <c r="G39" s="258">
        <f>'B2-01-Tabmis'!G39</f>
        <v>0</v>
      </c>
      <c r="H39" s="258">
        <f>'B2-01-Tabmis'!H39</f>
        <v>0</v>
      </c>
      <c r="I39" s="258">
        <f>'B2-01-Tabmis'!I39</f>
        <v>0</v>
      </c>
      <c r="J39" s="258">
        <f>'B2-01-Tabmis'!J39</f>
        <v>0</v>
      </c>
      <c r="K39" s="258">
        <f>'B2-01-Tabmis'!K39</f>
        <v>0</v>
      </c>
      <c r="L39" s="258">
        <f>'B2-01-Tabmis'!L39</f>
        <v>0</v>
      </c>
      <c r="M39" s="258">
        <f>'B2-01-Tabmis'!M39</f>
        <v>0</v>
      </c>
      <c r="N39" s="258">
        <f>'B2-01-Tabmis'!N39</f>
        <v>0</v>
      </c>
    </row>
    <row r="40" spans="1:14" ht="25.5">
      <c r="A40" s="260" t="s">
        <v>57</v>
      </c>
      <c r="B40" s="260" t="s">
        <v>503</v>
      </c>
      <c r="C40" s="258">
        <f>'B2-01-Tabmis'!C40</f>
        <v>35833025159</v>
      </c>
      <c r="D40" s="258">
        <f>'B2-01-Tabmis'!D40</f>
        <v>0</v>
      </c>
      <c r="E40" s="258">
        <f>'B2-01-Tabmis'!E40</f>
        <v>35833025159</v>
      </c>
      <c r="F40" s="258">
        <f>'B2-01-Tabmis'!F40</f>
        <v>35833025159</v>
      </c>
      <c r="G40" s="258">
        <f>'B2-01-Tabmis'!G40</f>
        <v>0</v>
      </c>
      <c r="H40" s="258">
        <f>'B2-01-Tabmis'!H40</f>
        <v>0</v>
      </c>
      <c r="I40" s="258">
        <f>'B2-01-Tabmis'!I40</f>
        <v>35833025159</v>
      </c>
      <c r="J40" s="258">
        <f>'B2-01-Tabmis'!J40</f>
        <v>0</v>
      </c>
      <c r="K40" s="258">
        <f>'B2-01-Tabmis'!K40</f>
        <v>35833025159</v>
      </c>
      <c r="L40" s="258">
        <f>'B2-01-Tabmis'!L40</f>
        <v>35833025159</v>
      </c>
      <c r="M40" s="258">
        <f>'B2-01-Tabmis'!M40</f>
        <v>0</v>
      </c>
      <c r="N40" s="258">
        <f>'B2-01-Tabmis'!N40</f>
        <v>0</v>
      </c>
    </row>
    <row r="41" spans="1:14" ht="25.5">
      <c r="A41" s="259" t="s">
        <v>167</v>
      </c>
      <c r="B41" s="259" t="s">
        <v>3</v>
      </c>
      <c r="C41" s="258">
        <f>'B2-01-Tabmis'!C41</f>
        <v>15544828078</v>
      </c>
      <c r="D41" s="258">
        <f>'B2-01-Tabmis'!D41</f>
        <v>0</v>
      </c>
      <c r="E41" s="258">
        <f>'B2-01-Tabmis'!E41</f>
        <v>15544828078</v>
      </c>
      <c r="F41" s="258">
        <f>'B2-01-Tabmis'!F41</f>
        <v>15544828078</v>
      </c>
      <c r="G41" s="258">
        <f>'B2-01-Tabmis'!G41</f>
        <v>0</v>
      </c>
      <c r="H41" s="258">
        <f>'B2-01-Tabmis'!H41</f>
        <v>0</v>
      </c>
      <c r="I41" s="258">
        <f>'B2-01-Tabmis'!I41</f>
        <v>15544828078</v>
      </c>
      <c r="J41" s="258">
        <f>'B2-01-Tabmis'!J41</f>
        <v>0</v>
      </c>
      <c r="K41" s="258">
        <f>'B2-01-Tabmis'!K41</f>
        <v>15544828078</v>
      </c>
      <c r="L41" s="258">
        <f>'B2-01-Tabmis'!L41</f>
        <v>15544828078</v>
      </c>
      <c r="M41" s="258">
        <f>'B2-01-Tabmis'!M41</f>
        <v>0</v>
      </c>
      <c r="N41" s="258">
        <f>'B2-01-Tabmis'!N41</f>
        <v>0</v>
      </c>
    </row>
    <row r="42" spans="1:14" ht="63.75">
      <c r="A42" s="256"/>
      <c r="B42" s="259" t="s">
        <v>490</v>
      </c>
      <c r="C42" s="258">
        <f>'B2-01-Tabmis'!C42</f>
        <v>0</v>
      </c>
      <c r="D42" s="258">
        <f>'B2-01-Tabmis'!D42</f>
        <v>0</v>
      </c>
      <c r="E42" s="258">
        <f>'B2-01-Tabmis'!E42</f>
        <v>0</v>
      </c>
      <c r="F42" s="258">
        <f>'B2-01-Tabmis'!F42</f>
        <v>0</v>
      </c>
      <c r="G42" s="258">
        <f>'B2-01-Tabmis'!G42</f>
        <v>0</v>
      </c>
      <c r="H42" s="258">
        <f>'B2-01-Tabmis'!H42</f>
        <v>0</v>
      </c>
      <c r="I42" s="258">
        <f>'B2-01-Tabmis'!I42</f>
        <v>0</v>
      </c>
      <c r="J42" s="258">
        <f>'B2-01-Tabmis'!J42</f>
        <v>0</v>
      </c>
      <c r="K42" s="258">
        <f>'B2-01-Tabmis'!K42</f>
        <v>0</v>
      </c>
      <c r="L42" s="258">
        <f>'B2-01-Tabmis'!L42</f>
        <v>0</v>
      </c>
      <c r="M42" s="258">
        <f>'B2-01-Tabmis'!M42</f>
        <v>0</v>
      </c>
      <c r="N42" s="258">
        <f>'B2-01-Tabmis'!N42</f>
        <v>0</v>
      </c>
    </row>
    <row r="43" spans="1:14" ht="25.5">
      <c r="A43" s="259" t="s">
        <v>93</v>
      </c>
      <c r="B43" s="259" t="s">
        <v>492</v>
      </c>
      <c r="C43" s="258">
        <f>'B2-01-Tabmis'!C43</f>
        <v>0</v>
      </c>
      <c r="D43" s="258">
        <f>'B2-01-Tabmis'!D43</f>
        <v>0</v>
      </c>
      <c r="E43" s="258">
        <f>'B2-01-Tabmis'!E43</f>
        <v>0</v>
      </c>
      <c r="F43" s="258">
        <f>'B2-01-Tabmis'!F43</f>
        <v>0</v>
      </c>
      <c r="G43" s="258">
        <f>'B2-01-Tabmis'!G43</f>
        <v>0</v>
      </c>
      <c r="H43" s="258">
        <f>'B2-01-Tabmis'!H43</f>
        <v>0</v>
      </c>
      <c r="I43" s="258">
        <f>'B2-01-Tabmis'!I43</f>
        <v>0</v>
      </c>
      <c r="J43" s="258">
        <f>'B2-01-Tabmis'!J43</f>
        <v>0</v>
      </c>
      <c r="K43" s="258">
        <f>'B2-01-Tabmis'!K43</f>
        <v>0</v>
      </c>
      <c r="L43" s="258">
        <f>'B2-01-Tabmis'!L43</f>
        <v>0</v>
      </c>
      <c r="M43" s="258">
        <f>'B2-01-Tabmis'!M43</f>
        <v>0</v>
      </c>
      <c r="N43" s="258">
        <f>'B2-01-Tabmis'!N43</f>
        <v>0</v>
      </c>
    </row>
    <row r="44" spans="1:14" ht="25.5">
      <c r="A44" s="256"/>
      <c r="B44" s="259" t="s">
        <v>493</v>
      </c>
      <c r="C44" s="258">
        <f>'B2-01-Tabmis'!C44</f>
        <v>0</v>
      </c>
      <c r="D44" s="258">
        <f>'B2-01-Tabmis'!D44</f>
        <v>0</v>
      </c>
      <c r="E44" s="258">
        <f>'B2-01-Tabmis'!E44</f>
        <v>0</v>
      </c>
      <c r="F44" s="258">
        <f>'B2-01-Tabmis'!F44</f>
        <v>0</v>
      </c>
      <c r="G44" s="258">
        <f>'B2-01-Tabmis'!G44</f>
        <v>0</v>
      </c>
      <c r="H44" s="258">
        <f>'B2-01-Tabmis'!H44</f>
        <v>0</v>
      </c>
      <c r="I44" s="258">
        <f>'B2-01-Tabmis'!I44</f>
        <v>0</v>
      </c>
      <c r="J44" s="258">
        <f>'B2-01-Tabmis'!J44</f>
        <v>0</v>
      </c>
      <c r="K44" s="258">
        <f>'B2-01-Tabmis'!K44</f>
        <v>0</v>
      </c>
      <c r="L44" s="258">
        <f>'B2-01-Tabmis'!L44</f>
        <v>0</v>
      </c>
      <c r="M44" s="258">
        <f>'B2-01-Tabmis'!M44</f>
        <v>0</v>
      </c>
      <c r="N44" s="258">
        <f>'B2-01-Tabmis'!N44</f>
        <v>0</v>
      </c>
    </row>
    <row r="45" spans="1:14">
      <c r="A45" s="259" t="s">
        <v>84</v>
      </c>
      <c r="B45" s="259" t="s">
        <v>4</v>
      </c>
      <c r="C45" s="258">
        <f>'B2-01-Tabmis'!C45</f>
        <v>20204109441</v>
      </c>
      <c r="D45" s="258">
        <f>'B2-01-Tabmis'!D45</f>
        <v>0</v>
      </c>
      <c r="E45" s="258">
        <f>'B2-01-Tabmis'!E45</f>
        <v>20204109441</v>
      </c>
      <c r="F45" s="258">
        <f>'B2-01-Tabmis'!F45</f>
        <v>20204109441</v>
      </c>
      <c r="G45" s="258">
        <f>'B2-01-Tabmis'!G45</f>
        <v>0</v>
      </c>
      <c r="H45" s="258">
        <f>'B2-01-Tabmis'!H45</f>
        <v>0</v>
      </c>
      <c r="I45" s="258">
        <f>'B2-01-Tabmis'!I45</f>
        <v>20204109441</v>
      </c>
      <c r="J45" s="258">
        <f>'B2-01-Tabmis'!J45</f>
        <v>0</v>
      </c>
      <c r="K45" s="258">
        <f>'B2-01-Tabmis'!K45</f>
        <v>20204109441</v>
      </c>
      <c r="L45" s="258">
        <f>'B2-01-Tabmis'!L45</f>
        <v>20204109441</v>
      </c>
      <c r="M45" s="258">
        <f>'B2-01-Tabmis'!M45</f>
        <v>0</v>
      </c>
      <c r="N45" s="258">
        <f>'B2-01-Tabmis'!N45</f>
        <v>0</v>
      </c>
    </row>
    <row r="46" spans="1:14" ht="38.25">
      <c r="A46" s="256"/>
      <c r="B46" s="259" t="s">
        <v>495</v>
      </c>
      <c r="C46" s="258">
        <f>'B2-01-Tabmis'!C46</f>
        <v>0</v>
      </c>
      <c r="D46" s="258">
        <f>'B2-01-Tabmis'!D46</f>
        <v>0</v>
      </c>
      <c r="E46" s="258">
        <f>'B2-01-Tabmis'!E46</f>
        <v>0</v>
      </c>
      <c r="F46" s="258">
        <f>'B2-01-Tabmis'!F46</f>
        <v>0</v>
      </c>
      <c r="G46" s="258">
        <f>'B2-01-Tabmis'!G46</f>
        <v>0</v>
      </c>
      <c r="H46" s="258">
        <f>'B2-01-Tabmis'!H46</f>
        <v>0</v>
      </c>
      <c r="I46" s="258">
        <f>'B2-01-Tabmis'!I46</f>
        <v>0</v>
      </c>
      <c r="J46" s="258">
        <f>'B2-01-Tabmis'!J46</f>
        <v>0</v>
      </c>
      <c r="K46" s="258">
        <f>'B2-01-Tabmis'!K46</f>
        <v>0</v>
      </c>
      <c r="L46" s="258">
        <f>'B2-01-Tabmis'!L46</f>
        <v>0</v>
      </c>
      <c r="M46" s="258">
        <f>'B2-01-Tabmis'!M46</f>
        <v>0</v>
      </c>
      <c r="N46" s="258">
        <f>'B2-01-Tabmis'!N46</f>
        <v>0</v>
      </c>
    </row>
    <row r="47" spans="1:14">
      <c r="A47" s="259" t="s">
        <v>85</v>
      </c>
      <c r="B47" s="259" t="s">
        <v>6</v>
      </c>
      <c r="C47" s="258">
        <f>'B2-01-Tabmis'!C47</f>
        <v>84087640</v>
      </c>
      <c r="D47" s="258">
        <f>'B2-01-Tabmis'!D47</f>
        <v>0</v>
      </c>
      <c r="E47" s="258">
        <f>'B2-01-Tabmis'!E47</f>
        <v>84087640</v>
      </c>
      <c r="F47" s="258">
        <f>'B2-01-Tabmis'!F47</f>
        <v>84087640</v>
      </c>
      <c r="G47" s="258">
        <f>'B2-01-Tabmis'!G47</f>
        <v>0</v>
      </c>
      <c r="H47" s="258">
        <f>'B2-01-Tabmis'!H47</f>
        <v>0</v>
      </c>
      <c r="I47" s="258">
        <f>'B2-01-Tabmis'!I47</f>
        <v>84087640</v>
      </c>
      <c r="J47" s="258">
        <f>'B2-01-Tabmis'!J47</f>
        <v>0</v>
      </c>
      <c r="K47" s="258">
        <f>'B2-01-Tabmis'!K47</f>
        <v>84087640</v>
      </c>
      <c r="L47" s="258">
        <f>'B2-01-Tabmis'!L47</f>
        <v>84087640</v>
      </c>
      <c r="M47" s="258">
        <f>'B2-01-Tabmis'!M47</f>
        <v>0</v>
      </c>
      <c r="N47" s="258">
        <f>'B2-01-Tabmis'!N47</f>
        <v>0</v>
      </c>
    </row>
    <row r="48" spans="1:14" ht="38.25">
      <c r="A48" s="256"/>
      <c r="B48" s="259" t="s">
        <v>504</v>
      </c>
      <c r="C48" s="258">
        <f>'B2-01-Tabmis'!C48</f>
        <v>0</v>
      </c>
      <c r="D48" s="258">
        <f>'B2-01-Tabmis'!D48</f>
        <v>0</v>
      </c>
      <c r="E48" s="258">
        <f>'B2-01-Tabmis'!E48</f>
        <v>0</v>
      </c>
      <c r="F48" s="258">
        <f>'B2-01-Tabmis'!F48</f>
        <v>0</v>
      </c>
      <c r="G48" s="258">
        <f>'B2-01-Tabmis'!G48</f>
        <v>0</v>
      </c>
      <c r="H48" s="258">
        <f>'B2-01-Tabmis'!H48</f>
        <v>0</v>
      </c>
      <c r="I48" s="258">
        <f>'B2-01-Tabmis'!I48</f>
        <v>0</v>
      </c>
      <c r="J48" s="258">
        <f>'B2-01-Tabmis'!J48</f>
        <v>0</v>
      </c>
      <c r="K48" s="258">
        <f>'B2-01-Tabmis'!K48</f>
        <v>0</v>
      </c>
      <c r="L48" s="258">
        <f>'B2-01-Tabmis'!L48</f>
        <v>0</v>
      </c>
      <c r="M48" s="258">
        <f>'B2-01-Tabmis'!M48</f>
        <v>0</v>
      </c>
      <c r="N48" s="258">
        <f>'B2-01-Tabmis'!N48</f>
        <v>0</v>
      </c>
    </row>
    <row r="49" spans="1:14">
      <c r="A49" s="256"/>
      <c r="B49" s="259" t="s">
        <v>505</v>
      </c>
      <c r="C49" s="258">
        <f>'B2-01-Tabmis'!C49</f>
        <v>0</v>
      </c>
      <c r="D49" s="258">
        <f>'B2-01-Tabmis'!D49</f>
        <v>0</v>
      </c>
      <c r="E49" s="258">
        <f>'B2-01-Tabmis'!E49</f>
        <v>0</v>
      </c>
      <c r="F49" s="258">
        <f>'B2-01-Tabmis'!F49</f>
        <v>0</v>
      </c>
      <c r="G49" s="258">
        <f>'B2-01-Tabmis'!G49</f>
        <v>0</v>
      </c>
      <c r="H49" s="258">
        <f>'B2-01-Tabmis'!H49</f>
        <v>0</v>
      </c>
      <c r="I49" s="258">
        <f>'B2-01-Tabmis'!I49</f>
        <v>0</v>
      </c>
      <c r="J49" s="258">
        <f>'B2-01-Tabmis'!J49</f>
        <v>0</v>
      </c>
      <c r="K49" s="258">
        <f>'B2-01-Tabmis'!K49</f>
        <v>0</v>
      </c>
      <c r="L49" s="258">
        <f>'B2-01-Tabmis'!L49</f>
        <v>0</v>
      </c>
      <c r="M49" s="258">
        <f>'B2-01-Tabmis'!M49</f>
        <v>0</v>
      </c>
      <c r="N49" s="258">
        <f>'B2-01-Tabmis'!N49</f>
        <v>0</v>
      </c>
    </row>
    <row r="50" spans="1:14" ht="25.5">
      <c r="A50" s="259" t="s">
        <v>86</v>
      </c>
      <c r="B50" s="259" t="s">
        <v>506</v>
      </c>
      <c r="C50" s="258">
        <f>'B2-01-Tabmis'!C50</f>
        <v>0</v>
      </c>
      <c r="D50" s="258">
        <f>'B2-01-Tabmis'!D50</f>
        <v>0</v>
      </c>
      <c r="E50" s="258">
        <f>'B2-01-Tabmis'!E50</f>
        <v>0</v>
      </c>
      <c r="F50" s="258">
        <f>'B2-01-Tabmis'!F50</f>
        <v>0</v>
      </c>
      <c r="G50" s="258">
        <f>'B2-01-Tabmis'!G50</f>
        <v>0</v>
      </c>
      <c r="H50" s="258">
        <f>'B2-01-Tabmis'!H50</f>
        <v>0</v>
      </c>
      <c r="I50" s="258">
        <f>'B2-01-Tabmis'!I50</f>
        <v>0</v>
      </c>
      <c r="J50" s="258">
        <f>'B2-01-Tabmis'!J50</f>
        <v>0</v>
      </c>
      <c r="K50" s="258">
        <f>'B2-01-Tabmis'!K50</f>
        <v>0</v>
      </c>
      <c r="L50" s="258">
        <f>'B2-01-Tabmis'!L50</f>
        <v>0</v>
      </c>
      <c r="M50" s="258">
        <f>'B2-01-Tabmis'!M50</f>
        <v>0</v>
      </c>
      <c r="N50" s="258">
        <f>'B2-01-Tabmis'!N50</f>
        <v>0</v>
      </c>
    </row>
    <row r="51" spans="1:14" ht="25.5">
      <c r="A51" s="260" t="s">
        <v>58</v>
      </c>
      <c r="B51" s="260" t="s">
        <v>507</v>
      </c>
      <c r="C51" s="258">
        <f>'B2-01-Tabmis'!C51</f>
        <v>943678592750</v>
      </c>
      <c r="D51" s="258">
        <f>'B2-01-Tabmis'!D51</f>
        <v>0</v>
      </c>
      <c r="E51" s="258">
        <f>'B2-01-Tabmis'!E51</f>
        <v>943678592750</v>
      </c>
      <c r="F51" s="258">
        <f>'B2-01-Tabmis'!F51</f>
        <v>49580142319</v>
      </c>
      <c r="G51" s="258">
        <f>'B2-01-Tabmis'!G51</f>
        <v>894098450431</v>
      </c>
      <c r="H51" s="258">
        <f>'B2-01-Tabmis'!H51</f>
        <v>0</v>
      </c>
      <c r="I51" s="258">
        <f>'B2-01-Tabmis'!I51</f>
        <v>943678592750</v>
      </c>
      <c r="J51" s="258">
        <f>'B2-01-Tabmis'!J51</f>
        <v>0</v>
      </c>
      <c r="K51" s="258">
        <f>'B2-01-Tabmis'!K51</f>
        <v>943678592750</v>
      </c>
      <c r="L51" s="258">
        <f>'B2-01-Tabmis'!L51</f>
        <v>49580142319</v>
      </c>
      <c r="M51" s="258">
        <f>'B2-01-Tabmis'!M51</f>
        <v>894098450431</v>
      </c>
      <c r="N51" s="258">
        <f>'B2-01-Tabmis'!N51</f>
        <v>0</v>
      </c>
    </row>
    <row r="52" spans="1:14" ht="25.5">
      <c r="A52" s="259" t="s">
        <v>161</v>
      </c>
      <c r="B52" s="259" t="s">
        <v>3</v>
      </c>
      <c r="C52" s="258">
        <f>'B2-01-Tabmis'!C52</f>
        <v>519258040006</v>
      </c>
      <c r="D52" s="258">
        <f>'B2-01-Tabmis'!D52</f>
        <v>0</v>
      </c>
      <c r="E52" s="258">
        <f>'B2-01-Tabmis'!E52</f>
        <v>519258040006</v>
      </c>
      <c r="F52" s="258">
        <f>'B2-01-Tabmis'!F52</f>
        <v>0</v>
      </c>
      <c r="G52" s="258">
        <f>'B2-01-Tabmis'!G52</f>
        <v>519258040006</v>
      </c>
      <c r="H52" s="258">
        <f>'B2-01-Tabmis'!H52</f>
        <v>0</v>
      </c>
      <c r="I52" s="258">
        <f>'B2-01-Tabmis'!I52</f>
        <v>519258040006</v>
      </c>
      <c r="J52" s="258">
        <f>'B2-01-Tabmis'!J52</f>
        <v>0</v>
      </c>
      <c r="K52" s="258">
        <f>'B2-01-Tabmis'!K52</f>
        <v>519258040006</v>
      </c>
      <c r="L52" s="258">
        <f>'B2-01-Tabmis'!L52</f>
        <v>0</v>
      </c>
      <c r="M52" s="258">
        <f>'B2-01-Tabmis'!M52</f>
        <v>519258040006</v>
      </c>
      <c r="N52" s="258">
        <f>'B2-01-Tabmis'!N52</f>
        <v>0</v>
      </c>
    </row>
    <row r="53" spans="1:14" ht="63.75">
      <c r="A53" s="256"/>
      <c r="B53" s="259" t="s">
        <v>490</v>
      </c>
      <c r="C53" s="258">
        <f>'B2-01-Tabmis'!C53</f>
        <v>0</v>
      </c>
      <c r="D53" s="258">
        <f>'B2-01-Tabmis'!D53</f>
        <v>0</v>
      </c>
      <c r="E53" s="258">
        <f>'B2-01-Tabmis'!E53</f>
        <v>0</v>
      </c>
      <c r="F53" s="258">
        <f>'B2-01-Tabmis'!F53</f>
        <v>0</v>
      </c>
      <c r="G53" s="258">
        <f>'B2-01-Tabmis'!G53</f>
        <v>0</v>
      </c>
      <c r="H53" s="258">
        <f>'B2-01-Tabmis'!H53</f>
        <v>0</v>
      </c>
      <c r="I53" s="258">
        <f>'B2-01-Tabmis'!I53</f>
        <v>0</v>
      </c>
      <c r="J53" s="258">
        <f>'B2-01-Tabmis'!J53</f>
        <v>0</v>
      </c>
      <c r="K53" s="258">
        <f>'B2-01-Tabmis'!K53</f>
        <v>0</v>
      </c>
      <c r="L53" s="258">
        <f>'B2-01-Tabmis'!L53</f>
        <v>0</v>
      </c>
      <c r="M53" s="258">
        <f>'B2-01-Tabmis'!M53</f>
        <v>0</v>
      </c>
      <c r="N53" s="258">
        <f>'B2-01-Tabmis'!N53</f>
        <v>0</v>
      </c>
    </row>
    <row r="54" spans="1:14" ht="25.5">
      <c r="A54" s="259" t="s">
        <v>62</v>
      </c>
      <c r="B54" s="259" t="s">
        <v>492</v>
      </c>
      <c r="C54" s="258">
        <f>'B2-01-Tabmis'!C54</f>
        <v>32776736667</v>
      </c>
      <c r="D54" s="258">
        <f>'B2-01-Tabmis'!D54</f>
        <v>0</v>
      </c>
      <c r="E54" s="258">
        <f>'B2-01-Tabmis'!E54</f>
        <v>32776736667</v>
      </c>
      <c r="F54" s="258">
        <f>'B2-01-Tabmis'!F54</f>
        <v>32776736667</v>
      </c>
      <c r="G54" s="258">
        <f>'B2-01-Tabmis'!G54</f>
        <v>0</v>
      </c>
      <c r="H54" s="258">
        <f>'B2-01-Tabmis'!H54</f>
        <v>0</v>
      </c>
      <c r="I54" s="258">
        <f>'B2-01-Tabmis'!I54</f>
        <v>32776736667</v>
      </c>
      <c r="J54" s="258">
        <f>'B2-01-Tabmis'!J54</f>
        <v>0</v>
      </c>
      <c r="K54" s="258">
        <f>'B2-01-Tabmis'!K54</f>
        <v>32776736667</v>
      </c>
      <c r="L54" s="258">
        <f>'B2-01-Tabmis'!L54</f>
        <v>32776736667</v>
      </c>
      <c r="M54" s="258">
        <f>'B2-01-Tabmis'!M54</f>
        <v>0</v>
      </c>
      <c r="N54" s="258">
        <f>'B2-01-Tabmis'!N54</f>
        <v>0</v>
      </c>
    </row>
    <row r="55" spans="1:14" ht="25.5">
      <c r="A55" s="256"/>
      <c r="B55" s="259" t="s">
        <v>493</v>
      </c>
      <c r="C55" s="258">
        <f>'B2-01-Tabmis'!C55</f>
        <v>0</v>
      </c>
      <c r="D55" s="258">
        <f>'B2-01-Tabmis'!D55</f>
        <v>0</v>
      </c>
      <c r="E55" s="258">
        <f>'B2-01-Tabmis'!E55</f>
        <v>0</v>
      </c>
      <c r="F55" s="258">
        <f>'B2-01-Tabmis'!F55</f>
        <v>0</v>
      </c>
      <c r="G55" s="258">
        <f>'B2-01-Tabmis'!G55</f>
        <v>0</v>
      </c>
      <c r="H55" s="258">
        <f>'B2-01-Tabmis'!H55</f>
        <v>0</v>
      </c>
      <c r="I55" s="258">
        <f>'B2-01-Tabmis'!I55</f>
        <v>0</v>
      </c>
      <c r="J55" s="258">
        <f>'B2-01-Tabmis'!J55</f>
        <v>0</v>
      </c>
      <c r="K55" s="258">
        <f>'B2-01-Tabmis'!K55</f>
        <v>0</v>
      </c>
      <c r="L55" s="258">
        <f>'B2-01-Tabmis'!L55</f>
        <v>0</v>
      </c>
      <c r="M55" s="258">
        <f>'B2-01-Tabmis'!M55</f>
        <v>0</v>
      </c>
      <c r="N55" s="258">
        <f>'B2-01-Tabmis'!N55</f>
        <v>0</v>
      </c>
    </row>
    <row r="56" spans="1:14">
      <c r="A56" s="259" t="s">
        <v>431</v>
      </c>
      <c r="B56" s="259" t="s">
        <v>4</v>
      </c>
      <c r="C56" s="258">
        <f>'B2-01-Tabmis'!C56</f>
        <v>374840410425</v>
      </c>
      <c r="D56" s="258">
        <f>'B2-01-Tabmis'!D56</f>
        <v>0</v>
      </c>
      <c r="E56" s="258">
        <f>'B2-01-Tabmis'!E56</f>
        <v>374840410425</v>
      </c>
      <c r="F56" s="258">
        <f>'B2-01-Tabmis'!F56</f>
        <v>0</v>
      </c>
      <c r="G56" s="258">
        <f>'B2-01-Tabmis'!G56</f>
        <v>374840410425</v>
      </c>
      <c r="H56" s="258">
        <f>'B2-01-Tabmis'!H56</f>
        <v>0</v>
      </c>
      <c r="I56" s="258">
        <f>'B2-01-Tabmis'!I56</f>
        <v>374840410425</v>
      </c>
      <c r="J56" s="258">
        <f>'B2-01-Tabmis'!J56</f>
        <v>0</v>
      </c>
      <c r="K56" s="258">
        <f>'B2-01-Tabmis'!K56</f>
        <v>374840410425</v>
      </c>
      <c r="L56" s="258">
        <f>'B2-01-Tabmis'!L56</f>
        <v>0</v>
      </c>
      <c r="M56" s="258">
        <f>'B2-01-Tabmis'!M56</f>
        <v>374840410425</v>
      </c>
      <c r="N56" s="258">
        <f>'B2-01-Tabmis'!N56</f>
        <v>0</v>
      </c>
    </row>
    <row r="57" spans="1:14" ht="38.25">
      <c r="A57" s="256"/>
      <c r="B57" s="259" t="s">
        <v>495</v>
      </c>
      <c r="C57" s="258">
        <f>'B2-01-Tabmis'!C57</f>
        <v>0</v>
      </c>
      <c r="D57" s="258">
        <f>'B2-01-Tabmis'!D57</f>
        <v>0</v>
      </c>
      <c r="E57" s="258">
        <f>'B2-01-Tabmis'!E57</f>
        <v>0</v>
      </c>
      <c r="F57" s="258">
        <f>'B2-01-Tabmis'!F57</f>
        <v>0</v>
      </c>
      <c r="G57" s="258">
        <f>'B2-01-Tabmis'!G57</f>
        <v>0</v>
      </c>
      <c r="H57" s="258">
        <f>'B2-01-Tabmis'!H57</f>
        <v>0</v>
      </c>
      <c r="I57" s="258">
        <f>'B2-01-Tabmis'!I57</f>
        <v>0</v>
      </c>
      <c r="J57" s="258">
        <f>'B2-01-Tabmis'!J57</f>
        <v>0</v>
      </c>
      <c r="K57" s="258">
        <f>'B2-01-Tabmis'!K57</f>
        <v>0</v>
      </c>
      <c r="L57" s="258">
        <f>'B2-01-Tabmis'!L57</f>
        <v>0</v>
      </c>
      <c r="M57" s="258">
        <f>'B2-01-Tabmis'!M57</f>
        <v>0</v>
      </c>
      <c r="N57" s="258">
        <f>'B2-01-Tabmis'!N57</f>
        <v>0</v>
      </c>
    </row>
    <row r="58" spans="1:14">
      <c r="A58" s="259" t="s">
        <v>432</v>
      </c>
      <c r="B58" s="259" t="s">
        <v>6</v>
      </c>
      <c r="C58" s="258">
        <f>'B2-01-Tabmis'!C58</f>
        <v>16803405652</v>
      </c>
      <c r="D58" s="258">
        <f>'B2-01-Tabmis'!D58</f>
        <v>0</v>
      </c>
      <c r="E58" s="258">
        <f>'B2-01-Tabmis'!E58</f>
        <v>16803405652</v>
      </c>
      <c r="F58" s="258">
        <f>'B2-01-Tabmis'!F58</f>
        <v>16803405652</v>
      </c>
      <c r="G58" s="258">
        <f>'B2-01-Tabmis'!G58</f>
        <v>0</v>
      </c>
      <c r="H58" s="258">
        <f>'B2-01-Tabmis'!H58</f>
        <v>0</v>
      </c>
      <c r="I58" s="258">
        <f>'B2-01-Tabmis'!I58</f>
        <v>16803405652</v>
      </c>
      <c r="J58" s="258">
        <f>'B2-01-Tabmis'!J58</f>
        <v>0</v>
      </c>
      <c r="K58" s="258">
        <f>'B2-01-Tabmis'!K58</f>
        <v>16803405652</v>
      </c>
      <c r="L58" s="258">
        <f>'B2-01-Tabmis'!L58</f>
        <v>16803405652</v>
      </c>
      <c r="M58" s="258">
        <f>'B2-01-Tabmis'!M58</f>
        <v>0</v>
      </c>
      <c r="N58" s="258">
        <f>'B2-01-Tabmis'!N58</f>
        <v>0</v>
      </c>
    </row>
    <row r="59" spans="1:14" ht="38.25">
      <c r="A59" s="256"/>
      <c r="B59" s="259" t="s">
        <v>504</v>
      </c>
      <c r="C59" s="258">
        <f>'B2-01-Tabmis'!C59</f>
        <v>0</v>
      </c>
      <c r="D59" s="258">
        <f>'B2-01-Tabmis'!D59</f>
        <v>0</v>
      </c>
      <c r="E59" s="258">
        <f>'B2-01-Tabmis'!E59</f>
        <v>0</v>
      </c>
      <c r="F59" s="258">
        <f>'B2-01-Tabmis'!F59</f>
        <v>0</v>
      </c>
      <c r="G59" s="258">
        <f>'B2-01-Tabmis'!G59</f>
        <v>0</v>
      </c>
      <c r="H59" s="258">
        <f>'B2-01-Tabmis'!H59</f>
        <v>0</v>
      </c>
      <c r="I59" s="258">
        <f>'B2-01-Tabmis'!I59</f>
        <v>0</v>
      </c>
      <c r="J59" s="258">
        <f>'B2-01-Tabmis'!J59</f>
        <v>0</v>
      </c>
      <c r="K59" s="258">
        <f>'B2-01-Tabmis'!K59</f>
        <v>0</v>
      </c>
      <c r="L59" s="258">
        <f>'B2-01-Tabmis'!L59</f>
        <v>0</v>
      </c>
      <c r="M59" s="258">
        <f>'B2-01-Tabmis'!M59</f>
        <v>0</v>
      </c>
      <c r="N59" s="258">
        <f>'B2-01-Tabmis'!N59</f>
        <v>0</v>
      </c>
    </row>
    <row r="60" spans="1:14">
      <c r="A60" s="256"/>
      <c r="B60" s="259" t="s">
        <v>505</v>
      </c>
      <c r="C60" s="258">
        <f>'B2-01-Tabmis'!C60</f>
        <v>0</v>
      </c>
      <c r="D60" s="258">
        <f>'B2-01-Tabmis'!D60</f>
        <v>0</v>
      </c>
      <c r="E60" s="258">
        <f>'B2-01-Tabmis'!E60</f>
        <v>0</v>
      </c>
      <c r="F60" s="258">
        <f>'B2-01-Tabmis'!F60</f>
        <v>0</v>
      </c>
      <c r="G60" s="258">
        <f>'B2-01-Tabmis'!G60</f>
        <v>0</v>
      </c>
      <c r="H60" s="258">
        <f>'B2-01-Tabmis'!H60</f>
        <v>0</v>
      </c>
      <c r="I60" s="258">
        <f>'B2-01-Tabmis'!I60</f>
        <v>0</v>
      </c>
      <c r="J60" s="258">
        <f>'B2-01-Tabmis'!J60</f>
        <v>0</v>
      </c>
      <c r="K60" s="258">
        <f>'B2-01-Tabmis'!K60</f>
        <v>0</v>
      </c>
      <c r="L60" s="258">
        <f>'B2-01-Tabmis'!L60</f>
        <v>0</v>
      </c>
      <c r="M60" s="258">
        <f>'B2-01-Tabmis'!M60</f>
        <v>0</v>
      </c>
      <c r="N60" s="258">
        <f>'B2-01-Tabmis'!N60</f>
        <v>0</v>
      </c>
    </row>
    <row r="61" spans="1:14" ht="25.5">
      <c r="A61" s="259" t="s">
        <v>433</v>
      </c>
      <c r="B61" s="259" t="s">
        <v>506</v>
      </c>
      <c r="C61" s="258">
        <f>'B2-01-Tabmis'!C61</f>
        <v>0</v>
      </c>
      <c r="D61" s="258">
        <f>'B2-01-Tabmis'!D61</f>
        <v>0</v>
      </c>
      <c r="E61" s="258">
        <f>'B2-01-Tabmis'!E61</f>
        <v>0</v>
      </c>
      <c r="F61" s="258">
        <f>'B2-01-Tabmis'!F61</f>
        <v>0</v>
      </c>
      <c r="G61" s="258">
        <f>'B2-01-Tabmis'!G61</f>
        <v>0</v>
      </c>
      <c r="H61" s="258">
        <f>'B2-01-Tabmis'!H61</f>
        <v>0</v>
      </c>
      <c r="I61" s="258">
        <f>'B2-01-Tabmis'!I61</f>
        <v>0</v>
      </c>
      <c r="J61" s="258">
        <f>'B2-01-Tabmis'!J61</f>
        <v>0</v>
      </c>
      <c r="K61" s="258">
        <f>'B2-01-Tabmis'!K61</f>
        <v>0</v>
      </c>
      <c r="L61" s="258">
        <f>'B2-01-Tabmis'!L61</f>
        <v>0</v>
      </c>
      <c r="M61" s="258">
        <f>'B2-01-Tabmis'!M61</f>
        <v>0</v>
      </c>
      <c r="N61" s="258">
        <f>'B2-01-Tabmis'!N61</f>
        <v>0</v>
      </c>
    </row>
    <row r="62" spans="1:14">
      <c r="A62" s="260" t="s">
        <v>59</v>
      </c>
      <c r="B62" s="260" t="s">
        <v>12</v>
      </c>
      <c r="C62" s="258">
        <f>'B2-01-Tabmis'!C62</f>
        <v>479309864908</v>
      </c>
      <c r="D62" s="258">
        <f>'B2-01-Tabmis'!D62</f>
        <v>0</v>
      </c>
      <c r="E62" s="258">
        <f>'B2-01-Tabmis'!E62</f>
        <v>479309864908</v>
      </c>
      <c r="F62" s="258">
        <f>'B2-01-Tabmis'!F62</f>
        <v>479309864908</v>
      </c>
      <c r="G62" s="258">
        <f>'B2-01-Tabmis'!G62</f>
        <v>0</v>
      </c>
      <c r="H62" s="258">
        <f>'B2-01-Tabmis'!H62</f>
        <v>0</v>
      </c>
      <c r="I62" s="258">
        <f>'B2-01-Tabmis'!I62</f>
        <v>479309864908</v>
      </c>
      <c r="J62" s="258">
        <f>'B2-01-Tabmis'!J62</f>
        <v>0</v>
      </c>
      <c r="K62" s="258">
        <f>'B2-01-Tabmis'!K62</f>
        <v>479309864908</v>
      </c>
      <c r="L62" s="258">
        <f>'B2-01-Tabmis'!L62</f>
        <v>479309864908</v>
      </c>
      <c r="M62" s="258">
        <f>'B2-01-Tabmis'!M62</f>
        <v>0</v>
      </c>
      <c r="N62" s="258">
        <f>'B2-01-Tabmis'!N62</f>
        <v>0</v>
      </c>
    </row>
    <row r="63" spans="1:14" ht="25.5">
      <c r="A63" s="260" t="s">
        <v>420</v>
      </c>
      <c r="B63" s="260" t="s">
        <v>508</v>
      </c>
      <c r="C63" s="258">
        <f>'B2-01-Tabmis'!C63</f>
        <v>1700535975775</v>
      </c>
      <c r="D63" s="258">
        <f>'B2-01-Tabmis'!D63</f>
        <v>1067898505928</v>
      </c>
      <c r="E63" s="258">
        <f>'B2-01-Tabmis'!E63</f>
        <v>632637469847</v>
      </c>
      <c r="F63" s="258">
        <f>'B2-01-Tabmis'!F63</f>
        <v>632637469847</v>
      </c>
      <c r="G63" s="258">
        <f>'B2-01-Tabmis'!G63</f>
        <v>0</v>
      </c>
      <c r="H63" s="258">
        <f>'B2-01-Tabmis'!H63</f>
        <v>0</v>
      </c>
      <c r="I63" s="258">
        <f>'B2-01-Tabmis'!I63</f>
        <v>1700535975775</v>
      </c>
      <c r="J63" s="258">
        <f>'B2-01-Tabmis'!J63</f>
        <v>1067898505928</v>
      </c>
      <c r="K63" s="258">
        <f>'B2-01-Tabmis'!K63</f>
        <v>632637469847</v>
      </c>
      <c r="L63" s="258">
        <f>'B2-01-Tabmis'!L63</f>
        <v>632637469847</v>
      </c>
      <c r="M63" s="258">
        <f>'B2-01-Tabmis'!M63</f>
        <v>0</v>
      </c>
      <c r="N63" s="258">
        <f>'B2-01-Tabmis'!N63</f>
        <v>0</v>
      </c>
    </row>
    <row r="64" spans="1:14" ht="25.5">
      <c r="A64" s="256"/>
      <c r="B64" s="259" t="s">
        <v>509</v>
      </c>
      <c r="C64" s="258">
        <f>'B2-01-Tabmis'!C64</f>
        <v>1067898505928</v>
      </c>
      <c r="D64" s="258">
        <f>'B2-01-Tabmis'!D64</f>
        <v>1067898505928</v>
      </c>
      <c r="E64" s="258">
        <f>'B2-01-Tabmis'!E64</f>
        <v>0</v>
      </c>
      <c r="F64" s="258">
        <f>'B2-01-Tabmis'!F64</f>
        <v>0</v>
      </c>
      <c r="G64" s="258">
        <f>'B2-01-Tabmis'!G64</f>
        <v>0</v>
      </c>
      <c r="H64" s="258">
        <f>'B2-01-Tabmis'!H64</f>
        <v>0</v>
      </c>
      <c r="I64" s="258">
        <f>'B2-01-Tabmis'!I64</f>
        <v>1067898505928</v>
      </c>
      <c r="J64" s="258">
        <f>'B2-01-Tabmis'!J64</f>
        <v>1067898505928</v>
      </c>
      <c r="K64" s="258">
        <f>'B2-01-Tabmis'!K64</f>
        <v>0</v>
      </c>
      <c r="L64" s="258">
        <f>'B2-01-Tabmis'!L64</f>
        <v>0</v>
      </c>
      <c r="M64" s="258">
        <f>'B2-01-Tabmis'!M64</f>
        <v>0</v>
      </c>
      <c r="N64" s="258">
        <f>'B2-01-Tabmis'!N64</f>
        <v>0</v>
      </c>
    </row>
    <row r="65" spans="1:14">
      <c r="A65" s="256"/>
      <c r="B65" s="259" t="s">
        <v>510</v>
      </c>
      <c r="C65" s="258">
        <f>'B2-01-Tabmis'!C65</f>
        <v>632637469847</v>
      </c>
      <c r="D65" s="258">
        <f>'B2-01-Tabmis'!D65</f>
        <v>0</v>
      </c>
      <c r="E65" s="258">
        <f>'B2-01-Tabmis'!E65</f>
        <v>632637469847</v>
      </c>
      <c r="F65" s="258">
        <f>'B2-01-Tabmis'!F65</f>
        <v>632637469847</v>
      </c>
      <c r="G65" s="258">
        <f>'B2-01-Tabmis'!G65</f>
        <v>0</v>
      </c>
      <c r="H65" s="258">
        <f>'B2-01-Tabmis'!H65</f>
        <v>0</v>
      </c>
      <c r="I65" s="258">
        <f>'B2-01-Tabmis'!I65</f>
        <v>632637469847</v>
      </c>
      <c r="J65" s="258">
        <f>'B2-01-Tabmis'!J65</f>
        <v>0</v>
      </c>
      <c r="K65" s="258">
        <f>'B2-01-Tabmis'!K65</f>
        <v>632637469847</v>
      </c>
      <c r="L65" s="258">
        <f>'B2-01-Tabmis'!L65</f>
        <v>632637469847</v>
      </c>
      <c r="M65" s="258">
        <f>'B2-01-Tabmis'!M65</f>
        <v>0</v>
      </c>
      <c r="N65" s="258">
        <f>'B2-01-Tabmis'!N65</f>
        <v>0</v>
      </c>
    </row>
    <row r="66" spans="1:14">
      <c r="A66" s="260" t="s">
        <v>60</v>
      </c>
      <c r="B66" s="260" t="s">
        <v>13</v>
      </c>
      <c r="C66" s="258">
        <f>'B2-01-Tabmis'!C66</f>
        <v>247449516171</v>
      </c>
      <c r="D66" s="258">
        <f>'B2-01-Tabmis'!D66</f>
        <v>0</v>
      </c>
      <c r="E66" s="258">
        <f>'B2-01-Tabmis'!E66</f>
        <v>247449516171</v>
      </c>
      <c r="F66" s="258">
        <f>'B2-01-Tabmis'!F66</f>
        <v>0</v>
      </c>
      <c r="G66" s="258">
        <f>'B2-01-Tabmis'!G66</f>
        <v>205779952239</v>
      </c>
      <c r="H66" s="258">
        <f>'B2-01-Tabmis'!H66</f>
        <v>41669563932</v>
      </c>
      <c r="I66" s="258">
        <f>'B2-01-Tabmis'!I66</f>
        <v>247449516171</v>
      </c>
      <c r="J66" s="258">
        <f>'B2-01-Tabmis'!J66</f>
        <v>0</v>
      </c>
      <c r="K66" s="258">
        <f>'B2-01-Tabmis'!K66</f>
        <v>247449516171</v>
      </c>
      <c r="L66" s="258">
        <f>'B2-01-Tabmis'!L66</f>
        <v>0</v>
      </c>
      <c r="M66" s="258">
        <f>'B2-01-Tabmis'!M66</f>
        <v>205779952239</v>
      </c>
      <c r="N66" s="258">
        <f>'B2-01-Tabmis'!N66</f>
        <v>41669563932</v>
      </c>
    </row>
    <row r="67" spans="1:14">
      <c r="A67" s="260" t="s">
        <v>74</v>
      </c>
      <c r="B67" s="260" t="s">
        <v>511</v>
      </c>
      <c r="C67" s="258">
        <f>'B2-01-Tabmis'!C67</f>
        <v>154856127412</v>
      </c>
      <c r="D67" s="258">
        <f>'B2-01-Tabmis'!D67</f>
        <v>37671323125</v>
      </c>
      <c r="E67" s="258">
        <f>'B2-01-Tabmis'!E67</f>
        <v>117184804287</v>
      </c>
      <c r="F67" s="258">
        <f>'B2-01-Tabmis'!F67</f>
        <v>50713814123</v>
      </c>
      <c r="G67" s="258">
        <f>'B2-01-Tabmis'!G67</f>
        <v>45156553424</v>
      </c>
      <c r="H67" s="258">
        <f>'B2-01-Tabmis'!H67</f>
        <v>21314436740</v>
      </c>
      <c r="I67" s="258">
        <f>'B2-01-Tabmis'!I67</f>
        <v>154856127412</v>
      </c>
      <c r="J67" s="258">
        <f>'B2-01-Tabmis'!J67</f>
        <v>37671323125</v>
      </c>
      <c r="K67" s="258">
        <f>'B2-01-Tabmis'!K67</f>
        <v>117184804287</v>
      </c>
      <c r="L67" s="258">
        <f>'B2-01-Tabmis'!L67</f>
        <v>50713814123</v>
      </c>
      <c r="M67" s="258">
        <f>'B2-01-Tabmis'!M67</f>
        <v>45156553424</v>
      </c>
      <c r="N67" s="258">
        <f>'B2-01-Tabmis'!N67</f>
        <v>21314436740</v>
      </c>
    </row>
    <row r="68" spans="1:14">
      <c r="A68" s="256"/>
      <c r="B68" s="259" t="s">
        <v>512</v>
      </c>
      <c r="C68" s="258">
        <f>'B2-01-Tabmis'!C68</f>
        <v>3746056612</v>
      </c>
      <c r="D68" s="258">
        <f>'B2-01-Tabmis'!D68</f>
        <v>3500000</v>
      </c>
      <c r="E68" s="258">
        <f>'B2-01-Tabmis'!E68</f>
        <v>3742556612</v>
      </c>
      <c r="F68" s="258">
        <f>'B2-01-Tabmis'!F68</f>
        <v>615948000</v>
      </c>
      <c r="G68" s="258">
        <f>'B2-01-Tabmis'!G68</f>
        <v>2909538612</v>
      </c>
      <c r="H68" s="258">
        <f>'B2-01-Tabmis'!H68</f>
        <v>217070000</v>
      </c>
      <c r="I68" s="258">
        <f>'B2-01-Tabmis'!I68</f>
        <v>3746056612</v>
      </c>
      <c r="J68" s="258">
        <f>'B2-01-Tabmis'!J68</f>
        <v>3500000</v>
      </c>
      <c r="K68" s="258">
        <f>'B2-01-Tabmis'!K68</f>
        <v>3742556612</v>
      </c>
      <c r="L68" s="258">
        <f>'B2-01-Tabmis'!L68</f>
        <v>615948000</v>
      </c>
      <c r="M68" s="258">
        <f>'B2-01-Tabmis'!M68</f>
        <v>2909538612</v>
      </c>
      <c r="N68" s="258">
        <f>'B2-01-Tabmis'!N68</f>
        <v>217070000</v>
      </c>
    </row>
    <row r="69" spans="1:14">
      <c r="A69" s="256"/>
      <c r="B69" s="259" t="s">
        <v>513</v>
      </c>
      <c r="C69" s="258">
        <f>'B2-01-Tabmis'!C69</f>
        <v>2560582176</v>
      </c>
      <c r="D69" s="258">
        <f>'B2-01-Tabmis'!D69</f>
        <v>2560582176</v>
      </c>
      <c r="E69" s="258">
        <f>'B2-01-Tabmis'!E69</f>
        <v>0</v>
      </c>
      <c r="F69" s="258">
        <f>'B2-01-Tabmis'!F69</f>
        <v>0</v>
      </c>
      <c r="G69" s="258">
        <f>'B2-01-Tabmis'!G69</f>
        <v>0</v>
      </c>
      <c r="H69" s="258">
        <f>'B2-01-Tabmis'!H69</f>
        <v>0</v>
      </c>
      <c r="I69" s="258">
        <f>'B2-01-Tabmis'!I69</f>
        <v>2560582176</v>
      </c>
      <c r="J69" s="258">
        <f>'B2-01-Tabmis'!J69</f>
        <v>2560582176</v>
      </c>
      <c r="K69" s="258">
        <f>'B2-01-Tabmis'!K69</f>
        <v>0</v>
      </c>
      <c r="L69" s="258">
        <f>'B2-01-Tabmis'!L69</f>
        <v>0</v>
      </c>
      <c r="M69" s="258">
        <f>'B2-01-Tabmis'!M69</f>
        <v>0</v>
      </c>
      <c r="N69" s="258">
        <f>'B2-01-Tabmis'!N69</f>
        <v>0</v>
      </c>
    </row>
    <row r="70" spans="1:14">
      <c r="A70" s="256"/>
      <c r="B70" s="259" t="s">
        <v>514</v>
      </c>
      <c r="C70" s="258">
        <f>'B2-01-Tabmis'!C70</f>
        <v>32827907603</v>
      </c>
      <c r="D70" s="258">
        <f>'B2-01-Tabmis'!D70</f>
        <v>0</v>
      </c>
      <c r="E70" s="258">
        <f>'B2-01-Tabmis'!E70</f>
        <v>32827907603</v>
      </c>
      <c r="F70" s="258">
        <f>'B2-01-Tabmis'!F70</f>
        <v>32827907603</v>
      </c>
      <c r="G70" s="258">
        <f>'B2-01-Tabmis'!G70</f>
        <v>0</v>
      </c>
      <c r="H70" s="258">
        <f>'B2-01-Tabmis'!H70</f>
        <v>0</v>
      </c>
      <c r="I70" s="258">
        <f>'B2-01-Tabmis'!I70</f>
        <v>32827907603</v>
      </c>
      <c r="J70" s="258">
        <f>'B2-01-Tabmis'!J70</f>
        <v>0</v>
      </c>
      <c r="K70" s="258">
        <f>'B2-01-Tabmis'!K70</f>
        <v>32827907603</v>
      </c>
      <c r="L70" s="258">
        <f>'B2-01-Tabmis'!L70</f>
        <v>32827907603</v>
      </c>
      <c r="M70" s="258">
        <f>'B2-01-Tabmis'!M70</f>
        <v>0</v>
      </c>
      <c r="N70" s="258">
        <f>'B2-01-Tabmis'!N70</f>
        <v>0</v>
      </c>
    </row>
    <row r="71" spans="1:14">
      <c r="A71" s="259" t="s">
        <v>515</v>
      </c>
      <c r="B71" s="259" t="s">
        <v>140</v>
      </c>
      <c r="C71" s="258">
        <f>'B2-01-Tabmis'!C71</f>
        <v>37955323125</v>
      </c>
      <c r="D71" s="258">
        <f>'B2-01-Tabmis'!D71</f>
        <v>37671323125</v>
      </c>
      <c r="E71" s="258">
        <f>'B2-01-Tabmis'!E71</f>
        <v>284000000</v>
      </c>
      <c r="F71" s="258">
        <f>'B2-01-Tabmis'!F71</f>
        <v>284000000</v>
      </c>
      <c r="G71" s="258">
        <f>'B2-01-Tabmis'!G71</f>
        <v>0</v>
      </c>
      <c r="H71" s="258">
        <f>'B2-01-Tabmis'!H71</f>
        <v>0</v>
      </c>
      <c r="I71" s="258">
        <f>'B2-01-Tabmis'!I71</f>
        <v>37955323125</v>
      </c>
      <c r="J71" s="258">
        <f>'B2-01-Tabmis'!J71</f>
        <v>37671323125</v>
      </c>
      <c r="K71" s="258">
        <f>'B2-01-Tabmis'!K71</f>
        <v>284000000</v>
      </c>
      <c r="L71" s="258">
        <f>'B2-01-Tabmis'!L71</f>
        <v>284000000</v>
      </c>
      <c r="M71" s="258">
        <f>'B2-01-Tabmis'!M71</f>
        <v>0</v>
      </c>
      <c r="N71" s="258">
        <f>'B2-01-Tabmis'!N71</f>
        <v>0</v>
      </c>
    </row>
    <row r="72" spans="1:14">
      <c r="A72" s="259" t="s">
        <v>516</v>
      </c>
      <c r="B72" s="259" t="s">
        <v>517</v>
      </c>
      <c r="C72" s="258">
        <f>'B2-01-Tabmis'!C72</f>
        <v>63045323030</v>
      </c>
      <c r="D72" s="258">
        <f>'B2-01-Tabmis'!D72</f>
        <v>0</v>
      </c>
      <c r="E72" s="258">
        <f>'B2-01-Tabmis'!E72</f>
        <v>63045323030</v>
      </c>
      <c r="F72" s="258">
        <f>'B2-01-Tabmis'!F72</f>
        <v>48463280126</v>
      </c>
      <c r="G72" s="258">
        <f>'B2-01-Tabmis'!G72</f>
        <v>14582042904</v>
      </c>
      <c r="H72" s="258">
        <f>'B2-01-Tabmis'!H72</f>
        <v>0</v>
      </c>
      <c r="I72" s="258">
        <f>'B2-01-Tabmis'!I72</f>
        <v>63045323030</v>
      </c>
      <c r="J72" s="258">
        <f>'B2-01-Tabmis'!J72</f>
        <v>0</v>
      </c>
      <c r="K72" s="258">
        <f>'B2-01-Tabmis'!K72</f>
        <v>63045323030</v>
      </c>
      <c r="L72" s="258">
        <f>'B2-01-Tabmis'!L72</f>
        <v>48463280126</v>
      </c>
      <c r="M72" s="258">
        <f>'B2-01-Tabmis'!M72</f>
        <v>14582042904</v>
      </c>
      <c r="N72" s="258">
        <f>'B2-01-Tabmis'!N72</f>
        <v>0</v>
      </c>
    </row>
    <row r="73" spans="1:14">
      <c r="A73" s="259" t="s">
        <v>518</v>
      </c>
      <c r="B73" s="259" t="s">
        <v>519</v>
      </c>
      <c r="C73" s="258">
        <f>'B2-01-Tabmis'!C73</f>
        <v>40249694517</v>
      </c>
      <c r="D73" s="258">
        <f>'B2-01-Tabmis'!D73</f>
        <v>0</v>
      </c>
      <c r="E73" s="258">
        <f>'B2-01-Tabmis'!E73</f>
        <v>40249694517</v>
      </c>
      <c r="F73" s="258">
        <f>'B2-01-Tabmis'!F73</f>
        <v>1966533997</v>
      </c>
      <c r="G73" s="258">
        <f>'B2-01-Tabmis'!G73</f>
        <v>30574510520</v>
      </c>
      <c r="H73" s="258">
        <f>'B2-01-Tabmis'!H73</f>
        <v>7708650000</v>
      </c>
      <c r="I73" s="258">
        <f>'B2-01-Tabmis'!I73</f>
        <v>40249694517</v>
      </c>
      <c r="J73" s="258">
        <f>'B2-01-Tabmis'!J73</f>
        <v>0</v>
      </c>
      <c r="K73" s="258">
        <f>'B2-01-Tabmis'!K73</f>
        <v>40249694517</v>
      </c>
      <c r="L73" s="258">
        <f>'B2-01-Tabmis'!L73</f>
        <v>1966533997</v>
      </c>
      <c r="M73" s="258">
        <f>'B2-01-Tabmis'!M73</f>
        <v>30574510520</v>
      </c>
      <c r="N73" s="258">
        <f>'B2-01-Tabmis'!N73</f>
        <v>7708650000</v>
      </c>
    </row>
    <row r="74" spans="1:14">
      <c r="A74" s="259" t="s">
        <v>520</v>
      </c>
      <c r="B74" s="259" t="s">
        <v>141</v>
      </c>
      <c r="C74" s="258">
        <f>'B2-01-Tabmis'!C74</f>
        <v>13605786740</v>
      </c>
      <c r="D74" s="258">
        <f>'B2-01-Tabmis'!D74</f>
        <v>0</v>
      </c>
      <c r="E74" s="258">
        <f>'B2-01-Tabmis'!E74</f>
        <v>13605786740</v>
      </c>
      <c r="F74" s="258">
        <f>'B2-01-Tabmis'!F74</f>
        <v>0</v>
      </c>
      <c r="G74" s="258">
        <f>'B2-01-Tabmis'!G74</f>
        <v>0</v>
      </c>
      <c r="H74" s="258">
        <f>'B2-01-Tabmis'!H74</f>
        <v>13605786740</v>
      </c>
      <c r="I74" s="258">
        <f>'B2-01-Tabmis'!I74</f>
        <v>13605786740</v>
      </c>
      <c r="J74" s="258">
        <f>'B2-01-Tabmis'!J74</f>
        <v>0</v>
      </c>
      <c r="K74" s="258">
        <f>'B2-01-Tabmis'!K74</f>
        <v>13605786740</v>
      </c>
      <c r="L74" s="258">
        <f>'B2-01-Tabmis'!L74</f>
        <v>0</v>
      </c>
      <c r="M74" s="258">
        <f>'B2-01-Tabmis'!M74</f>
        <v>0</v>
      </c>
      <c r="N74" s="258">
        <f>'B2-01-Tabmis'!N74</f>
        <v>13605786740</v>
      </c>
    </row>
    <row r="75" spans="1:14">
      <c r="A75" s="260" t="s">
        <v>421</v>
      </c>
      <c r="B75" s="260" t="s">
        <v>521</v>
      </c>
      <c r="C75" s="258">
        <f>'B2-01-Tabmis'!C75</f>
        <v>1050428464812</v>
      </c>
      <c r="D75" s="258">
        <f>'B2-01-Tabmis'!D75</f>
        <v>0</v>
      </c>
      <c r="E75" s="258">
        <f>'B2-01-Tabmis'!E75</f>
        <v>1050428464812</v>
      </c>
      <c r="F75" s="258">
        <f>'B2-01-Tabmis'!F75</f>
        <v>211979905699</v>
      </c>
      <c r="G75" s="258">
        <f>'B2-01-Tabmis'!G75</f>
        <v>827367660055</v>
      </c>
      <c r="H75" s="258">
        <f>'B2-01-Tabmis'!H75</f>
        <v>11080899058</v>
      </c>
      <c r="I75" s="258">
        <f>'B2-01-Tabmis'!I75</f>
        <v>1050428464812</v>
      </c>
      <c r="J75" s="258">
        <f>'B2-01-Tabmis'!J75</f>
        <v>0</v>
      </c>
      <c r="K75" s="258">
        <f>'B2-01-Tabmis'!K75</f>
        <v>1050428464812</v>
      </c>
      <c r="L75" s="258">
        <f>'B2-01-Tabmis'!L75</f>
        <v>211979905699</v>
      </c>
      <c r="M75" s="258">
        <f>'B2-01-Tabmis'!M75</f>
        <v>827367660055</v>
      </c>
      <c r="N75" s="258">
        <f>'B2-01-Tabmis'!N75</f>
        <v>11080899058</v>
      </c>
    </row>
    <row r="76" spans="1:14">
      <c r="A76" s="259" t="s">
        <v>434</v>
      </c>
      <c r="B76" s="259" t="s">
        <v>11</v>
      </c>
      <c r="C76" s="258">
        <f>'B2-01-Tabmis'!C76</f>
        <v>518660533</v>
      </c>
      <c r="D76" s="258">
        <f>'B2-01-Tabmis'!D76</f>
        <v>0</v>
      </c>
      <c r="E76" s="258">
        <f>'B2-01-Tabmis'!E76</f>
        <v>518660533</v>
      </c>
      <c r="F76" s="258">
        <f>'B2-01-Tabmis'!F76</f>
        <v>0</v>
      </c>
      <c r="G76" s="258">
        <f>'B2-01-Tabmis'!G76</f>
        <v>0</v>
      </c>
      <c r="H76" s="258">
        <f>'B2-01-Tabmis'!H76</f>
        <v>518660533</v>
      </c>
      <c r="I76" s="258">
        <f>'B2-01-Tabmis'!I76</f>
        <v>518660533</v>
      </c>
      <c r="J76" s="258">
        <f>'B2-01-Tabmis'!J76</f>
        <v>0</v>
      </c>
      <c r="K76" s="258">
        <f>'B2-01-Tabmis'!K76</f>
        <v>518660533</v>
      </c>
      <c r="L76" s="258">
        <f>'B2-01-Tabmis'!L76</f>
        <v>0</v>
      </c>
      <c r="M76" s="258">
        <f>'B2-01-Tabmis'!M76</f>
        <v>0</v>
      </c>
      <c r="N76" s="258">
        <f>'B2-01-Tabmis'!N76</f>
        <v>518660533</v>
      </c>
    </row>
    <row r="77" spans="1:14">
      <c r="A77" s="259" t="s">
        <v>435</v>
      </c>
      <c r="B77" s="259" t="s">
        <v>142</v>
      </c>
      <c r="C77" s="258">
        <f>'B2-01-Tabmis'!C77</f>
        <v>10562238525</v>
      </c>
      <c r="D77" s="258">
        <f>'B2-01-Tabmis'!D77</f>
        <v>0</v>
      </c>
      <c r="E77" s="258">
        <f>'B2-01-Tabmis'!E77</f>
        <v>10562238525</v>
      </c>
      <c r="F77" s="258">
        <f>'B2-01-Tabmis'!F77</f>
        <v>0</v>
      </c>
      <c r="G77" s="258">
        <f>'B2-01-Tabmis'!G77</f>
        <v>0</v>
      </c>
      <c r="H77" s="258">
        <f>'B2-01-Tabmis'!H77</f>
        <v>10562238525</v>
      </c>
      <c r="I77" s="258">
        <f>'B2-01-Tabmis'!I77</f>
        <v>10562238525</v>
      </c>
      <c r="J77" s="258">
        <f>'B2-01-Tabmis'!J77</f>
        <v>0</v>
      </c>
      <c r="K77" s="258">
        <f>'B2-01-Tabmis'!K77</f>
        <v>10562238525</v>
      </c>
      <c r="L77" s="258">
        <f>'B2-01-Tabmis'!L77</f>
        <v>0</v>
      </c>
      <c r="M77" s="258">
        <f>'B2-01-Tabmis'!M77</f>
        <v>0</v>
      </c>
      <c r="N77" s="258">
        <f>'B2-01-Tabmis'!N77</f>
        <v>10562238525</v>
      </c>
    </row>
    <row r="78" spans="1:14">
      <c r="A78" s="259" t="s">
        <v>436</v>
      </c>
      <c r="B78" s="259" t="s">
        <v>522</v>
      </c>
      <c r="C78" s="258">
        <f>'B2-01-Tabmis'!C78</f>
        <v>195223803462</v>
      </c>
      <c r="D78" s="258">
        <f>'B2-01-Tabmis'!D78</f>
        <v>0</v>
      </c>
      <c r="E78" s="258">
        <f>'B2-01-Tabmis'!E78</f>
        <v>195223803462</v>
      </c>
      <c r="F78" s="258">
        <f>'B2-01-Tabmis'!F78</f>
        <v>8897486581</v>
      </c>
      <c r="G78" s="258">
        <f>'B2-01-Tabmis'!G78</f>
        <v>186326316881</v>
      </c>
      <c r="H78" s="258">
        <f>'B2-01-Tabmis'!H78</f>
        <v>0</v>
      </c>
      <c r="I78" s="258">
        <f>'B2-01-Tabmis'!I78</f>
        <v>195223803462</v>
      </c>
      <c r="J78" s="258">
        <f>'B2-01-Tabmis'!J78</f>
        <v>0</v>
      </c>
      <c r="K78" s="258">
        <f>'B2-01-Tabmis'!K78</f>
        <v>195223803462</v>
      </c>
      <c r="L78" s="258">
        <f>'B2-01-Tabmis'!L78</f>
        <v>8897486581</v>
      </c>
      <c r="M78" s="258">
        <f>'B2-01-Tabmis'!M78</f>
        <v>186326316881</v>
      </c>
      <c r="N78" s="258">
        <f>'B2-01-Tabmis'!N78</f>
        <v>0</v>
      </c>
    </row>
    <row r="79" spans="1:14" ht="25.5">
      <c r="A79" s="256"/>
      <c r="B79" s="259" t="s">
        <v>523</v>
      </c>
      <c r="C79" s="258">
        <f>'B2-01-Tabmis'!C79</f>
        <v>0</v>
      </c>
      <c r="D79" s="258">
        <f>'B2-01-Tabmis'!D79</f>
        <v>0</v>
      </c>
      <c r="E79" s="258">
        <f>'B2-01-Tabmis'!E79</f>
        <v>0</v>
      </c>
      <c r="F79" s="258">
        <f>'B2-01-Tabmis'!F79</f>
        <v>0</v>
      </c>
      <c r="G79" s="258">
        <f>'B2-01-Tabmis'!G79</f>
        <v>0</v>
      </c>
      <c r="H79" s="258">
        <f>'B2-01-Tabmis'!H79</f>
        <v>0</v>
      </c>
      <c r="I79" s="258">
        <f>'B2-01-Tabmis'!I79</f>
        <v>0</v>
      </c>
      <c r="J79" s="258">
        <f>'B2-01-Tabmis'!J79</f>
        <v>0</v>
      </c>
      <c r="K79" s="258">
        <f>'B2-01-Tabmis'!K79</f>
        <v>0</v>
      </c>
      <c r="L79" s="258">
        <f>'B2-01-Tabmis'!L79</f>
        <v>0</v>
      </c>
      <c r="M79" s="258">
        <f>'B2-01-Tabmis'!M79</f>
        <v>0</v>
      </c>
      <c r="N79" s="258">
        <f>'B2-01-Tabmis'!N79</f>
        <v>0</v>
      </c>
    </row>
    <row r="80" spans="1:14">
      <c r="A80" s="259" t="s">
        <v>524</v>
      </c>
      <c r="B80" s="259" t="s">
        <v>143</v>
      </c>
      <c r="C80" s="258">
        <f>'B2-01-Tabmis'!C80</f>
        <v>843422116474</v>
      </c>
      <c r="D80" s="258">
        <f>'B2-01-Tabmis'!D80</f>
        <v>0</v>
      </c>
      <c r="E80" s="258">
        <f>'B2-01-Tabmis'!E80</f>
        <v>843422116474</v>
      </c>
      <c r="F80" s="258">
        <f>'B2-01-Tabmis'!F80</f>
        <v>202713067300</v>
      </c>
      <c r="G80" s="258">
        <f>'B2-01-Tabmis'!G80</f>
        <v>640709049174</v>
      </c>
      <c r="H80" s="258">
        <f>'B2-01-Tabmis'!H80</f>
        <v>0</v>
      </c>
      <c r="I80" s="258">
        <f>'B2-01-Tabmis'!I80</f>
        <v>843422116474</v>
      </c>
      <c r="J80" s="258">
        <f>'B2-01-Tabmis'!J80</f>
        <v>0</v>
      </c>
      <c r="K80" s="258">
        <f>'B2-01-Tabmis'!K80</f>
        <v>843422116474</v>
      </c>
      <c r="L80" s="258">
        <f>'B2-01-Tabmis'!L80</f>
        <v>202713067300</v>
      </c>
      <c r="M80" s="258">
        <f>'B2-01-Tabmis'!M80</f>
        <v>640709049174</v>
      </c>
      <c r="N80" s="258">
        <f>'B2-01-Tabmis'!N80</f>
        <v>0</v>
      </c>
    </row>
    <row r="81" spans="1:14" ht="38.25">
      <c r="A81" s="256"/>
      <c r="B81" s="259" t="s">
        <v>525</v>
      </c>
      <c r="C81" s="258">
        <f>'B2-01-Tabmis'!C81</f>
        <v>0</v>
      </c>
      <c r="D81" s="258">
        <f>'B2-01-Tabmis'!D81</f>
        <v>0</v>
      </c>
      <c r="E81" s="258">
        <f>'B2-01-Tabmis'!E81</f>
        <v>0</v>
      </c>
      <c r="F81" s="258">
        <f>'B2-01-Tabmis'!F81</f>
        <v>0</v>
      </c>
      <c r="G81" s="258">
        <f>'B2-01-Tabmis'!G81</f>
        <v>0</v>
      </c>
      <c r="H81" s="258">
        <f>'B2-01-Tabmis'!H81</f>
        <v>0</v>
      </c>
      <c r="I81" s="258">
        <f>'B2-01-Tabmis'!I81</f>
        <v>0</v>
      </c>
      <c r="J81" s="258">
        <f>'B2-01-Tabmis'!J81</f>
        <v>0</v>
      </c>
      <c r="K81" s="258">
        <f>'B2-01-Tabmis'!K81</f>
        <v>0</v>
      </c>
      <c r="L81" s="258">
        <f>'B2-01-Tabmis'!L81</f>
        <v>0</v>
      </c>
      <c r="M81" s="258">
        <f>'B2-01-Tabmis'!M81</f>
        <v>0</v>
      </c>
      <c r="N81" s="258">
        <f>'B2-01-Tabmis'!N81</f>
        <v>0</v>
      </c>
    </row>
    <row r="82" spans="1:14" ht="25.5">
      <c r="A82" s="259" t="s">
        <v>526</v>
      </c>
      <c r="B82" s="259" t="s">
        <v>527</v>
      </c>
      <c r="C82" s="258">
        <f>'B2-01-Tabmis'!C82</f>
        <v>701645818</v>
      </c>
      <c r="D82" s="258">
        <f>'B2-01-Tabmis'!D82</f>
        <v>0</v>
      </c>
      <c r="E82" s="258">
        <f>'B2-01-Tabmis'!E82</f>
        <v>701645818</v>
      </c>
      <c r="F82" s="258">
        <f>'B2-01-Tabmis'!F82</f>
        <v>369351818</v>
      </c>
      <c r="G82" s="258">
        <f>'B2-01-Tabmis'!G82</f>
        <v>332294000</v>
      </c>
      <c r="H82" s="258">
        <f>'B2-01-Tabmis'!H82</f>
        <v>0</v>
      </c>
      <c r="I82" s="258">
        <f>'B2-01-Tabmis'!I82</f>
        <v>701645818</v>
      </c>
      <c r="J82" s="258">
        <f>'B2-01-Tabmis'!J82</f>
        <v>0</v>
      </c>
      <c r="K82" s="258">
        <f>'B2-01-Tabmis'!K82</f>
        <v>701645818</v>
      </c>
      <c r="L82" s="258">
        <f>'B2-01-Tabmis'!L82</f>
        <v>369351818</v>
      </c>
      <c r="M82" s="258">
        <f>'B2-01-Tabmis'!M82</f>
        <v>332294000</v>
      </c>
      <c r="N82" s="258">
        <f>'B2-01-Tabmis'!N82</f>
        <v>0</v>
      </c>
    </row>
    <row r="83" spans="1:14">
      <c r="A83" s="260" t="s">
        <v>422</v>
      </c>
      <c r="B83" s="260" t="s">
        <v>244</v>
      </c>
      <c r="C83" s="258">
        <f>'B2-01-Tabmis'!C83</f>
        <v>1371273940101</v>
      </c>
      <c r="D83" s="258">
        <f>'B2-01-Tabmis'!D83</f>
        <v>0</v>
      </c>
      <c r="E83" s="258">
        <f>'B2-01-Tabmis'!E83</f>
        <v>1371273940101</v>
      </c>
      <c r="F83" s="258">
        <f>'B2-01-Tabmis'!F83</f>
        <v>1371273940101</v>
      </c>
      <c r="G83" s="258">
        <f>'B2-01-Tabmis'!G83</f>
        <v>0</v>
      </c>
      <c r="H83" s="258">
        <f>'B2-01-Tabmis'!H83</f>
        <v>0</v>
      </c>
      <c r="I83" s="258">
        <f>'B2-01-Tabmis'!I83</f>
        <v>1371273940101</v>
      </c>
      <c r="J83" s="258">
        <f>'B2-01-Tabmis'!J83</f>
        <v>0</v>
      </c>
      <c r="K83" s="258">
        <f>'B2-01-Tabmis'!K83</f>
        <v>1371273940101</v>
      </c>
      <c r="L83" s="258">
        <f>'B2-01-Tabmis'!L83</f>
        <v>1371273940101</v>
      </c>
      <c r="M83" s="258">
        <f>'B2-01-Tabmis'!M83</f>
        <v>0</v>
      </c>
      <c r="N83" s="258">
        <f>'B2-01-Tabmis'!N83</f>
        <v>0</v>
      </c>
    </row>
    <row r="84" spans="1:14">
      <c r="A84" s="259" t="s">
        <v>437</v>
      </c>
      <c r="B84" s="259" t="s">
        <v>117</v>
      </c>
      <c r="C84" s="258">
        <f>'B2-01-Tabmis'!C84</f>
        <v>389009778789</v>
      </c>
      <c r="D84" s="258">
        <f>'B2-01-Tabmis'!D84</f>
        <v>0</v>
      </c>
      <c r="E84" s="258">
        <f>'B2-01-Tabmis'!E84</f>
        <v>389009778789</v>
      </c>
      <c r="F84" s="258">
        <f>'B2-01-Tabmis'!F84</f>
        <v>389009778789</v>
      </c>
      <c r="G84" s="258">
        <f>'B2-01-Tabmis'!G84</f>
        <v>0</v>
      </c>
      <c r="H84" s="258">
        <f>'B2-01-Tabmis'!H84</f>
        <v>0</v>
      </c>
      <c r="I84" s="258">
        <f>'B2-01-Tabmis'!I84</f>
        <v>389009778789</v>
      </c>
      <c r="J84" s="258">
        <f>'B2-01-Tabmis'!J84</f>
        <v>0</v>
      </c>
      <c r="K84" s="258">
        <f>'B2-01-Tabmis'!K84</f>
        <v>389009778789</v>
      </c>
      <c r="L84" s="258">
        <f>'B2-01-Tabmis'!L84</f>
        <v>389009778789</v>
      </c>
      <c r="M84" s="258">
        <f>'B2-01-Tabmis'!M84</f>
        <v>0</v>
      </c>
      <c r="N84" s="258">
        <f>'B2-01-Tabmis'!N84</f>
        <v>0</v>
      </c>
    </row>
    <row r="85" spans="1:14">
      <c r="A85" s="259" t="s">
        <v>438</v>
      </c>
      <c r="B85" s="259" t="s">
        <v>4</v>
      </c>
      <c r="C85" s="258">
        <f>'B2-01-Tabmis'!C85</f>
        <v>118275697900</v>
      </c>
      <c r="D85" s="258">
        <f>'B2-01-Tabmis'!D85</f>
        <v>0</v>
      </c>
      <c r="E85" s="258">
        <f>'B2-01-Tabmis'!E85</f>
        <v>118275697900</v>
      </c>
      <c r="F85" s="258">
        <f>'B2-01-Tabmis'!F85</f>
        <v>118275697900</v>
      </c>
      <c r="G85" s="258">
        <f>'B2-01-Tabmis'!G85</f>
        <v>0</v>
      </c>
      <c r="H85" s="258">
        <f>'B2-01-Tabmis'!H85</f>
        <v>0</v>
      </c>
      <c r="I85" s="258">
        <f>'B2-01-Tabmis'!I85</f>
        <v>118275697900</v>
      </c>
      <c r="J85" s="258">
        <f>'B2-01-Tabmis'!J85</f>
        <v>0</v>
      </c>
      <c r="K85" s="258">
        <f>'B2-01-Tabmis'!K85</f>
        <v>118275697900</v>
      </c>
      <c r="L85" s="258">
        <f>'B2-01-Tabmis'!L85</f>
        <v>118275697900</v>
      </c>
      <c r="M85" s="258">
        <f>'B2-01-Tabmis'!M85</f>
        <v>0</v>
      </c>
      <c r="N85" s="258">
        <f>'B2-01-Tabmis'!N85</f>
        <v>0</v>
      </c>
    </row>
    <row r="86" spans="1:14">
      <c r="A86" s="259" t="s">
        <v>439</v>
      </c>
      <c r="B86" s="259" t="s">
        <v>5</v>
      </c>
      <c r="C86" s="258">
        <f>'B2-01-Tabmis'!C86</f>
        <v>348886204504</v>
      </c>
      <c r="D86" s="258">
        <f>'B2-01-Tabmis'!D86</f>
        <v>0</v>
      </c>
      <c r="E86" s="258">
        <f>'B2-01-Tabmis'!E86</f>
        <v>348886204504</v>
      </c>
      <c r="F86" s="258">
        <f>'B2-01-Tabmis'!F86</f>
        <v>348886204504</v>
      </c>
      <c r="G86" s="258">
        <f>'B2-01-Tabmis'!G86</f>
        <v>0</v>
      </c>
      <c r="H86" s="258">
        <f>'B2-01-Tabmis'!H86</f>
        <v>0</v>
      </c>
      <c r="I86" s="258">
        <f>'B2-01-Tabmis'!I86</f>
        <v>348886204504</v>
      </c>
      <c r="J86" s="258">
        <f>'B2-01-Tabmis'!J86</f>
        <v>0</v>
      </c>
      <c r="K86" s="258">
        <f>'B2-01-Tabmis'!K86</f>
        <v>348886204504</v>
      </c>
      <c r="L86" s="258">
        <f>'B2-01-Tabmis'!L86</f>
        <v>348886204504</v>
      </c>
      <c r="M86" s="258">
        <f>'B2-01-Tabmis'!M86</f>
        <v>0</v>
      </c>
      <c r="N86" s="258">
        <f>'B2-01-Tabmis'!N86</f>
        <v>0</v>
      </c>
    </row>
    <row r="87" spans="1:14">
      <c r="A87" s="259" t="s">
        <v>440</v>
      </c>
      <c r="B87" s="259" t="s">
        <v>118</v>
      </c>
      <c r="C87" s="258">
        <f>'B2-01-Tabmis'!C87</f>
        <v>515102258908</v>
      </c>
      <c r="D87" s="258">
        <f>'B2-01-Tabmis'!D87</f>
        <v>0</v>
      </c>
      <c r="E87" s="258">
        <f>'B2-01-Tabmis'!E87</f>
        <v>515102258908</v>
      </c>
      <c r="F87" s="258">
        <f>'B2-01-Tabmis'!F87</f>
        <v>515102258908</v>
      </c>
      <c r="G87" s="258">
        <f>'B2-01-Tabmis'!G87</f>
        <v>0</v>
      </c>
      <c r="H87" s="258">
        <f>'B2-01-Tabmis'!H87</f>
        <v>0</v>
      </c>
      <c r="I87" s="258">
        <f>'B2-01-Tabmis'!I87</f>
        <v>515102258908</v>
      </c>
      <c r="J87" s="258">
        <f>'B2-01-Tabmis'!J87</f>
        <v>0</v>
      </c>
      <c r="K87" s="258">
        <f>'B2-01-Tabmis'!K87</f>
        <v>515102258908</v>
      </c>
      <c r="L87" s="258">
        <f>'B2-01-Tabmis'!L87</f>
        <v>515102258908</v>
      </c>
      <c r="M87" s="258">
        <f>'B2-01-Tabmis'!M87</f>
        <v>0</v>
      </c>
      <c r="N87" s="258">
        <f>'B2-01-Tabmis'!N87</f>
        <v>0</v>
      </c>
    </row>
    <row r="88" spans="1:14">
      <c r="A88" s="259" t="s">
        <v>441</v>
      </c>
      <c r="B88" s="259" t="s">
        <v>169</v>
      </c>
      <c r="C88" s="258">
        <f>'B2-01-Tabmis'!C88</f>
        <v>0</v>
      </c>
      <c r="D88" s="258">
        <f>'B2-01-Tabmis'!D88</f>
        <v>0</v>
      </c>
      <c r="E88" s="258">
        <f>'B2-01-Tabmis'!E88</f>
        <v>0</v>
      </c>
      <c r="F88" s="258">
        <f>'B2-01-Tabmis'!F88</f>
        <v>0</v>
      </c>
      <c r="G88" s="258">
        <f>'B2-01-Tabmis'!G88</f>
        <v>0</v>
      </c>
      <c r="H88" s="258">
        <f>'B2-01-Tabmis'!H88</f>
        <v>0</v>
      </c>
      <c r="I88" s="258">
        <f>'B2-01-Tabmis'!I88</f>
        <v>0</v>
      </c>
      <c r="J88" s="258">
        <f>'B2-01-Tabmis'!J88</f>
        <v>0</v>
      </c>
      <c r="K88" s="258">
        <f>'B2-01-Tabmis'!K88</f>
        <v>0</v>
      </c>
      <c r="L88" s="258">
        <f>'B2-01-Tabmis'!L88</f>
        <v>0</v>
      </c>
      <c r="M88" s="258">
        <f>'B2-01-Tabmis'!M88</f>
        <v>0</v>
      </c>
      <c r="N88" s="258">
        <f>'B2-01-Tabmis'!N88</f>
        <v>0</v>
      </c>
    </row>
    <row r="89" spans="1:14" ht="25.5">
      <c r="A89" s="260" t="s">
        <v>75</v>
      </c>
      <c r="B89" s="260" t="s">
        <v>528</v>
      </c>
      <c r="C89" s="258">
        <f>'B2-01-Tabmis'!C89</f>
        <v>46773223066</v>
      </c>
      <c r="D89" s="258">
        <f>'B2-01-Tabmis'!D89</f>
        <v>0</v>
      </c>
      <c r="E89" s="258">
        <f>'B2-01-Tabmis'!E89</f>
        <v>46773223066</v>
      </c>
      <c r="F89" s="258">
        <f>'B2-01-Tabmis'!F89</f>
        <v>46773223066</v>
      </c>
      <c r="G89" s="258">
        <f>'B2-01-Tabmis'!G89</f>
        <v>0</v>
      </c>
      <c r="H89" s="258">
        <f>'B2-01-Tabmis'!H89</f>
        <v>0</v>
      </c>
      <c r="I89" s="258">
        <f>'B2-01-Tabmis'!I89</f>
        <v>46773223066</v>
      </c>
      <c r="J89" s="258">
        <f>'B2-01-Tabmis'!J89</f>
        <v>0</v>
      </c>
      <c r="K89" s="258">
        <f>'B2-01-Tabmis'!K89</f>
        <v>46773223066</v>
      </c>
      <c r="L89" s="258">
        <f>'B2-01-Tabmis'!L89</f>
        <v>46773223066</v>
      </c>
      <c r="M89" s="258">
        <f>'B2-01-Tabmis'!M89</f>
        <v>0</v>
      </c>
      <c r="N89" s="258">
        <f>'B2-01-Tabmis'!N89</f>
        <v>0</v>
      </c>
    </row>
    <row r="90" spans="1:14">
      <c r="A90" s="259" t="s">
        <v>300</v>
      </c>
      <c r="B90" s="259" t="s">
        <v>144</v>
      </c>
      <c r="C90" s="258">
        <f>'B2-01-Tabmis'!C90</f>
        <v>45929878587</v>
      </c>
      <c r="D90" s="258">
        <f>'B2-01-Tabmis'!D90</f>
        <v>0</v>
      </c>
      <c r="E90" s="258">
        <f>'B2-01-Tabmis'!E90</f>
        <v>45929878587</v>
      </c>
      <c r="F90" s="258">
        <f>'B2-01-Tabmis'!F90</f>
        <v>45929878587</v>
      </c>
      <c r="G90" s="258">
        <f>'B2-01-Tabmis'!G90</f>
        <v>0</v>
      </c>
      <c r="H90" s="258">
        <f>'B2-01-Tabmis'!H90</f>
        <v>0</v>
      </c>
      <c r="I90" s="258">
        <f>'B2-01-Tabmis'!I90</f>
        <v>45929878587</v>
      </c>
      <c r="J90" s="258">
        <f>'B2-01-Tabmis'!J90</f>
        <v>0</v>
      </c>
      <c r="K90" s="258">
        <f>'B2-01-Tabmis'!K90</f>
        <v>45929878587</v>
      </c>
      <c r="L90" s="258">
        <f>'B2-01-Tabmis'!L90</f>
        <v>45929878587</v>
      </c>
      <c r="M90" s="258">
        <f>'B2-01-Tabmis'!M90</f>
        <v>0</v>
      </c>
      <c r="N90" s="258">
        <f>'B2-01-Tabmis'!N90</f>
        <v>0</v>
      </c>
    </row>
    <row r="91" spans="1:14" ht="25.5">
      <c r="A91" s="256"/>
      <c r="B91" s="259" t="s">
        <v>529</v>
      </c>
      <c r="C91" s="258">
        <f>'B2-01-Tabmis'!C91</f>
        <v>0</v>
      </c>
      <c r="D91" s="258">
        <f>'B2-01-Tabmis'!D91</f>
        <v>0</v>
      </c>
      <c r="E91" s="258">
        <f>'B2-01-Tabmis'!E91</f>
        <v>0</v>
      </c>
      <c r="F91" s="258">
        <f>'B2-01-Tabmis'!F91</f>
        <v>0</v>
      </c>
      <c r="G91" s="258">
        <f>'B2-01-Tabmis'!G91</f>
        <v>0</v>
      </c>
      <c r="H91" s="258">
        <f>'B2-01-Tabmis'!H91</f>
        <v>0</v>
      </c>
      <c r="I91" s="258">
        <f>'B2-01-Tabmis'!I91</f>
        <v>0</v>
      </c>
      <c r="J91" s="258">
        <f>'B2-01-Tabmis'!J91</f>
        <v>0</v>
      </c>
      <c r="K91" s="258">
        <f>'B2-01-Tabmis'!K91</f>
        <v>0</v>
      </c>
      <c r="L91" s="258">
        <f>'B2-01-Tabmis'!L91</f>
        <v>0</v>
      </c>
      <c r="M91" s="258">
        <f>'B2-01-Tabmis'!M91</f>
        <v>0</v>
      </c>
      <c r="N91" s="258">
        <f>'B2-01-Tabmis'!N91</f>
        <v>0</v>
      </c>
    </row>
    <row r="92" spans="1:14" ht="25.5">
      <c r="A92" s="256"/>
      <c r="B92" s="259" t="s">
        <v>530</v>
      </c>
      <c r="C92" s="258">
        <f>'B2-01-Tabmis'!C92</f>
        <v>45929878587</v>
      </c>
      <c r="D92" s="258">
        <f>'B2-01-Tabmis'!D92</f>
        <v>0</v>
      </c>
      <c r="E92" s="258">
        <f>'B2-01-Tabmis'!E92</f>
        <v>45929878587</v>
      </c>
      <c r="F92" s="258">
        <f>'B2-01-Tabmis'!F92</f>
        <v>45929878587</v>
      </c>
      <c r="G92" s="258">
        <f>'B2-01-Tabmis'!G92</f>
        <v>0</v>
      </c>
      <c r="H92" s="258">
        <f>'B2-01-Tabmis'!H92</f>
        <v>0</v>
      </c>
      <c r="I92" s="258">
        <f>'B2-01-Tabmis'!I92</f>
        <v>45929878587</v>
      </c>
      <c r="J92" s="258">
        <f>'B2-01-Tabmis'!J92</f>
        <v>0</v>
      </c>
      <c r="K92" s="258">
        <f>'B2-01-Tabmis'!K92</f>
        <v>45929878587</v>
      </c>
      <c r="L92" s="258">
        <f>'B2-01-Tabmis'!L92</f>
        <v>45929878587</v>
      </c>
      <c r="M92" s="258">
        <f>'B2-01-Tabmis'!M92</f>
        <v>0</v>
      </c>
      <c r="N92" s="258">
        <f>'B2-01-Tabmis'!N92</f>
        <v>0</v>
      </c>
    </row>
    <row r="93" spans="1:14">
      <c r="A93" s="259" t="s">
        <v>301</v>
      </c>
      <c r="B93" s="259" t="s">
        <v>531</v>
      </c>
      <c r="C93" s="258">
        <f>'B2-01-Tabmis'!C93</f>
        <v>0</v>
      </c>
      <c r="D93" s="258">
        <f>'B2-01-Tabmis'!D93</f>
        <v>0</v>
      </c>
      <c r="E93" s="258">
        <f>'B2-01-Tabmis'!E93</f>
        <v>0</v>
      </c>
      <c r="F93" s="258">
        <f>'B2-01-Tabmis'!F93</f>
        <v>0</v>
      </c>
      <c r="G93" s="258">
        <f>'B2-01-Tabmis'!G93</f>
        <v>0</v>
      </c>
      <c r="H93" s="258">
        <f>'B2-01-Tabmis'!H93</f>
        <v>0</v>
      </c>
      <c r="I93" s="258">
        <f>'B2-01-Tabmis'!I93</f>
        <v>0</v>
      </c>
      <c r="J93" s="258">
        <f>'B2-01-Tabmis'!J93</f>
        <v>0</v>
      </c>
      <c r="K93" s="258">
        <f>'B2-01-Tabmis'!K93</f>
        <v>0</v>
      </c>
      <c r="L93" s="258">
        <f>'B2-01-Tabmis'!L93</f>
        <v>0</v>
      </c>
      <c r="M93" s="258">
        <f>'B2-01-Tabmis'!M93</f>
        <v>0</v>
      </c>
      <c r="N93" s="258">
        <f>'B2-01-Tabmis'!N93</f>
        <v>0</v>
      </c>
    </row>
    <row r="94" spans="1:14" ht="25.5">
      <c r="A94" s="256"/>
      <c r="B94" s="259" t="s">
        <v>529</v>
      </c>
      <c r="C94" s="258">
        <f>'B2-01-Tabmis'!C94</f>
        <v>0</v>
      </c>
      <c r="D94" s="258">
        <f>'B2-01-Tabmis'!D94</f>
        <v>0</v>
      </c>
      <c r="E94" s="258">
        <f>'B2-01-Tabmis'!E94</f>
        <v>0</v>
      </c>
      <c r="F94" s="258">
        <f>'B2-01-Tabmis'!F94</f>
        <v>0</v>
      </c>
      <c r="G94" s="258">
        <f>'B2-01-Tabmis'!G94</f>
        <v>0</v>
      </c>
      <c r="H94" s="258">
        <f>'B2-01-Tabmis'!H94</f>
        <v>0</v>
      </c>
      <c r="I94" s="258">
        <f>'B2-01-Tabmis'!I94</f>
        <v>0</v>
      </c>
      <c r="J94" s="258">
        <f>'B2-01-Tabmis'!J94</f>
        <v>0</v>
      </c>
      <c r="K94" s="258">
        <f>'B2-01-Tabmis'!K94</f>
        <v>0</v>
      </c>
      <c r="L94" s="258">
        <f>'B2-01-Tabmis'!L94</f>
        <v>0</v>
      </c>
      <c r="M94" s="258">
        <f>'B2-01-Tabmis'!M94</f>
        <v>0</v>
      </c>
      <c r="N94" s="258">
        <f>'B2-01-Tabmis'!N94</f>
        <v>0</v>
      </c>
    </row>
    <row r="95" spans="1:14" ht="25.5">
      <c r="A95" s="256"/>
      <c r="B95" s="259" t="s">
        <v>530</v>
      </c>
      <c r="C95" s="258">
        <f>'B2-01-Tabmis'!C95</f>
        <v>0</v>
      </c>
      <c r="D95" s="258">
        <f>'B2-01-Tabmis'!D95</f>
        <v>0</v>
      </c>
      <c r="E95" s="258">
        <f>'B2-01-Tabmis'!E95</f>
        <v>0</v>
      </c>
      <c r="F95" s="258">
        <f>'B2-01-Tabmis'!F95</f>
        <v>0</v>
      </c>
      <c r="G95" s="258">
        <f>'B2-01-Tabmis'!G95</f>
        <v>0</v>
      </c>
      <c r="H95" s="258">
        <f>'B2-01-Tabmis'!H95</f>
        <v>0</v>
      </c>
      <c r="I95" s="258">
        <f>'B2-01-Tabmis'!I95</f>
        <v>0</v>
      </c>
      <c r="J95" s="258">
        <f>'B2-01-Tabmis'!J95</f>
        <v>0</v>
      </c>
      <c r="K95" s="258">
        <f>'B2-01-Tabmis'!K95</f>
        <v>0</v>
      </c>
      <c r="L95" s="258">
        <f>'B2-01-Tabmis'!L95</f>
        <v>0</v>
      </c>
      <c r="M95" s="258">
        <f>'B2-01-Tabmis'!M95</f>
        <v>0</v>
      </c>
      <c r="N95" s="258">
        <f>'B2-01-Tabmis'!N95</f>
        <v>0</v>
      </c>
    </row>
    <row r="96" spans="1:14" ht="25.5">
      <c r="A96" s="259" t="s">
        <v>302</v>
      </c>
      <c r="B96" s="259" t="s">
        <v>532</v>
      </c>
      <c r="C96" s="258">
        <f>'B2-01-Tabmis'!C96</f>
        <v>843344479</v>
      </c>
      <c r="D96" s="258">
        <f>'B2-01-Tabmis'!D96</f>
        <v>0</v>
      </c>
      <c r="E96" s="258">
        <f>'B2-01-Tabmis'!E96</f>
        <v>843344479</v>
      </c>
      <c r="F96" s="258">
        <f>'B2-01-Tabmis'!F96</f>
        <v>843344479</v>
      </c>
      <c r="G96" s="258">
        <f>'B2-01-Tabmis'!G96</f>
        <v>0</v>
      </c>
      <c r="H96" s="258">
        <f>'B2-01-Tabmis'!H96</f>
        <v>0</v>
      </c>
      <c r="I96" s="258">
        <f>'B2-01-Tabmis'!I96</f>
        <v>843344479</v>
      </c>
      <c r="J96" s="258">
        <f>'B2-01-Tabmis'!J96</f>
        <v>0</v>
      </c>
      <c r="K96" s="258">
        <f>'B2-01-Tabmis'!K96</f>
        <v>843344479</v>
      </c>
      <c r="L96" s="258">
        <f>'B2-01-Tabmis'!L96</f>
        <v>843344479</v>
      </c>
      <c r="M96" s="258">
        <f>'B2-01-Tabmis'!M96</f>
        <v>0</v>
      </c>
      <c r="N96" s="258">
        <f>'B2-01-Tabmis'!N96</f>
        <v>0</v>
      </c>
    </row>
    <row r="97" spans="1:14" ht="25.5">
      <c r="A97" s="256"/>
      <c r="B97" s="259" t="s">
        <v>529</v>
      </c>
      <c r="C97" s="258">
        <f>'B2-01-Tabmis'!C97</f>
        <v>0</v>
      </c>
      <c r="D97" s="258">
        <f>'B2-01-Tabmis'!D97</f>
        <v>0</v>
      </c>
      <c r="E97" s="258">
        <f>'B2-01-Tabmis'!E97</f>
        <v>0</v>
      </c>
      <c r="F97" s="258">
        <f>'B2-01-Tabmis'!F97</f>
        <v>0</v>
      </c>
      <c r="G97" s="258">
        <f>'B2-01-Tabmis'!G97</f>
        <v>0</v>
      </c>
      <c r="H97" s="258">
        <f>'B2-01-Tabmis'!H97</f>
        <v>0</v>
      </c>
      <c r="I97" s="258">
        <f>'B2-01-Tabmis'!I97</f>
        <v>0</v>
      </c>
      <c r="J97" s="258">
        <f>'B2-01-Tabmis'!J97</f>
        <v>0</v>
      </c>
      <c r="K97" s="258">
        <f>'B2-01-Tabmis'!K97</f>
        <v>0</v>
      </c>
      <c r="L97" s="258">
        <f>'B2-01-Tabmis'!L97</f>
        <v>0</v>
      </c>
      <c r="M97" s="258">
        <f>'B2-01-Tabmis'!M97</f>
        <v>0</v>
      </c>
      <c r="N97" s="258">
        <f>'B2-01-Tabmis'!N97</f>
        <v>0</v>
      </c>
    </row>
    <row r="98" spans="1:14" ht="25.5">
      <c r="A98" s="256"/>
      <c r="B98" s="259" t="s">
        <v>530</v>
      </c>
      <c r="C98" s="258">
        <f>'B2-01-Tabmis'!C98</f>
        <v>843344479</v>
      </c>
      <c r="D98" s="258">
        <f>'B2-01-Tabmis'!D98</f>
        <v>0</v>
      </c>
      <c r="E98" s="258">
        <f>'B2-01-Tabmis'!E98</f>
        <v>843344479</v>
      </c>
      <c r="F98" s="258">
        <f>'B2-01-Tabmis'!F98</f>
        <v>843344479</v>
      </c>
      <c r="G98" s="258">
        <f>'B2-01-Tabmis'!G98</f>
        <v>0</v>
      </c>
      <c r="H98" s="258">
        <f>'B2-01-Tabmis'!H98</f>
        <v>0</v>
      </c>
      <c r="I98" s="258">
        <f>'B2-01-Tabmis'!I98</f>
        <v>843344479</v>
      </c>
      <c r="J98" s="258">
        <f>'B2-01-Tabmis'!J98</f>
        <v>0</v>
      </c>
      <c r="K98" s="258">
        <f>'B2-01-Tabmis'!K98</f>
        <v>843344479</v>
      </c>
      <c r="L98" s="258">
        <f>'B2-01-Tabmis'!L98</f>
        <v>843344479</v>
      </c>
      <c r="M98" s="258">
        <f>'B2-01-Tabmis'!M98</f>
        <v>0</v>
      </c>
      <c r="N98" s="258">
        <f>'B2-01-Tabmis'!N98</f>
        <v>0</v>
      </c>
    </row>
    <row r="99" spans="1:14">
      <c r="A99" s="260" t="s">
        <v>76</v>
      </c>
      <c r="B99" s="260" t="s">
        <v>145</v>
      </c>
      <c r="C99" s="258">
        <f>'B2-01-Tabmis'!C99</f>
        <v>237237853758</v>
      </c>
      <c r="D99" s="258">
        <f>'B2-01-Tabmis'!D99</f>
        <v>69630419322</v>
      </c>
      <c r="E99" s="258">
        <f>'B2-01-Tabmis'!E99</f>
        <v>167607434436</v>
      </c>
      <c r="F99" s="258">
        <f>'B2-01-Tabmis'!F99</f>
        <v>44779935613</v>
      </c>
      <c r="G99" s="258">
        <f>'B2-01-Tabmis'!G99</f>
        <v>88444714690</v>
      </c>
      <c r="H99" s="258">
        <f>'B2-01-Tabmis'!H99</f>
        <v>34382784133</v>
      </c>
      <c r="I99" s="258">
        <f>'B2-01-Tabmis'!I99</f>
        <v>237237853758</v>
      </c>
      <c r="J99" s="258">
        <f>'B2-01-Tabmis'!J99</f>
        <v>69630419322</v>
      </c>
      <c r="K99" s="258">
        <f>'B2-01-Tabmis'!K99</f>
        <v>167607434436</v>
      </c>
      <c r="L99" s="258">
        <f>'B2-01-Tabmis'!L99</f>
        <v>44779935613</v>
      </c>
      <c r="M99" s="258">
        <f>'B2-01-Tabmis'!M99</f>
        <v>88444714690</v>
      </c>
      <c r="N99" s="258">
        <f>'B2-01-Tabmis'!N99</f>
        <v>34382784133</v>
      </c>
    </row>
    <row r="100" spans="1:14">
      <c r="A100" s="259" t="s">
        <v>442</v>
      </c>
      <c r="B100" s="259" t="s">
        <v>168</v>
      </c>
      <c r="C100" s="258">
        <f>'B2-01-Tabmis'!C100</f>
        <v>0</v>
      </c>
      <c r="D100" s="258">
        <f>'B2-01-Tabmis'!D100</f>
        <v>0</v>
      </c>
      <c r="E100" s="258">
        <f>'B2-01-Tabmis'!E100</f>
        <v>0</v>
      </c>
      <c r="F100" s="258">
        <f>'B2-01-Tabmis'!F100</f>
        <v>0</v>
      </c>
      <c r="G100" s="258">
        <f>'B2-01-Tabmis'!G100</f>
        <v>0</v>
      </c>
      <c r="H100" s="258">
        <f>'B2-01-Tabmis'!H100</f>
        <v>0</v>
      </c>
      <c r="I100" s="258">
        <f>'B2-01-Tabmis'!I100</f>
        <v>0</v>
      </c>
      <c r="J100" s="258">
        <f>'B2-01-Tabmis'!J100</f>
        <v>0</v>
      </c>
      <c r="K100" s="258">
        <f>'B2-01-Tabmis'!K100</f>
        <v>0</v>
      </c>
      <c r="L100" s="258">
        <f>'B2-01-Tabmis'!L100</f>
        <v>0</v>
      </c>
      <c r="M100" s="258">
        <f>'B2-01-Tabmis'!M100</f>
        <v>0</v>
      </c>
      <c r="N100" s="258">
        <f>'B2-01-Tabmis'!N100</f>
        <v>0</v>
      </c>
    </row>
    <row r="101" spans="1:14">
      <c r="A101" s="259" t="s">
        <v>443</v>
      </c>
      <c r="B101" s="259" t="s">
        <v>533</v>
      </c>
      <c r="C101" s="258">
        <f>'B2-01-Tabmis'!C101</f>
        <v>78326469068</v>
      </c>
      <c r="D101" s="258">
        <f>'B2-01-Tabmis'!D101</f>
        <v>60821250228</v>
      </c>
      <c r="E101" s="258">
        <f>'B2-01-Tabmis'!E101</f>
        <v>17505218840</v>
      </c>
      <c r="F101" s="258">
        <f>'B2-01-Tabmis'!F101</f>
        <v>8614953701</v>
      </c>
      <c r="G101" s="258">
        <f>'B2-01-Tabmis'!G101</f>
        <v>3039410774</v>
      </c>
      <c r="H101" s="258">
        <f>'B2-01-Tabmis'!H101</f>
        <v>5850854365</v>
      </c>
      <c r="I101" s="258">
        <f>'B2-01-Tabmis'!I101</f>
        <v>78326469068</v>
      </c>
      <c r="J101" s="258">
        <f>'B2-01-Tabmis'!J101</f>
        <v>60821250228</v>
      </c>
      <c r="K101" s="258">
        <f>'B2-01-Tabmis'!K101</f>
        <v>17505218840</v>
      </c>
      <c r="L101" s="258">
        <f>'B2-01-Tabmis'!L101</f>
        <v>8614953701</v>
      </c>
      <c r="M101" s="258">
        <f>'B2-01-Tabmis'!M101</f>
        <v>3039410774</v>
      </c>
      <c r="N101" s="258">
        <f>'B2-01-Tabmis'!N101</f>
        <v>5850854365</v>
      </c>
    </row>
    <row r="102" spans="1:14" ht="25.5">
      <c r="A102" s="256"/>
      <c r="B102" s="259" t="s">
        <v>534</v>
      </c>
      <c r="C102" s="258">
        <f>'B2-01-Tabmis'!C102</f>
        <v>50208144893</v>
      </c>
      <c r="D102" s="258">
        <f>'B2-01-Tabmis'!D102</f>
        <v>47786278103</v>
      </c>
      <c r="E102" s="258">
        <f>'B2-01-Tabmis'!E102</f>
        <v>2421866790</v>
      </c>
      <c r="F102" s="258">
        <f>'B2-01-Tabmis'!F102</f>
        <v>1062780000</v>
      </c>
      <c r="G102" s="258">
        <f>'B2-01-Tabmis'!G102</f>
        <v>233491000</v>
      </c>
      <c r="H102" s="258">
        <f>'B2-01-Tabmis'!H102</f>
        <v>1125595790</v>
      </c>
      <c r="I102" s="258">
        <f>'B2-01-Tabmis'!I102</f>
        <v>50208144893</v>
      </c>
      <c r="J102" s="258">
        <f>'B2-01-Tabmis'!J102</f>
        <v>47786278103</v>
      </c>
      <c r="K102" s="258">
        <f>'B2-01-Tabmis'!K102</f>
        <v>2421866790</v>
      </c>
      <c r="L102" s="258">
        <f>'B2-01-Tabmis'!L102</f>
        <v>1062780000</v>
      </c>
      <c r="M102" s="258">
        <f>'B2-01-Tabmis'!M102</f>
        <v>233491000</v>
      </c>
      <c r="N102" s="258">
        <f>'B2-01-Tabmis'!N102</f>
        <v>1125595790</v>
      </c>
    </row>
    <row r="103" spans="1:14" ht="25.5">
      <c r="A103" s="256"/>
      <c r="B103" s="259" t="s">
        <v>535</v>
      </c>
      <c r="C103" s="258">
        <f>'B2-01-Tabmis'!C103</f>
        <v>6301345799</v>
      </c>
      <c r="D103" s="258">
        <f>'B2-01-Tabmis'!D103</f>
        <v>6283334825</v>
      </c>
      <c r="E103" s="258">
        <f>'B2-01-Tabmis'!E103</f>
        <v>18010974</v>
      </c>
      <c r="F103" s="258">
        <f>'B2-01-Tabmis'!F103</f>
        <v>0</v>
      </c>
      <c r="G103" s="258">
        <f>'B2-01-Tabmis'!G103</f>
        <v>18010974</v>
      </c>
      <c r="H103" s="258">
        <f>'B2-01-Tabmis'!H103</f>
        <v>0</v>
      </c>
      <c r="I103" s="258">
        <f>'B2-01-Tabmis'!I103</f>
        <v>6301345799</v>
      </c>
      <c r="J103" s="258">
        <f>'B2-01-Tabmis'!J103</f>
        <v>6283334825</v>
      </c>
      <c r="K103" s="258">
        <f>'B2-01-Tabmis'!K103</f>
        <v>18010974</v>
      </c>
      <c r="L103" s="258">
        <f>'B2-01-Tabmis'!L103</f>
        <v>0</v>
      </c>
      <c r="M103" s="258">
        <f>'B2-01-Tabmis'!M103</f>
        <v>18010974</v>
      </c>
      <c r="N103" s="258">
        <f>'B2-01-Tabmis'!N103</f>
        <v>0</v>
      </c>
    </row>
    <row r="104" spans="1:14">
      <c r="A104" s="259" t="s">
        <v>444</v>
      </c>
      <c r="B104" s="259" t="s">
        <v>536</v>
      </c>
      <c r="C104" s="258">
        <f>'B2-01-Tabmis'!C104</f>
        <v>8012261412</v>
      </c>
      <c r="D104" s="258">
        <f>'B2-01-Tabmis'!D104</f>
        <v>5830046912</v>
      </c>
      <c r="E104" s="258">
        <f>'B2-01-Tabmis'!E104</f>
        <v>2182214500</v>
      </c>
      <c r="F104" s="258">
        <f>'B2-01-Tabmis'!F104</f>
        <v>1072379500</v>
      </c>
      <c r="G104" s="258">
        <f>'B2-01-Tabmis'!G104</f>
        <v>1047335000</v>
      </c>
      <c r="H104" s="258">
        <f>'B2-01-Tabmis'!H104</f>
        <v>62500000</v>
      </c>
      <c r="I104" s="258">
        <f>'B2-01-Tabmis'!I104</f>
        <v>8012261412</v>
      </c>
      <c r="J104" s="258">
        <f>'B2-01-Tabmis'!J104</f>
        <v>5830046912</v>
      </c>
      <c r="K104" s="258">
        <f>'B2-01-Tabmis'!K104</f>
        <v>2182214500</v>
      </c>
      <c r="L104" s="258">
        <f>'B2-01-Tabmis'!L104</f>
        <v>1072379500</v>
      </c>
      <c r="M104" s="258">
        <f>'B2-01-Tabmis'!M104</f>
        <v>1047335000</v>
      </c>
      <c r="N104" s="258">
        <f>'B2-01-Tabmis'!N104</f>
        <v>62500000</v>
      </c>
    </row>
    <row r="105" spans="1:14">
      <c r="A105" s="256"/>
      <c r="B105" s="259" t="s">
        <v>131</v>
      </c>
      <c r="C105" s="258">
        <f>'B2-01-Tabmis'!C105</f>
        <v>0</v>
      </c>
      <c r="D105" s="258">
        <f>'B2-01-Tabmis'!D105</f>
        <v>0</v>
      </c>
      <c r="E105" s="258">
        <f>'B2-01-Tabmis'!E105</f>
        <v>0</v>
      </c>
      <c r="F105" s="258">
        <f>'B2-01-Tabmis'!F105</f>
        <v>0</v>
      </c>
      <c r="G105" s="258">
        <f>'B2-01-Tabmis'!G105</f>
        <v>0</v>
      </c>
      <c r="H105" s="258">
        <f>'B2-01-Tabmis'!H105</f>
        <v>0</v>
      </c>
      <c r="I105" s="258">
        <f>'B2-01-Tabmis'!I105</f>
        <v>0</v>
      </c>
      <c r="J105" s="258">
        <f>'B2-01-Tabmis'!J105</f>
        <v>0</v>
      </c>
      <c r="K105" s="258">
        <f>'B2-01-Tabmis'!K105</f>
        <v>0</v>
      </c>
      <c r="L105" s="258">
        <f>'B2-01-Tabmis'!L105</f>
        <v>0</v>
      </c>
      <c r="M105" s="258">
        <f>'B2-01-Tabmis'!M105</f>
        <v>0</v>
      </c>
      <c r="N105" s="258">
        <f>'B2-01-Tabmis'!N105</f>
        <v>0</v>
      </c>
    </row>
    <row r="106" spans="1:14">
      <c r="A106" s="259" t="s">
        <v>445</v>
      </c>
      <c r="B106" s="259" t="s">
        <v>0</v>
      </c>
      <c r="C106" s="258">
        <f>'B2-01-Tabmis'!C106</f>
        <v>26892135882</v>
      </c>
      <c r="D106" s="258">
        <f>'B2-01-Tabmis'!D106</f>
        <v>1110431663</v>
      </c>
      <c r="E106" s="258">
        <f>'B2-01-Tabmis'!E106</f>
        <v>25781704219</v>
      </c>
      <c r="F106" s="258">
        <f>'B2-01-Tabmis'!F106</f>
        <v>18912510885</v>
      </c>
      <c r="G106" s="258">
        <f>'B2-01-Tabmis'!G106</f>
        <v>6655154534</v>
      </c>
      <c r="H106" s="258">
        <f>'B2-01-Tabmis'!H106</f>
        <v>214038800</v>
      </c>
      <c r="I106" s="258">
        <f>'B2-01-Tabmis'!I106</f>
        <v>26892135882</v>
      </c>
      <c r="J106" s="258">
        <f>'B2-01-Tabmis'!J106</f>
        <v>1110431663</v>
      </c>
      <c r="K106" s="258">
        <f>'B2-01-Tabmis'!K106</f>
        <v>25781704219</v>
      </c>
      <c r="L106" s="258">
        <f>'B2-01-Tabmis'!L106</f>
        <v>18912510885</v>
      </c>
      <c r="M106" s="258">
        <f>'B2-01-Tabmis'!M106</f>
        <v>6655154534</v>
      </c>
      <c r="N106" s="258">
        <f>'B2-01-Tabmis'!N106</f>
        <v>214038800</v>
      </c>
    </row>
    <row r="107" spans="1:14">
      <c r="A107" s="259" t="s">
        <v>446</v>
      </c>
      <c r="B107" s="259" t="s">
        <v>537</v>
      </c>
      <c r="C107" s="258">
        <f>'B2-01-Tabmis'!C107</f>
        <v>0</v>
      </c>
      <c r="D107" s="258">
        <f>'B2-01-Tabmis'!D107</f>
        <v>0</v>
      </c>
      <c r="E107" s="258">
        <f>'B2-01-Tabmis'!E107</f>
        <v>0</v>
      </c>
      <c r="F107" s="258">
        <f>'B2-01-Tabmis'!F107</f>
        <v>0</v>
      </c>
      <c r="G107" s="258">
        <f>'B2-01-Tabmis'!G107</f>
        <v>0</v>
      </c>
      <c r="H107" s="258">
        <f>'B2-01-Tabmis'!H107</f>
        <v>0</v>
      </c>
      <c r="I107" s="258">
        <f>'B2-01-Tabmis'!I107</f>
        <v>0</v>
      </c>
      <c r="J107" s="258">
        <f>'B2-01-Tabmis'!J107</f>
        <v>0</v>
      </c>
      <c r="K107" s="258">
        <f>'B2-01-Tabmis'!K107</f>
        <v>0</v>
      </c>
      <c r="L107" s="258">
        <f>'B2-01-Tabmis'!L107</f>
        <v>0</v>
      </c>
      <c r="M107" s="258">
        <f>'B2-01-Tabmis'!M107</f>
        <v>0</v>
      </c>
      <c r="N107" s="258">
        <f>'B2-01-Tabmis'!N107</f>
        <v>0</v>
      </c>
    </row>
    <row r="108" spans="1:14">
      <c r="A108" s="259" t="s">
        <v>447</v>
      </c>
      <c r="B108" s="259" t="s">
        <v>105</v>
      </c>
      <c r="C108" s="258">
        <f>'B2-01-Tabmis'!C108</f>
        <v>24271803277</v>
      </c>
      <c r="D108" s="258">
        <f>'B2-01-Tabmis'!D108</f>
        <v>224734800</v>
      </c>
      <c r="E108" s="258">
        <f>'B2-01-Tabmis'!E108</f>
        <v>24047068477</v>
      </c>
      <c r="F108" s="258">
        <f>'B2-01-Tabmis'!F108</f>
        <v>8026232471</v>
      </c>
      <c r="G108" s="258">
        <f>'B2-01-Tabmis'!G108</f>
        <v>14696346306</v>
      </c>
      <c r="H108" s="258">
        <f>'B2-01-Tabmis'!H108</f>
        <v>1324489700</v>
      </c>
      <c r="I108" s="258">
        <f>'B2-01-Tabmis'!I108</f>
        <v>24271803277</v>
      </c>
      <c r="J108" s="258">
        <f>'B2-01-Tabmis'!J108</f>
        <v>224734800</v>
      </c>
      <c r="K108" s="258">
        <f>'B2-01-Tabmis'!K108</f>
        <v>24047068477</v>
      </c>
      <c r="L108" s="258">
        <f>'B2-01-Tabmis'!L108</f>
        <v>8026232471</v>
      </c>
      <c r="M108" s="258">
        <f>'B2-01-Tabmis'!M108</f>
        <v>14696346306</v>
      </c>
      <c r="N108" s="258">
        <f>'B2-01-Tabmis'!N108</f>
        <v>1324489700</v>
      </c>
    </row>
    <row r="109" spans="1:14" ht="25.5">
      <c r="A109" s="259" t="s">
        <v>448</v>
      </c>
      <c r="B109" s="259" t="s">
        <v>538</v>
      </c>
      <c r="C109" s="258">
        <f>'B2-01-Tabmis'!C109</f>
        <v>0</v>
      </c>
      <c r="D109" s="258">
        <f>'B2-01-Tabmis'!D109</f>
        <v>0</v>
      </c>
      <c r="E109" s="258">
        <f>'B2-01-Tabmis'!E109</f>
        <v>0</v>
      </c>
      <c r="F109" s="258">
        <f>'B2-01-Tabmis'!F109</f>
        <v>0</v>
      </c>
      <c r="G109" s="258">
        <f>'B2-01-Tabmis'!G109</f>
        <v>0</v>
      </c>
      <c r="H109" s="258">
        <f>'B2-01-Tabmis'!H109</f>
        <v>0</v>
      </c>
      <c r="I109" s="258">
        <f>'B2-01-Tabmis'!I109</f>
        <v>0</v>
      </c>
      <c r="J109" s="258">
        <f>'B2-01-Tabmis'!J109</f>
        <v>0</v>
      </c>
      <c r="K109" s="258">
        <f>'B2-01-Tabmis'!K109</f>
        <v>0</v>
      </c>
      <c r="L109" s="258">
        <f>'B2-01-Tabmis'!L109</f>
        <v>0</v>
      </c>
      <c r="M109" s="258">
        <f>'B2-01-Tabmis'!M109</f>
        <v>0</v>
      </c>
      <c r="N109" s="258">
        <f>'B2-01-Tabmis'!N109</f>
        <v>0</v>
      </c>
    </row>
    <row r="110" spans="1:14">
      <c r="A110" s="259" t="s">
        <v>449</v>
      </c>
      <c r="B110" s="259" t="s">
        <v>539</v>
      </c>
      <c r="C110" s="258">
        <f>'B2-01-Tabmis'!C110</f>
        <v>99735184119</v>
      </c>
      <c r="D110" s="258">
        <f>'B2-01-Tabmis'!D110</f>
        <v>1643955719</v>
      </c>
      <c r="E110" s="258">
        <f>'B2-01-Tabmis'!E110</f>
        <v>98091228400</v>
      </c>
      <c r="F110" s="258">
        <f>'B2-01-Tabmis'!F110</f>
        <v>8153859056</v>
      </c>
      <c r="G110" s="258">
        <f>'B2-01-Tabmis'!G110</f>
        <v>63006468076</v>
      </c>
      <c r="H110" s="258">
        <f>'B2-01-Tabmis'!H110</f>
        <v>26930901268</v>
      </c>
      <c r="I110" s="258">
        <f>'B2-01-Tabmis'!I110</f>
        <v>99735184119</v>
      </c>
      <c r="J110" s="258">
        <f>'B2-01-Tabmis'!J110</f>
        <v>1643955719</v>
      </c>
      <c r="K110" s="258">
        <f>'B2-01-Tabmis'!K110</f>
        <v>98091228400</v>
      </c>
      <c r="L110" s="258">
        <f>'B2-01-Tabmis'!L110</f>
        <v>8153859056</v>
      </c>
      <c r="M110" s="258">
        <f>'B2-01-Tabmis'!M110</f>
        <v>63006468076</v>
      </c>
      <c r="N110" s="258">
        <f>'B2-01-Tabmis'!N110</f>
        <v>26930901268</v>
      </c>
    </row>
    <row r="111" spans="1:14" ht="25.5">
      <c r="A111" s="260" t="s">
        <v>14</v>
      </c>
      <c r="B111" s="260" t="s">
        <v>540</v>
      </c>
      <c r="C111" s="258">
        <f>'B2-01-Tabmis'!C111</f>
        <v>4849441135</v>
      </c>
      <c r="D111" s="258">
        <f>'B2-01-Tabmis'!D111</f>
        <v>0</v>
      </c>
      <c r="E111" s="258">
        <f>'B2-01-Tabmis'!E111</f>
        <v>4849441135</v>
      </c>
      <c r="F111" s="258">
        <f>'B2-01-Tabmis'!F111</f>
        <v>0</v>
      </c>
      <c r="G111" s="258">
        <f>'B2-01-Tabmis'!G111</f>
        <v>735721788</v>
      </c>
      <c r="H111" s="258">
        <f>'B2-01-Tabmis'!H111</f>
        <v>4113719347</v>
      </c>
      <c r="I111" s="258">
        <f>'B2-01-Tabmis'!I111</f>
        <v>4849441135</v>
      </c>
      <c r="J111" s="258">
        <f>'B2-01-Tabmis'!J111</f>
        <v>0</v>
      </c>
      <c r="K111" s="258">
        <f>'B2-01-Tabmis'!K111</f>
        <v>4849441135</v>
      </c>
      <c r="L111" s="258">
        <f>'B2-01-Tabmis'!L111</f>
        <v>0</v>
      </c>
      <c r="M111" s="258">
        <f>'B2-01-Tabmis'!M111</f>
        <v>735721788</v>
      </c>
      <c r="N111" s="258">
        <f>'B2-01-Tabmis'!N111</f>
        <v>4113719347</v>
      </c>
    </row>
    <row r="112" spans="1:14" ht="25.5">
      <c r="A112" s="256"/>
      <c r="B112" s="259" t="s">
        <v>541</v>
      </c>
      <c r="C112" s="258">
        <f>'B2-01-Tabmis'!C112</f>
        <v>735721788</v>
      </c>
      <c r="D112" s="258">
        <f>'B2-01-Tabmis'!D112</f>
        <v>0</v>
      </c>
      <c r="E112" s="258">
        <f>'B2-01-Tabmis'!E112</f>
        <v>735721788</v>
      </c>
      <c r="F112" s="258">
        <f>'B2-01-Tabmis'!F112</f>
        <v>0</v>
      </c>
      <c r="G112" s="258">
        <f>'B2-01-Tabmis'!G112</f>
        <v>735721788</v>
      </c>
      <c r="H112" s="258">
        <f>'B2-01-Tabmis'!H112</f>
        <v>0</v>
      </c>
      <c r="I112" s="258">
        <f>'B2-01-Tabmis'!I112</f>
        <v>735721788</v>
      </c>
      <c r="J112" s="258">
        <f>'B2-01-Tabmis'!J112</f>
        <v>0</v>
      </c>
      <c r="K112" s="258">
        <f>'B2-01-Tabmis'!K112</f>
        <v>735721788</v>
      </c>
      <c r="L112" s="258">
        <f>'B2-01-Tabmis'!L112</f>
        <v>0</v>
      </c>
      <c r="M112" s="258">
        <f>'B2-01-Tabmis'!M112</f>
        <v>735721788</v>
      </c>
      <c r="N112" s="258">
        <f>'B2-01-Tabmis'!N112</f>
        <v>0</v>
      </c>
    </row>
    <row r="113" spans="1:14" ht="25.5">
      <c r="A113" s="260" t="s">
        <v>423</v>
      </c>
      <c r="B113" s="260" t="s">
        <v>542</v>
      </c>
      <c r="C113" s="258">
        <f>'B2-01-Tabmis'!C113</f>
        <v>47931864000</v>
      </c>
      <c r="D113" s="258">
        <f>'B2-01-Tabmis'!D113</f>
        <v>0</v>
      </c>
      <c r="E113" s="258">
        <f>'B2-01-Tabmis'!E113</f>
        <v>47931864000</v>
      </c>
      <c r="F113" s="258">
        <f>'B2-01-Tabmis'!F113</f>
        <v>47931864000</v>
      </c>
      <c r="G113" s="258">
        <f>'B2-01-Tabmis'!G113</f>
        <v>0</v>
      </c>
      <c r="H113" s="258">
        <f>'B2-01-Tabmis'!H113</f>
        <v>0</v>
      </c>
      <c r="I113" s="258">
        <f>'B2-01-Tabmis'!I113</f>
        <v>47931864000</v>
      </c>
      <c r="J113" s="258">
        <f>'B2-01-Tabmis'!J113</f>
        <v>0</v>
      </c>
      <c r="K113" s="258">
        <f>'B2-01-Tabmis'!K113</f>
        <v>47931864000</v>
      </c>
      <c r="L113" s="258">
        <f>'B2-01-Tabmis'!L113</f>
        <v>47931864000</v>
      </c>
      <c r="M113" s="258">
        <f>'B2-01-Tabmis'!M113</f>
        <v>0</v>
      </c>
      <c r="N113" s="258">
        <f>'B2-01-Tabmis'!N113</f>
        <v>0</v>
      </c>
    </row>
    <row r="114" spans="1:14" ht="25.5">
      <c r="A114" s="256"/>
      <c r="B114" s="259" t="s">
        <v>543</v>
      </c>
      <c r="C114" s="258">
        <f>'B2-01-Tabmis'!C114</f>
        <v>0</v>
      </c>
      <c r="D114" s="258">
        <f>'B2-01-Tabmis'!D114</f>
        <v>0</v>
      </c>
      <c r="E114" s="258">
        <f>'B2-01-Tabmis'!E114</f>
        <v>0</v>
      </c>
      <c r="F114" s="258">
        <f>'B2-01-Tabmis'!F114</f>
        <v>0</v>
      </c>
      <c r="G114" s="258">
        <f>'B2-01-Tabmis'!G114</f>
        <v>0</v>
      </c>
      <c r="H114" s="258">
        <f>'B2-01-Tabmis'!H114</f>
        <v>0</v>
      </c>
      <c r="I114" s="258">
        <f>'B2-01-Tabmis'!I114</f>
        <v>0</v>
      </c>
      <c r="J114" s="258">
        <f>'B2-01-Tabmis'!J114</f>
        <v>0</v>
      </c>
      <c r="K114" s="258">
        <f>'B2-01-Tabmis'!K114</f>
        <v>0</v>
      </c>
      <c r="L114" s="258">
        <f>'B2-01-Tabmis'!L114</f>
        <v>0</v>
      </c>
      <c r="M114" s="258">
        <f>'B2-01-Tabmis'!M114</f>
        <v>0</v>
      </c>
      <c r="N114" s="258">
        <f>'B2-01-Tabmis'!N114</f>
        <v>0</v>
      </c>
    </row>
    <row r="115" spans="1:14" ht="25.5">
      <c r="A115" s="256"/>
      <c r="B115" s="259" t="s">
        <v>544</v>
      </c>
      <c r="C115" s="258">
        <f>'B2-01-Tabmis'!C115</f>
        <v>47931864000</v>
      </c>
      <c r="D115" s="258">
        <f>'B2-01-Tabmis'!D115</f>
        <v>0</v>
      </c>
      <c r="E115" s="258">
        <f>'B2-01-Tabmis'!E115</f>
        <v>47931864000</v>
      </c>
      <c r="F115" s="258">
        <f>'B2-01-Tabmis'!F115</f>
        <v>47931864000</v>
      </c>
      <c r="G115" s="258">
        <f>'B2-01-Tabmis'!G115</f>
        <v>0</v>
      </c>
      <c r="H115" s="258">
        <f>'B2-01-Tabmis'!H115</f>
        <v>0</v>
      </c>
      <c r="I115" s="258">
        <f>'B2-01-Tabmis'!I115</f>
        <v>47931864000</v>
      </c>
      <c r="J115" s="258">
        <f>'B2-01-Tabmis'!J115</f>
        <v>0</v>
      </c>
      <c r="K115" s="258">
        <f>'B2-01-Tabmis'!K115</f>
        <v>47931864000</v>
      </c>
      <c r="L115" s="258">
        <f>'B2-01-Tabmis'!L115</f>
        <v>47931864000</v>
      </c>
      <c r="M115" s="258">
        <f>'B2-01-Tabmis'!M115</f>
        <v>0</v>
      </c>
      <c r="N115" s="258">
        <f>'B2-01-Tabmis'!N115</f>
        <v>0</v>
      </c>
    </row>
    <row r="116" spans="1:14" ht="25.5">
      <c r="A116" s="259" t="s">
        <v>304</v>
      </c>
      <c r="B116" s="259" t="s">
        <v>545</v>
      </c>
      <c r="C116" s="258">
        <f>'B2-01-Tabmis'!C116</f>
        <v>0</v>
      </c>
      <c r="D116" s="258">
        <f>'B2-01-Tabmis'!D116</f>
        <v>0</v>
      </c>
      <c r="E116" s="258">
        <f>'B2-01-Tabmis'!E116</f>
        <v>0</v>
      </c>
      <c r="F116" s="258">
        <f>'B2-01-Tabmis'!F116</f>
        <v>0</v>
      </c>
      <c r="G116" s="258">
        <f>'B2-01-Tabmis'!G116</f>
        <v>0</v>
      </c>
      <c r="H116" s="258">
        <f>'B2-01-Tabmis'!H116</f>
        <v>0</v>
      </c>
      <c r="I116" s="258">
        <f>'B2-01-Tabmis'!I116</f>
        <v>0</v>
      </c>
      <c r="J116" s="258">
        <f>'B2-01-Tabmis'!J116</f>
        <v>0</v>
      </c>
      <c r="K116" s="258">
        <f>'B2-01-Tabmis'!K116</f>
        <v>0</v>
      </c>
      <c r="L116" s="258">
        <f>'B2-01-Tabmis'!L116</f>
        <v>0</v>
      </c>
      <c r="M116" s="258">
        <f>'B2-01-Tabmis'!M116</f>
        <v>0</v>
      </c>
      <c r="N116" s="258">
        <f>'B2-01-Tabmis'!N116</f>
        <v>0</v>
      </c>
    </row>
    <row r="117" spans="1:14">
      <c r="A117" s="259" t="s">
        <v>305</v>
      </c>
      <c r="B117" s="259" t="s">
        <v>546</v>
      </c>
      <c r="C117" s="258">
        <f>'B2-01-Tabmis'!C117</f>
        <v>47931864000</v>
      </c>
      <c r="D117" s="258">
        <f>'B2-01-Tabmis'!D117</f>
        <v>0</v>
      </c>
      <c r="E117" s="258">
        <f>'B2-01-Tabmis'!E117</f>
        <v>47931864000</v>
      </c>
      <c r="F117" s="258">
        <f>'B2-01-Tabmis'!F117</f>
        <v>47931864000</v>
      </c>
      <c r="G117" s="258">
        <f>'B2-01-Tabmis'!G117</f>
        <v>0</v>
      </c>
      <c r="H117" s="258">
        <f>'B2-01-Tabmis'!H117</f>
        <v>0</v>
      </c>
      <c r="I117" s="258">
        <f>'B2-01-Tabmis'!I117</f>
        <v>47931864000</v>
      </c>
      <c r="J117" s="258">
        <f>'B2-01-Tabmis'!J117</f>
        <v>0</v>
      </c>
      <c r="K117" s="258">
        <f>'B2-01-Tabmis'!K117</f>
        <v>47931864000</v>
      </c>
      <c r="L117" s="258">
        <f>'B2-01-Tabmis'!L117</f>
        <v>47931864000</v>
      </c>
      <c r="M117" s="258">
        <f>'B2-01-Tabmis'!M117</f>
        <v>0</v>
      </c>
      <c r="N117" s="258">
        <f>'B2-01-Tabmis'!N117</f>
        <v>0</v>
      </c>
    </row>
    <row r="118" spans="1:14" ht="25.5">
      <c r="A118" s="259" t="s">
        <v>547</v>
      </c>
      <c r="B118" s="259" t="s">
        <v>548</v>
      </c>
      <c r="C118" s="258">
        <f>'B2-01-Tabmis'!C118</f>
        <v>0</v>
      </c>
      <c r="D118" s="258">
        <f>'B2-01-Tabmis'!D118</f>
        <v>0</v>
      </c>
      <c r="E118" s="258">
        <f>'B2-01-Tabmis'!E118</f>
        <v>0</v>
      </c>
      <c r="F118" s="258">
        <f>'B2-01-Tabmis'!F118</f>
        <v>0</v>
      </c>
      <c r="G118" s="258">
        <f>'B2-01-Tabmis'!G118</f>
        <v>0</v>
      </c>
      <c r="H118" s="258">
        <f>'B2-01-Tabmis'!H118</f>
        <v>0</v>
      </c>
      <c r="I118" s="258">
        <f>'B2-01-Tabmis'!I118</f>
        <v>0</v>
      </c>
      <c r="J118" s="258">
        <f>'B2-01-Tabmis'!J118</f>
        <v>0</v>
      </c>
      <c r="K118" s="258">
        <f>'B2-01-Tabmis'!K118</f>
        <v>0</v>
      </c>
      <c r="L118" s="258">
        <f>'B2-01-Tabmis'!L118</f>
        <v>0</v>
      </c>
      <c r="M118" s="258">
        <f>'B2-01-Tabmis'!M118</f>
        <v>0</v>
      </c>
      <c r="N118" s="258">
        <f>'B2-01-Tabmis'!N118</f>
        <v>0</v>
      </c>
    </row>
    <row r="119" spans="1:14" ht="25.5">
      <c r="A119" s="259" t="s">
        <v>306</v>
      </c>
      <c r="B119" s="259" t="s">
        <v>549</v>
      </c>
      <c r="C119" s="258">
        <f>'B2-01-Tabmis'!C119</f>
        <v>0</v>
      </c>
      <c r="D119" s="258">
        <f>'B2-01-Tabmis'!D119</f>
        <v>0</v>
      </c>
      <c r="E119" s="258">
        <f>'B2-01-Tabmis'!E119</f>
        <v>0</v>
      </c>
      <c r="F119" s="258">
        <f>'B2-01-Tabmis'!F119</f>
        <v>0</v>
      </c>
      <c r="G119" s="258">
        <f>'B2-01-Tabmis'!G119</f>
        <v>0</v>
      </c>
      <c r="H119" s="258">
        <f>'B2-01-Tabmis'!H119</f>
        <v>0</v>
      </c>
      <c r="I119" s="258">
        <f>'B2-01-Tabmis'!I119</f>
        <v>0</v>
      </c>
      <c r="J119" s="258">
        <f>'B2-01-Tabmis'!J119</f>
        <v>0</v>
      </c>
      <c r="K119" s="258">
        <f>'B2-01-Tabmis'!K119</f>
        <v>0</v>
      </c>
      <c r="L119" s="258">
        <f>'B2-01-Tabmis'!L119</f>
        <v>0</v>
      </c>
      <c r="M119" s="258">
        <f>'B2-01-Tabmis'!M119</f>
        <v>0</v>
      </c>
      <c r="N119" s="258">
        <f>'B2-01-Tabmis'!N119</f>
        <v>0</v>
      </c>
    </row>
    <row r="120" spans="1:14" ht="25.5">
      <c r="A120" s="256"/>
      <c r="B120" s="259" t="s">
        <v>550</v>
      </c>
      <c r="C120" s="258">
        <f>'B2-01-Tabmis'!C120</f>
        <v>0</v>
      </c>
      <c r="D120" s="258">
        <f>'B2-01-Tabmis'!D120</f>
        <v>0</v>
      </c>
      <c r="E120" s="258">
        <f>'B2-01-Tabmis'!E120</f>
        <v>0</v>
      </c>
      <c r="F120" s="258">
        <f>'B2-01-Tabmis'!F120</f>
        <v>0</v>
      </c>
      <c r="G120" s="258">
        <f>'B2-01-Tabmis'!G120</f>
        <v>0</v>
      </c>
      <c r="H120" s="258">
        <f>'B2-01-Tabmis'!H120</f>
        <v>0</v>
      </c>
      <c r="I120" s="258">
        <f>'B2-01-Tabmis'!I120</f>
        <v>0</v>
      </c>
      <c r="J120" s="258">
        <f>'B2-01-Tabmis'!J120</f>
        <v>0</v>
      </c>
      <c r="K120" s="258">
        <f>'B2-01-Tabmis'!K120</f>
        <v>0</v>
      </c>
      <c r="L120" s="258">
        <f>'B2-01-Tabmis'!L120</f>
        <v>0</v>
      </c>
      <c r="M120" s="258">
        <f>'B2-01-Tabmis'!M120</f>
        <v>0</v>
      </c>
      <c r="N120" s="258">
        <f>'B2-01-Tabmis'!N120</f>
        <v>0</v>
      </c>
    </row>
    <row r="121" spans="1:14" ht="25.5">
      <c r="A121" s="256"/>
      <c r="B121" s="259" t="s">
        <v>551</v>
      </c>
      <c r="C121" s="258">
        <f>'B2-01-Tabmis'!C121</f>
        <v>0</v>
      </c>
      <c r="D121" s="258">
        <f>'B2-01-Tabmis'!D121</f>
        <v>0</v>
      </c>
      <c r="E121" s="258">
        <f>'B2-01-Tabmis'!E121</f>
        <v>0</v>
      </c>
      <c r="F121" s="258">
        <f>'B2-01-Tabmis'!F121</f>
        <v>0</v>
      </c>
      <c r="G121" s="258">
        <f>'B2-01-Tabmis'!G121</f>
        <v>0</v>
      </c>
      <c r="H121" s="258">
        <f>'B2-01-Tabmis'!H121</f>
        <v>0</v>
      </c>
      <c r="I121" s="258">
        <f>'B2-01-Tabmis'!I121</f>
        <v>0</v>
      </c>
      <c r="J121" s="258">
        <f>'B2-01-Tabmis'!J121</f>
        <v>0</v>
      </c>
      <c r="K121" s="258">
        <f>'B2-01-Tabmis'!K121</f>
        <v>0</v>
      </c>
      <c r="L121" s="258">
        <f>'B2-01-Tabmis'!L121</f>
        <v>0</v>
      </c>
      <c r="M121" s="258">
        <f>'B2-01-Tabmis'!M121</f>
        <v>0</v>
      </c>
      <c r="N121" s="258">
        <f>'B2-01-Tabmis'!N121</f>
        <v>0</v>
      </c>
    </row>
    <row r="122" spans="1:14" ht="25.5">
      <c r="A122" s="259" t="s">
        <v>552</v>
      </c>
      <c r="B122" s="259" t="s">
        <v>553</v>
      </c>
      <c r="C122" s="258">
        <f>'B2-01-Tabmis'!C122</f>
        <v>0</v>
      </c>
      <c r="D122" s="258">
        <f>'B2-01-Tabmis'!D122</f>
        <v>0</v>
      </c>
      <c r="E122" s="258">
        <f>'B2-01-Tabmis'!E122</f>
        <v>0</v>
      </c>
      <c r="F122" s="258">
        <f>'B2-01-Tabmis'!F122</f>
        <v>0</v>
      </c>
      <c r="G122" s="258">
        <f>'B2-01-Tabmis'!G122</f>
        <v>0</v>
      </c>
      <c r="H122" s="258">
        <f>'B2-01-Tabmis'!H122</f>
        <v>0</v>
      </c>
      <c r="I122" s="258">
        <f>'B2-01-Tabmis'!I122</f>
        <v>0</v>
      </c>
      <c r="J122" s="258">
        <f>'B2-01-Tabmis'!J122</f>
        <v>0</v>
      </c>
      <c r="K122" s="258">
        <f>'B2-01-Tabmis'!K122</f>
        <v>0</v>
      </c>
      <c r="L122" s="258">
        <f>'B2-01-Tabmis'!L122</f>
        <v>0</v>
      </c>
      <c r="M122" s="258">
        <f>'B2-01-Tabmis'!M122</f>
        <v>0</v>
      </c>
      <c r="N122" s="258">
        <f>'B2-01-Tabmis'!N122</f>
        <v>0</v>
      </c>
    </row>
    <row r="123" spans="1:14">
      <c r="A123" s="259" t="s">
        <v>156</v>
      </c>
      <c r="B123" s="259" t="s">
        <v>119</v>
      </c>
      <c r="C123" s="258">
        <f>'B2-01-Tabmis'!C123</f>
        <v>0</v>
      </c>
      <c r="D123" s="258">
        <f>'B2-01-Tabmis'!D123</f>
        <v>0</v>
      </c>
      <c r="E123" s="258">
        <f>'B2-01-Tabmis'!E123</f>
        <v>0</v>
      </c>
      <c r="F123" s="258">
        <f>'B2-01-Tabmis'!F123</f>
        <v>0</v>
      </c>
      <c r="G123" s="258">
        <f>'B2-01-Tabmis'!G123</f>
        <v>0</v>
      </c>
      <c r="H123" s="258">
        <f>'B2-01-Tabmis'!H123</f>
        <v>0</v>
      </c>
      <c r="I123" s="258">
        <f>'B2-01-Tabmis'!I123</f>
        <v>0</v>
      </c>
      <c r="J123" s="258">
        <f>'B2-01-Tabmis'!J123</f>
        <v>0</v>
      </c>
      <c r="K123" s="258">
        <f>'B2-01-Tabmis'!K123</f>
        <v>0</v>
      </c>
      <c r="L123" s="258">
        <f>'B2-01-Tabmis'!L123</f>
        <v>0</v>
      </c>
      <c r="M123" s="258">
        <f>'B2-01-Tabmis'!M123</f>
        <v>0</v>
      </c>
      <c r="N123" s="258">
        <f>'B2-01-Tabmis'!N123</f>
        <v>0</v>
      </c>
    </row>
    <row r="124" spans="1:14">
      <c r="A124" s="259" t="s">
        <v>56</v>
      </c>
      <c r="B124" s="259" t="s">
        <v>554</v>
      </c>
      <c r="C124" s="258">
        <f>'B2-01-Tabmis'!C124</f>
        <v>0</v>
      </c>
      <c r="D124" s="258">
        <f>'B2-01-Tabmis'!D124</f>
        <v>0</v>
      </c>
      <c r="E124" s="258">
        <f>'B2-01-Tabmis'!E124</f>
        <v>0</v>
      </c>
      <c r="F124" s="258">
        <f>'B2-01-Tabmis'!F124</f>
        <v>0</v>
      </c>
      <c r="G124" s="258">
        <f>'B2-01-Tabmis'!G124</f>
        <v>0</v>
      </c>
      <c r="H124" s="258">
        <f>'B2-01-Tabmis'!H124</f>
        <v>0</v>
      </c>
      <c r="I124" s="258">
        <f>'B2-01-Tabmis'!I124</f>
        <v>0</v>
      </c>
      <c r="J124" s="258">
        <f>'B2-01-Tabmis'!J124</f>
        <v>0</v>
      </c>
      <c r="K124" s="258">
        <f>'B2-01-Tabmis'!K124</f>
        <v>0</v>
      </c>
      <c r="L124" s="258">
        <f>'B2-01-Tabmis'!L124</f>
        <v>0</v>
      </c>
      <c r="M124" s="258">
        <f>'B2-01-Tabmis'!M124</f>
        <v>0</v>
      </c>
      <c r="N124" s="258">
        <f>'B2-01-Tabmis'!N124</f>
        <v>0</v>
      </c>
    </row>
    <row r="125" spans="1:14">
      <c r="A125" s="259" t="s">
        <v>61</v>
      </c>
      <c r="B125" s="259" t="s">
        <v>6</v>
      </c>
      <c r="C125" s="258">
        <f>'B2-01-Tabmis'!C125</f>
        <v>0</v>
      </c>
      <c r="D125" s="258">
        <f>'B2-01-Tabmis'!D125</f>
        <v>0</v>
      </c>
      <c r="E125" s="258">
        <f>'B2-01-Tabmis'!E125</f>
        <v>0</v>
      </c>
      <c r="F125" s="258">
        <f>'B2-01-Tabmis'!F125</f>
        <v>0</v>
      </c>
      <c r="G125" s="258">
        <f>'B2-01-Tabmis'!G125</f>
        <v>0</v>
      </c>
      <c r="H125" s="258">
        <f>'B2-01-Tabmis'!H125</f>
        <v>0</v>
      </c>
      <c r="I125" s="258">
        <f>'B2-01-Tabmis'!I125</f>
        <v>0</v>
      </c>
      <c r="J125" s="258">
        <f>'B2-01-Tabmis'!J125</f>
        <v>0</v>
      </c>
      <c r="K125" s="258">
        <f>'B2-01-Tabmis'!K125</f>
        <v>0</v>
      </c>
      <c r="L125" s="258">
        <f>'B2-01-Tabmis'!L125</f>
        <v>0</v>
      </c>
      <c r="M125" s="258">
        <f>'B2-01-Tabmis'!M125</f>
        <v>0</v>
      </c>
      <c r="N125" s="258">
        <f>'B2-01-Tabmis'!N125</f>
        <v>0</v>
      </c>
    </row>
    <row r="126" spans="1:14">
      <c r="A126" s="259" t="s">
        <v>78</v>
      </c>
      <c r="B126" s="259" t="s">
        <v>4</v>
      </c>
      <c r="C126" s="258">
        <f>'B2-01-Tabmis'!C126</f>
        <v>0</v>
      </c>
      <c r="D126" s="258">
        <f>'B2-01-Tabmis'!D126</f>
        <v>0</v>
      </c>
      <c r="E126" s="258">
        <f>'B2-01-Tabmis'!E126</f>
        <v>0</v>
      </c>
      <c r="F126" s="258">
        <f>'B2-01-Tabmis'!F126</f>
        <v>0</v>
      </c>
      <c r="G126" s="258">
        <f>'B2-01-Tabmis'!G126</f>
        <v>0</v>
      </c>
      <c r="H126" s="258">
        <f>'B2-01-Tabmis'!H126</f>
        <v>0</v>
      </c>
      <c r="I126" s="258">
        <f>'B2-01-Tabmis'!I126</f>
        <v>0</v>
      </c>
      <c r="J126" s="258">
        <f>'B2-01-Tabmis'!J126</f>
        <v>0</v>
      </c>
      <c r="K126" s="258">
        <f>'B2-01-Tabmis'!K126</f>
        <v>0</v>
      </c>
      <c r="L126" s="258">
        <f>'B2-01-Tabmis'!L126</f>
        <v>0</v>
      </c>
      <c r="M126" s="258">
        <f>'B2-01-Tabmis'!M126</f>
        <v>0</v>
      </c>
      <c r="N126" s="258">
        <f>'B2-01-Tabmis'!N126</f>
        <v>0</v>
      </c>
    </row>
    <row r="127" spans="1:14" ht="25.5">
      <c r="A127" s="259" t="s">
        <v>92</v>
      </c>
      <c r="B127" s="259" t="s">
        <v>120</v>
      </c>
      <c r="C127" s="258">
        <f>'B2-01-Tabmis'!C127</f>
        <v>0</v>
      </c>
      <c r="D127" s="258">
        <f>'B2-01-Tabmis'!D127</f>
        <v>0</v>
      </c>
      <c r="E127" s="258">
        <f>'B2-01-Tabmis'!E127</f>
        <v>0</v>
      </c>
      <c r="F127" s="258">
        <f>'B2-01-Tabmis'!F127</f>
        <v>0</v>
      </c>
      <c r="G127" s="258">
        <f>'B2-01-Tabmis'!G127</f>
        <v>0</v>
      </c>
      <c r="H127" s="258">
        <f>'B2-01-Tabmis'!H127</f>
        <v>0</v>
      </c>
      <c r="I127" s="258">
        <f>'B2-01-Tabmis'!I127</f>
        <v>0</v>
      </c>
      <c r="J127" s="258">
        <f>'B2-01-Tabmis'!J127</f>
        <v>0</v>
      </c>
      <c r="K127" s="258">
        <f>'B2-01-Tabmis'!K127</f>
        <v>0</v>
      </c>
      <c r="L127" s="258">
        <f>'B2-01-Tabmis'!L127</f>
        <v>0</v>
      </c>
      <c r="M127" s="258">
        <f>'B2-01-Tabmis'!M127</f>
        <v>0</v>
      </c>
      <c r="N127" s="258">
        <f>'B2-01-Tabmis'!N127</f>
        <v>0</v>
      </c>
    </row>
    <row r="128" spans="1:14">
      <c r="A128" s="259" t="s">
        <v>101</v>
      </c>
      <c r="B128" s="259" t="s">
        <v>555</v>
      </c>
      <c r="C128" s="258">
        <f>'B2-01-Tabmis'!C128</f>
        <v>0</v>
      </c>
      <c r="D128" s="258">
        <f>'B2-01-Tabmis'!D128</f>
        <v>0</v>
      </c>
      <c r="E128" s="258">
        <f>'B2-01-Tabmis'!E128</f>
        <v>0</v>
      </c>
      <c r="F128" s="258">
        <f>'B2-01-Tabmis'!F128</f>
        <v>0</v>
      </c>
      <c r="G128" s="258">
        <f>'B2-01-Tabmis'!G128</f>
        <v>0</v>
      </c>
      <c r="H128" s="258">
        <f>'B2-01-Tabmis'!H128</f>
        <v>0</v>
      </c>
      <c r="I128" s="258">
        <f>'B2-01-Tabmis'!I128</f>
        <v>0</v>
      </c>
      <c r="J128" s="258">
        <f>'B2-01-Tabmis'!J128</f>
        <v>0</v>
      </c>
      <c r="K128" s="258">
        <f>'B2-01-Tabmis'!K128</f>
        <v>0</v>
      </c>
      <c r="L128" s="258">
        <f>'B2-01-Tabmis'!L128</f>
        <v>0</v>
      </c>
      <c r="M128" s="258">
        <f>'B2-01-Tabmis'!M128</f>
        <v>0</v>
      </c>
      <c r="N128" s="258">
        <f>'B2-01-Tabmis'!N128</f>
        <v>0</v>
      </c>
    </row>
    <row r="129" spans="1:14">
      <c r="A129" s="259" t="s">
        <v>102</v>
      </c>
      <c r="B129" s="259" t="s">
        <v>121</v>
      </c>
      <c r="C129" s="258">
        <f>'B2-01-Tabmis'!C129</f>
        <v>0</v>
      </c>
      <c r="D129" s="258">
        <f>'B2-01-Tabmis'!D129</f>
        <v>0</v>
      </c>
      <c r="E129" s="258">
        <f>'B2-01-Tabmis'!E129</f>
        <v>0</v>
      </c>
      <c r="F129" s="258">
        <f>'B2-01-Tabmis'!F129</f>
        <v>0</v>
      </c>
      <c r="G129" s="258">
        <f>'B2-01-Tabmis'!G129</f>
        <v>0</v>
      </c>
      <c r="H129" s="258">
        <f>'B2-01-Tabmis'!H129</f>
        <v>0</v>
      </c>
      <c r="I129" s="258">
        <f>'B2-01-Tabmis'!I129</f>
        <v>0</v>
      </c>
      <c r="J129" s="258">
        <f>'B2-01-Tabmis'!J129</f>
        <v>0</v>
      </c>
      <c r="K129" s="258">
        <f>'B2-01-Tabmis'!K129</f>
        <v>0</v>
      </c>
      <c r="L129" s="258">
        <f>'B2-01-Tabmis'!L129</f>
        <v>0</v>
      </c>
      <c r="M129" s="258">
        <f>'B2-01-Tabmis'!M129</f>
        <v>0</v>
      </c>
      <c r="N129" s="258">
        <f>'B2-01-Tabmis'!N129</f>
        <v>0</v>
      </c>
    </row>
    <row r="130" spans="1:14">
      <c r="A130" s="259" t="s">
        <v>103</v>
      </c>
      <c r="B130" s="259" t="s">
        <v>556</v>
      </c>
      <c r="C130" s="258">
        <f>'B2-01-Tabmis'!C130</f>
        <v>0</v>
      </c>
      <c r="D130" s="258">
        <f>'B2-01-Tabmis'!D130</f>
        <v>0</v>
      </c>
      <c r="E130" s="258">
        <f>'B2-01-Tabmis'!E130</f>
        <v>0</v>
      </c>
      <c r="F130" s="258">
        <f>'B2-01-Tabmis'!F130</f>
        <v>0</v>
      </c>
      <c r="G130" s="258">
        <f>'B2-01-Tabmis'!G130</f>
        <v>0</v>
      </c>
      <c r="H130" s="258">
        <f>'B2-01-Tabmis'!H130</f>
        <v>0</v>
      </c>
      <c r="I130" s="258">
        <f>'B2-01-Tabmis'!I130</f>
        <v>0</v>
      </c>
      <c r="J130" s="258">
        <f>'B2-01-Tabmis'!J130</f>
        <v>0</v>
      </c>
      <c r="K130" s="258">
        <f>'B2-01-Tabmis'!K130</f>
        <v>0</v>
      </c>
      <c r="L130" s="258">
        <f>'B2-01-Tabmis'!L130</f>
        <v>0</v>
      </c>
      <c r="M130" s="258">
        <f>'B2-01-Tabmis'!M130</f>
        <v>0</v>
      </c>
      <c r="N130" s="258">
        <f>'B2-01-Tabmis'!N130</f>
        <v>0</v>
      </c>
    </row>
    <row r="131" spans="1:14">
      <c r="A131" s="259" t="s">
        <v>214</v>
      </c>
      <c r="B131" s="259" t="s">
        <v>557</v>
      </c>
      <c r="C131" s="258">
        <f>'B2-01-Tabmis'!C131</f>
        <v>0</v>
      </c>
      <c r="D131" s="258">
        <f>'B2-01-Tabmis'!D131</f>
        <v>0</v>
      </c>
      <c r="E131" s="258">
        <f>'B2-01-Tabmis'!E131</f>
        <v>0</v>
      </c>
      <c r="F131" s="258">
        <f>'B2-01-Tabmis'!F131</f>
        <v>0</v>
      </c>
      <c r="G131" s="258">
        <f>'B2-01-Tabmis'!G131</f>
        <v>0</v>
      </c>
      <c r="H131" s="258">
        <f>'B2-01-Tabmis'!H131</f>
        <v>0</v>
      </c>
      <c r="I131" s="258">
        <f>'B2-01-Tabmis'!I131</f>
        <v>0</v>
      </c>
      <c r="J131" s="258">
        <f>'B2-01-Tabmis'!J131</f>
        <v>0</v>
      </c>
      <c r="K131" s="258">
        <f>'B2-01-Tabmis'!K131</f>
        <v>0</v>
      </c>
      <c r="L131" s="258">
        <f>'B2-01-Tabmis'!L131</f>
        <v>0</v>
      </c>
      <c r="M131" s="258">
        <f>'B2-01-Tabmis'!M131</f>
        <v>0</v>
      </c>
      <c r="N131" s="258">
        <f>'B2-01-Tabmis'!N131</f>
        <v>0</v>
      </c>
    </row>
    <row r="132" spans="1:14">
      <c r="A132" s="259" t="s">
        <v>215</v>
      </c>
      <c r="B132" s="259" t="s">
        <v>129</v>
      </c>
      <c r="C132" s="258">
        <f>'B2-01-Tabmis'!C132</f>
        <v>0</v>
      </c>
      <c r="D132" s="258">
        <f>'B2-01-Tabmis'!D132</f>
        <v>0</v>
      </c>
      <c r="E132" s="258">
        <f>'B2-01-Tabmis'!E132</f>
        <v>0</v>
      </c>
      <c r="F132" s="258">
        <f>'B2-01-Tabmis'!F132</f>
        <v>0</v>
      </c>
      <c r="G132" s="258">
        <f>'B2-01-Tabmis'!G132</f>
        <v>0</v>
      </c>
      <c r="H132" s="258">
        <f>'B2-01-Tabmis'!H132</f>
        <v>0</v>
      </c>
      <c r="I132" s="258">
        <f>'B2-01-Tabmis'!I132</f>
        <v>0</v>
      </c>
      <c r="J132" s="258">
        <f>'B2-01-Tabmis'!J132</f>
        <v>0</v>
      </c>
      <c r="K132" s="258">
        <f>'B2-01-Tabmis'!K132</f>
        <v>0</v>
      </c>
      <c r="L132" s="258">
        <f>'B2-01-Tabmis'!L132</f>
        <v>0</v>
      </c>
      <c r="M132" s="258">
        <f>'B2-01-Tabmis'!M132</f>
        <v>0</v>
      </c>
      <c r="N132" s="258">
        <f>'B2-01-Tabmis'!N132</f>
        <v>0</v>
      </c>
    </row>
    <row r="133" spans="1:14" ht="25.5">
      <c r="A133" s="259" t="s">
        <v>57</v>
      </c>
      <c r="B133" s="259" t="s">
        <v>558</v>
      </c>
      <c r="C133" s="258">
        <f>'B2-01-Tabmis'!C133</f>
        <v>0</v>
      </c>
      <c r="D133" s="258">
        <f>'B2-01-Tabmis'!D133</f>
        <v>0</v>
      </c>
      <c r="E133" s="258">
        <f>'B2-01-Tabmis'!E133</f>
        <v>0</v>
      </c>
      <c r="F133" s="258">
        <f>'B2-01-Tabmis'!F133</f>
        <v>0</v>
      </c>
      <c r="G133" s="258">
        <f>'B2-01-Tabmis'!G133</f>
        <v>0</v>
      </c>
      <c r="H133" s="258">
        <f>'B2-01-Tabmis'!H133</f>
        <v>0</v>
      </c>
      <c r="I133" s="258">
        <f>'B2-01-Tabmis'!I133</f>
        <v>0</v>
      </c>
      <c r="J133" s="258">
        <f>'B2-01-Tabmis'!J133</f>
        <v>0</v>
      </c>
      <c r="K133" s="258">
        <f>'B2-01-Tabmis'!K133</f>
        <v>0</v>
      </c>
      <c r="L133" s="258">
        <f>'B2-01-Tabmis'!L133</f>
        <v>0</v>
      </c>
      <c r="M133" s="258">
        <f>'B2-01-Tabmis'!M133</f>
        <v>0</v>
      </c>
      <c r="N133" s="258">
        <f>'B2-01-Tabmis'!N133</f>
        <v>0</v>
      </c>
    </row>
    <row r="134" spans="1:14">
      <c r="A134" s="259" t="s">
        <v>167</v>
      </c>
      <c r="B134" s="259" t="s">
        <v>6</v>
      </c>
      <c r="C134" s="258">
        <f>'B2-01-Tabmis'!C134</f>
        <v>0</v>
      </c>
      <c r="D134" s="258">
        <f>'B2-01-Tabmis'!D134</f>
        <v>0</v>
      </c>
      <c r="E134" s="258">
        <f>'B2-01-Tabmis'!E134</f>
        <v>0</v>
      </c>
      <c r="F134" s="258">
        <f>'B2-01-Tabmis'!F134</f>
        <v>0</v>
      </c>
      <c r="G134" s="258">
        <f>'B2-01-Tabmis'!G134</f>
        <v>0</v>
      </c>
      <c r="H134" s="258">
        <f>'B2-01-Tabmis'!H134</f>
        <v>0</v>
      </c>
      <c r="I134" s="258">
        <f>'B2-01-Tabmis'!I134</f>
        <v>0</v>
      </c>
      <c r="J134" s="258">
        <f>'B2-01-Tabmis'!J134</f>
        <v>0</v>
      </c>
      <c r="K134" s="258">
        <f>'B2-01-Tabmis'!K134</f>
        <v>0</v>
      </c>
      <c r="L134" s="258">
        <f>'B2-01-Tabmis'!L134</f>
        <v>0</v>
      </c>
      <c r="M134" s="258">
        <f>'B2-01-Tabmis'!M134</f>
        <v>0</v>
      </c>
      <c r="N134" s="258">
        <f>'B2-01-Tabmis'!N134</f>
        <v>0</v>
      </c>
    </row>
    <row r="135" spans="1:14">
      <c r="A135" s="259" t="s">
        <v>93</v>
      </c>
      <c r="B135" s="259" t="s">
        <v>4</v>
      </c>
      <c r="C135" s="258">
        <f>'B2-01-Tabmis'!C135</f>
        <v>0</v>
      </c>
      <c r="D135" s="258">
        <f>'B2-01-Tabmis'!D135</f>
        <v>0</v>
      </c>
      <c r="E135" s="258">
        <f>'B2-01-Tabmis'!E135</f>
        <v>0</v>
      </c>
      <c r="F135" s="258">
        <f>'B2-01-Tabmis'!F135</f>
        <v>0</v>
      </c>
      <c r="G135" s="258">
        <f>'B2-01-Tabmis'!G135</f>
        <v>0</v>
      </c>
      <c r="H135" s="258">
        <f>'B2-01-Tabmis'!H135</f>
        <v>0</v>
      </c>
      <c r="I135" s="258">
        <f>'B2-01-Tabmis'!I135</f>
        <v>0</v>
      </c>
      <c r="J135" s="258">
        <f>'B2-01-Tabmis'!J135</f>
        <v>0</v>
      </c>
      <c r="K135" s="258">
        <f>'B2-01-Tabmis'!K135</f>
        <v>0</v>
      </c>
      <c r="L135" s="258">
        <f>'B2-01-Tabmis'!L135</f>
        <v>0</v>
      </c>
      <c r="M135" s="258">
        <f>'B2-01-Tabmis'!M135</f>
        <v>0</v>
      </c>
      <c r="N135" s="258">
        <f>'B2-01-Tabmis'!N135</f>
        <v>0</v>
      </c>
    </row>
    <row r="136" spans="1:14">
      <c r="A136" s="259" t="s">
        <v>84</v>
      </c>
      <c r="B136" s="259" t="s">
        <v>559</v>
      </c>
      <c r="C136" s="258">
        <f>'B2-01-Tabmis'!C136</f>
        <v>0</v>
      </c>
      <c r="D136" s="258">
        <f>'B2-01-Tabmis'!D136</f>
        <v>0</v>
      </c>
      <c r="E136" s="258">
        <f>'B2-01-Tabmis'!E136</f>
        <v>0</v>
      </c>
      <c r="F136" s="258">
        <f>'B2-01-Tabmis'!F136</f>
        <v>0</v>
      </c>
      <c r="G136" s="258">
        <f>'B2-01-Tabmis'!G136</f>
        <v>0</v>
      </c>
      <c r="H136" s="258">
        <f>'B2-01-Tabmis'!H136</f>
        <v>0</v>
      </c>
      <c r="I136" s="258">
        <f>'B2-01-Tabmis'!I136</f>
        <v>0</v>
      </c>
      <c r="J136" s="258">
        <f>'B2-01-Tabmis'!J136</f>
        <v>0</v>
      </c>
      <c r="K136" s="258">
        <f>'B2-01-Tabmis'!K136</f>
        <v>0</v>
      </c>
      <c r="L136" s="258">
        <f>'B2-01-Tabmis'!L136</f>
        <v>0</v>
      </c>
      <c r="M136" s="258">
        <f>'B2-01-Tabmis'!M136</f>
        <v>0</v>
      </c>
      <c r="N136" s="258">
        <f>'B2-01-Tabmis'!N136</f>
        <v>0</v>
      </c>
    </row>
    <row r="137" spans="1:14" ht="25.5">
      <c r="A137" s="259" t="s">
        <v>85</v>
      </c>
      <c r="B137" s="259" t="s">
        <v>120</v>
      </c>
      <c r="C137" s="258">
        <f>'B2-01-Tabmis'!C137</f>
        <v>0</v>
      </c>
      <c r="D137" s="258">
        <f>'B2-01-Tabmis'!D137</f>
        <v>0</v>
      </c>
      <c r="E137" s="258">
        <f>'B2-01-Tabmis'!E137</f>
        <v>0</v>
      </c>
      <c r="F137" s="258">
        <f>'B2-01-Tabmis'!F137</f>
        <v>0</v>
      </c>
      <c r="G137" s="258">
        <f>'B2-01-Tabmis'!G137</f>
        <v>0</v>
      </c>
      <c r="H137" s="258">
        <f>'B2-01-Tabmis'!H137</f>
        <v>0</v>
      </c>
      <c r="I137" s="258">
        <f>'B2-01-Tabmis'!I137</f>
        <v>0</v>
      </c>
      <c r="J137" s="258">
        <f>'B2-01-Tabmis'!J137</f>
        <v>0</v>
      </c>
      <c r="K137" s="258">
        <f>'B2-01-Tabmis'!K137</f>
        <v>0</v>
      </c>
      <c r="L137" s="258">
        <f>'B2-01-Tabmis'!L137</f>
        <v>0</v>
      </c>
      <c r="M137" s="258">
        <f>'B2-01-Tabmis'!M137</f>
        <v>0</v>
      </c>
      <c r="N137" s="258">
        <f>'B2-01-Tabmis'!N137</f>
        <v>0</v>
      </c>
    </row>
    <row r="138" spans="1:14">
      <c r="A138" s="259" t="s">
        <v>86</v>
      </c>
      <c r="B138" s="259" t="s">
        <v>121</v>
      </c>
      <c r="C138" s="258">
        <f>'B2-01-Tabmis'!C138</f>
        <v>0</v>
      </c>
      <c r="D138" s="258">
        <f>'B2-01-Tabmis'!D138</f>
        <v>0</v>
      </c>
      <c r="E138" s="258">
        <f>'B2-01-Tabmis'!E138</f>
        <v>0</v>
      </c>
      <c r="F138" s="258">
        <f>'B2-01-Tabmis'!F138</f>
        <v>0</v>
      </c>
      <c r="G138" s="258">
        <f>'B2-01-Tabmis'!G138</f>
        <v>0</v>
      </c>
      <c r="H138" s="258">
        <f>'B2-01-Tabmis'!H138</f>
        <v>0</v>
      </c>
      <c r="I138" s="258">
        <f>'B2-01-Tabmis'!I138</f>
        <v>0</v>
      </c>
      <c r="J138" s="258">
        <f>'B2-01-Tabmis'!J138</f>
        <v>0</v>
      </c>
      <c r="K138" s="258">
        <f>'B2-01-Tabmis'!K138</f>
        <v>0</v>
      </c>
      <c r="L138" s="258">
        <f>'B2-01-Tabmis'!L138</f>
        <v>0</v>
      </c>
      <c r="M138" s="258">
        <f>'B2-01-Tabmis'!M138</f>
        <v>0</v>
      </c>
      <c r="N138" s="258">
        <f>'B2-01-Tabmis'!N138</f>
        <v>0</v>
      </c>
    </row>
    <row r="139" spans="1:14">
      <c r="A139" s="259" t="s">
        <v>87</v>
      </c>
      <c r="B139" s="259" t="s">
        <v>560</v>
      </c>
      <c r="C139" s="258">
        <f>'B2-01-Tabmis'!C139</f>
        <v>0</v>
      </c>
      <c r="D139" s="258">
        <f>'B2-01-Tabmis'!D139</f>
        <v>0</v>
      </c>
      <c r="E139" s="258">
        <f>'B2-01-Tabmis'!E139</f>
        <v>0</v>
      </c>
      <c r="F139" s="258">
        <f>'B2-01-Tabmis'!F139</f>
        <v>0</v>
      </c>
      <c r="G139" s="258">
        <f>'B2-01-Tabmis'!G139</f>
        <v>0</v>
      </c>
      <c r="H139" s="258">
        <f>'B2-01-Tabmis'!H139</f>
        <v>0</v>
      </c>
      <c r="I139" s="258">
        <f>'B2-01-Tabmis'!I139</f>
        <v>0</v>
      </c>
      <c r="J139" s="258">
        <f>'B2-01-Tabmis'!J139</f>
        <v>0</v>
      </c>
      <c r="K139" s="258">
        <f>'B2-01-Tabmis'!K139</f>
        <v>0</v>
      </c>
      <c r="L139" s="258">
        <f>'B2-01-Tabmis'!L139</f>
        <v>0</v>
      </c>
      <c r="M139" s="258">
        <f>'B2-01-Tabmis'!M139</f>
        <v>0</v>
      </c>
      <c r="N139" s="258">
        <f>'B2-01-Tabmis'!N139</f>
        <v>0</v>
      </c>
    </row>
    <row r="140" spans="1:14">
      <c r="A140" s="259" t="s">
        <v>88</v>
      </c>
      <c r="B140" s="259" t="s">
        <v>561</v>
      </c>
      <c r="C140" s="258">
        <f>'B2-01-Tabmis'!C140</f>
        <v>0</v>
      </c>
      <c r="D140" s="258">
        <f>'B2-01-Tabmis'!D140</f>
        <v>0</v>
      </c>
      <c r="E140" s="258">
        <f>'B2-01-Tabmis'!E140</f>
        <v>0</v>
      </c>
      <c r="F140" s="258">
        <f>'B2-01-Tabmis'!F140</f>
        <v>0</v>
      </c>
      <c r="G140" s="258">
        <f>'B2-01-Tabmis'!G140</f>
        <v>0</v>
      </c>
      <c r="H140" s="258">
        <f>'B2-01-Tabmis'!H140</f>
        <v>0</v>
      </c>
      <c r="I140" s="258">
        <f>'B2-01-Tabmis'!I140</f>
        <v>0</v>
      </c>
      <c r="J140" s="258">
        <f>'B2-01-Tabmis'!J140</f>
        <v>0</v>
      </c>
      <c r="K140" s="258">
        <f>'B2-01-Tabmis'!K140</f>
        <v>0</v>
      </c>
      <c r="L140" s="258">
        <f>'B2-01-Tabmis'!L140</f>
        <v>0</v>
      </c>
      <c r="M140" s="258">
        <f>'B2-01-Tabmis'!M140</f>
        <v>0</v>
      </c>
      <c r="N140" s="258">
        <f>'B2-01-Tabmis'!N140</f>
        <v>0</v>
      </c>
    </row>
    <row r="141" spans="1:14">
      <c r="A141" s="259" t="s">
        <v>89</v>
      </c>
      <c r="B141" s="259" t="s">
        <v>129</v>
      </c>
      <c r="C141" s="258">
        <f>'B2-01-Tabmis'!C141</f>
        <v>0</v>
      </c>
      <c r="D141" s="258">
        <f>'B2-01-Tabmis'!D141</f>
        <v>0</v>
      </c>
      <c r="E141" s="258">
        <f>'B2-01-Tabmis'!E141</f>
        <v>0</v>
      </c>
      <c r="F141" s="258">
        <f>'B2-01-Tabmis'!F141</f>
        <v>0</v>
      </c>
      <c r="G141" s="258">
        <f>'B2-01-Tabmis'!G141</f>
        <v>0</v>
      </c>
      <c r="H141" s="258">
        <f>'B2-01-Tabmis'!H141</f>
        <v>0</v>
      </c>
      <c r="I141" s="258">
        <f>'B2-01-Tabmis'!I141</f>
        <v>0</v>
      </c>
      <c r="J141" s="258">
        <f>'B2-01-Tabmis'!J141</f>
        <v>0</v>
      </c>
      <c r="K141" s="258">
        <f>'B2-01-Tabmis'!K141</f>
        <v>0</v>
      </c>
      <c r="L141" s="258">
        <f>'B2-01-Tabmis'!L141</f>
        <v>0</v>
      </c>
      <c r="M141" s="258">
        <f>'B2-01-Tabmis'!M141</f>
        <v>0</v>
      </c>
      <c r="N141" s="258">
        <f>'B2-01-Tabmis'!N141</f>
        <v>0</v>
      </c>
    </row>
    <row r="142" spans="1:14" ht="25.5">
      <c r="A142" s="257" t="s">
        <v>98</v>
      </c>
      <c r="B142" s="257" t="s">
        <v>562</v>
      </c>
      <c r="C142" s="258">
        <f>'B2-01-Tabmis'!C142</f>
        <v>-277457507221</v>
      </c>
      <c r="D142" s="258">
        <f>'B2-01-Tabmis'!D142</f>
        <v>-277513117221</v>
      </c>
      <c r="E142" s="258">
        <f>'B2-01-Tabmis'!E142</f>
        <v>55610000</v>
      </c>
      <c r="F142" s="258">
        <f>'B2-01-Tabmis'!F142</f>
        <v>55610000</v>
      </c>
      <c r="G142" s="258">
        <f>'B2-01-Tabmis'!G142</f>
        <v>0</v>
      </c>
      <c r="H142" s="258">
        <f>'B2-01-Tabmis'!H142</f>
        <v>0</v>
      </c>
      <c r="I142" s="258">
        <f>'B2-01-Tabmis'!I142</f>
        <v>-277457507221</v>
      </c>
      <c r="J142" s="258">
        <f>'B2-01-Tabmis'!J142</f>
        <v>-277513117221</v>
      </c>
      <c r="K142" s="258">
        <f>'B2-01-Tabmis'!K142</f>
        <v>55610000</v>
      </c>
      <c r="L142" s="258">
        <f>'B2-01-Tabmis'!L142</f>
        <v>55610000</v>
      </c>
      <c r="M142" s="258">
        <f>'B2-01-Tabmis'!M142</f>
        <v>0</v>
      </c>
      <c r="N142" s="258">
        <f>'B2-01-Tabmis'!N142</f>
        <v>0</v>
      </c>
    </row>
    <row r="143" spans="1:14">
      <c r="A143" s="260" t="s">
        <v>56</v>
      </c>
      <c r="B143" s="260" t="s">
        <v>309</v>
      </c>
      <c r="C143" s="258">
        <f>'B2-01-Tabmis'!C143</f>
        <v>74261833345</v>
      </c>
      <c r="D143" s="258">
        <f>'B2-01-Tabmis'!D143</f>
        <v>74206223345</v>
      </c>
      <c r="E143" s="258">
        <f>'B2-01-Tabmis'!E143</f>
        <v>55610000</v>
      </c>
      <c r="F143" s="258">
        <f>'B2-01-Tabmis'!F143</f>
        <v>55610000</v>
      </c>
      <c r="G143" s="258">
        <f>'B2-01-Tabmis'!G143</f>
        <v>0</v>
      </c>
      <c r="H143" s="258">
        <f>'B2-01-Tabmis'!H143</f>
        <v>0</v>
      </c>
      <c r="I143" s="258">
        <f>'B2-01-Tabmis'!I143</f>
        <v>74261833345</v>
      </c>
      <c r="J143" s="258">
        <f>'B2-01-Tabmis'!J143</f>
        <v>74206223345</v>
      </c>
      <c r="K143" s="258">
        <f>'B2-01-Tabmis'!K143</f>
        <v>55610000</v>
      </c>
      <c r="L143" s="258">
        <f>'B2-01-Tabmis'!L143</f>
        <v>55610000</v>
      </c>
      <c r="M143" s="258">
        <f>'B2-01-Tabmis'!M143</f>
        <v>0</v>
      </c>
      <c r="N143" s="258">
        <f>'B2-01-Tabmis'!N143</f>
        <v>0</v>
      </c>
    </row>
    <row r="144" spans="1:14">
      <c r="A144" s="259" t="s">
        <v>61</v>
      </c>
      <c r="B144" s="259" t="s">
        <v>122</v>
      </c>
      <c r="C144" s="258">
        <f>'B2-01-Tabmis'!C144</f>
        <v>102436656</v>
      </c>
      <c r="D144" s="258">
        <f>'B2-01-Tabmis'!D144</f>
        <v>102436656</v>
      </c>
      <c r="E144" s="258">
        <f>'B2-01-Tabmis'!E144</f>
        <v>0</v>
      </c>
      <c r="F144" s="258">
        <f>'B2-01-Tabmis'!F144</f>
        <v>0</v>
      </c>
      <c r="G144" s="258">
        <f>'B2-01-Tabmis'!G144</f>
        <v>0</v>
      </c>
      <c r="H144" s="258">
        <f>'B2-01-Tabmis'!H144</f>
        <v>0</v>
      </c>
      <c r="I144" s="258">
        <f>'B2-01-Tabmis'!I144</f>
        <v>102436656</v>
      </c>
      <c r="J144" s="258">
        <f>'B2-01-Tabmis'!J144</f>
        <v>102436656</v>
      </c>
      <c r="K144" s="258">
        <f>'B2-01-Tabmis'!K144</f>
        <v>0</v>
      </c>
      <c r="L144" s="258">
        <f>'B2-01-Tabmis'!L144</f>
        <v>0</v>
      </c>
      <c r="M144" s="258">
        <f>'B2-01-Tabmis'!M144</f>
        <v>0</v>
      </c>
      <c r="N144" s="258">
        <f>'B2-01-Tabmis'!N144</f>
        <v>0</v>
      </c>
    </row>
    <row r="145" spans="1:14">
      <c r="A145" s="259" t="s">
        <v>78</v>
      </c>
      <c r="B145" s="259" t="s">
        <v>170</v>
      </c>
      <c r="C145" s="258">
        <f>'B2-01-Tabmis'!C145</f>
        <v>18647051163</v>
      </c>
      <c r="D145" s="258">
        <f>'B2-01-Tabmis'!D145</f>
        <v>18647051163</v>
      </c>
      <c r="E145" s="258">
        <f>'B2-01-Tabmis'!E145</f>
        <v>0</v>
      </c>
      <c r="F145" s="258">
        <f>'B2-01-Tabmis'!F145</f>
        <v>0</v>
      </c>
      <c r="G145" s="258">
        <f>'B2-01-Tabmis'!G145</f>
        <v>0</v>
      </c>
      <c r="H145" s="258">
        <f>'B2-01-Tabmis'!H145</f>
        <v>0</v>
      </c>
      <c r="I145" s="258">
        <f>'B2-01-Tabmis'!I145</f>
        <v>18647051163</v>
      </c>
      <c r="J145" s="258">
        <f>'B2-01-Tabmis'!J145</f>
        <v>18647051163</v>
      </c>
      <c r="K145" s="258">
        <f>'B2-01-Tabmis'!K145</f>
        <v>0</v>
      </c>
      <c r="L145" s="258">
        <f>'B2-01-Tabmis'!L145</f>
        <v>0</v>
      </c>
      <c r="M145" s="258">
        <f>'B2-01-Tabmis'!M145</f>
        <v>0</v>
      </c>
      <c r="N145" s="258">
        <f>'B2-01-Tabmis'!N145</f>
        <v>0</v>
      </c>
    </row>
    <row r="146" spans="1:14">
      <c r="A146" s="259" t="s">
        <v>92</v>
      </c>
      <c r="B146" s="259" t="s">
        <v>171</v>
      </c>
      <c r="C146" s="258">
        <f>'B2-01-Tabmis'!C146</f>
        <v>0</v>
      </c>
      <c r="D146" s="258">
        <f>'B2-01-Tabmis'!D146</f>
        <v>0</v>
      </c>
      <c r="E146" s="258">
        <f>'B2-01-Tabmis'!E146</f>
        <v>0</v>
      </c>
      <c r="F146" s="258">
        <f>'B2-01-Tabmis'!F146</f>
        <v>0</v>
      </c>
      <c r="G146" s="258">
        <f>'B2-01-Tabmis'!G146</f>
        <v>0</v>
      </c>
      <c r="H146" s="258">
        <f>'B2-01-Tabmis'!H146</f>
        <v>0</v>
      </c>
      <c r="I146" s="258">
        <f>'B2-01-Tabmis'!I146</f>
        <v>0</v>
      </c>
      <c r="J146" s="258">
        <f>'B2-01-Tabmis'!J146</f>
        <v>0</v>
      </c>
      <c r="K146" s="258">
        <f>'B2-01-Tabmis'!K146</f>
        <v>0</v>
      </c>
      <c r="L146" s="258">
        <f>'B2-01-Tabmis'!L146</f>
        <v>0</v>
      </c>
      <c r="M146" s="258">
        <f>'B2-01-Tabmis'!M146</f>
        <v>0</v>
      </c>
      <c r="N146" s="258">
        <f>'B2-01-Tabmis'!N146</f>
        <v>0</v>
      </c>
    </row>
    <row r="147" spans="1:14">
      <c r="A147" s="259" t="s">
        <v>101</v>
      </c>
      <c r="B147" s="259" t="s">
        <v>172</v>
      </c>
      <c r="C147" s="258">
        <f>'B2-01-Tabmis'!C147</f>
        <v>50945320870</v>
      </c>
      <c r="D147" s="258">
        <f>'B2-01-Tabmis'!D147</f>
        <v>50945320870</v>
      </c>
      <c r="E147" s="258">
        <f>'B2-01-Tabmis'!E147</f>
        <v>0</v>
      </c>
      <c r="F147" s="258">
        <f>'B2-01-Tabmis'!F147</f>
        <v>0</v>
      </c>
      <c r="G147" s="258">
        <f>'B2-01-Tabmis'!G147</f>
        <v>0</v>
      </c>
      <c r="H147" s="258">
        <f>'B2-01-Tabmis'!H147</f>
        <v>0</v>
      </c>
      <c r="I147" s="258">
        <f>'B2-01-Tabmis'!I147</f>
        <v>50945320870</v>
      </c>
      <c r="J147" s="258">
        <f>'B2-01-Tabmis'!J147</f>
        <v>50945320870</v>
      </c>
      <c r="K147" s="258">
        <f>'B2-01-Tabmis'!K147</f>
        <v>0</v>
      </c>
      <c r="L147" s="258">
        <f>'B2-01-Tabmis'!L147</f>
        <v>0</v>
      </c>
      <c r="M147" s="258">
        <f>'B2-01-Tabmis'!M147</f>
        <v>0</v>
      </c>
      <c r="N147" s="258">
        <f>'B2-01-Tabmis'!N147</f>
        <v>0</v>
      </c>
    </row>
    <row r="148" spans="1:14" ht="25.5">
      <c r="A148" s="259" t="s">
        <v>102</v>
      </c>
      <c r="B148" s="259" t="s">
        <v>125</v>
      </c>
      <c r="C148" s="258">
        <f>'B2-01-Tabmis'!C148</f>
        <v>0</v>
      </c>
      <c r="D148" s="258">
        <f>'B2-01-Tabmis'!D148</f>
        <v>0</v>
      </c>
      <c r="E148" s="258">
        <f>'B2-01-Tabmis'!E148</f>
        <v>0</v>
      </c>
      <c r="F148" s="258">
        <f>'B2-01-Tabmis'!F148</f>
        <v>0</v>
      </c>
      <c r="G148" s="258">
        <f>'B2-01-Tabmis'!G148</f>
        <v>0</v>
      </c>
      <c r="H148" s="258">
        <f>'B2-01-Tabmis'!H148</f>
        <v>0</v>
      </c>
      <c r="I148" s="258">
        <f>'B2-01-Tabmis'!I148</f>
        <v>0</v>
      </c>
      <c r="J148" s="258">
        <f>'B2-01-Tabmis'!J148</f>
        <v>0</v>
      </c>
      <c r="K148" s="258">
        <f>'B2-01-Tabmis'!K148</f>
        <v>0</v>
      </c>
      <c r="L148" s="258">
        <f>'B2-01-Tabmis'!L148</f>
        <v>0</v>
      </c>
      <c r="M148" s="258">
        <f>'B2-01-Tabmis'!M148</f>
        <v>0</v>
      </c>
      <c r="N148" s="258">
        <f>'B2-01-Tabmis'!N148</f>
        <v>0</v>
      </c>
    </row>
    <row r="149" spans="1:14">
      <c r="A149" s="256"/>
      <c r="B149" s="259" t="s">
        <v>563</v>
      </c>
      <c r="C149" s="258">
        <f>'B2-01-Tabmis'!C149</f>
        <v>0</v>
      </c>
      <c r="D149" s="258">
        <f>'B2-01-Tabmis'!D149</f>
        <v>0</v>
      </c>
      <c r="E149" s="258">
        <f>'B2-01-Tabmis'!E149</f>
        <v>0</v>
      </c>
      <c r="F149" s="258">
        <f>'B2-01-Tabmis'!F149</f>
        <v>0</v>
      </c>
      <c r="G149" s="258">
        <f>'B2-01-Tabmis'!G149</f>
        <v>0</v>
      </c>
      <c r="H149" s="258">
        <f>'B2-01-Tabmis'!H149</f>
        <v>0</v>
      </c>
      <c r="I149" s="258">
        <f>'B2-01-Tabmis'!I149</f>
        <v>0</v>
      </c>
      <c r="J149" s="258">
        <f>'B2-01-Tabmis'!J149</f>
        <v>0</v>
      </c>
      <c r="K149" s="258">
        <f>'B2-01-Tabmis'!K149</f>
        <v>0</v>
      </c>
      <c r="L149" s="258">
        <f>'B2-01-Tabmis'!L149</f>
        <v>0</v>
      </c>
      <c r="M149" s="258">
        <f>'B2-01-Tabmis'!M149</f>
        <v>0</v>
      </c>
      <c r="N149" s="258">
        <f>'B2-01-Tabmis'!N149</f>
        <v>0</v>
      </c>
    </row>
    <row r="150" spans="1:14">
      <c r="A150" s="256"/>
      <c r="B150" s="259" t="s">
        <v>564</v>
      </c>
      <c r="C150" s="258">
        <f>'B2-01-Tabmis'!C150</f>
        <v>0</v>
      </c>
      <c r="D150" s="258">
        <f>'B2-01-Tabmis'!D150</f>
        <v>0</v>
      </c>
      <c r="E150" s="258">
        <f>'B2-01-Tabmis'!E150</f>
        <v>0</v>
      </c>
      <c r="F150" s="258">
        <f>'B2-01-Tabmis'!F150</f>
        <v>0</v>
      </c>
      <c r="G150" s="258">
        <f>'B2-01-Tabmis'!G150</f>
        <v>0</v>
      </c>
      <c r="H150" s="258">
        <f>'B2-01-Tabmis'!H150</f>
        <v>0</v>
      </c>
      <c r="I150" s="258">
        <f>'B2-01-Tabmis'!I150</f>
        <v>0</v>
      </c>
      <c r="J150" s="258">
        <f>'B2-01-Tabmis'!J150</f>
        <v>0</v>
      </c>
      <c r="K150" s="258">
        <f>'B2-01-Tabmis'!K150</f>
        <v>0</v>
      </c>
      <c r="L150" s="258">
        <f>'B2-01-Tabmis'!L150</f>
        <v>0</v>
      </c>
      <c r="M150" s="258">
        <f>'B2-01-Tabmis'!M150</f>
        <v>0</v>
      </c>
      <c r="N150" s="258">
        <f>'B2-01-Tabmis'!N150</f>
        <v>0</v>
      </c>
    </row>
    <row r="151" spans="1:14">
      <c r="A151" s="256"/>
      <c r="B151" s="259" t="s">
        <v>565</v>
      </c>
      <c r="C151" s="258">
        <f>'B2-01-Tabmis'!C151</f>
        <v>0</v>
      </c>
      <c r="D151" s="258">
        <f>'B2-01-Tabmis'!D151</f>
        <v>0</v>
      </c>
      <c r="E151" s="258">
        <f>'B2-01-Tabmis'!E151</f>
        <v>0</v>
      </c>
      <c r="F151" s="258">
        <f>'B2-01-Tabmis'!F151</f>
        <v>0</v>
      </c>
      <c r="G151" s="258">
        <f>'B2-01-Tabmis'!G151</f>
        <v>0</v>
      </c>
      <c r="H151" s="258">
        <f>'B2-01-Tabmis'!H151</f>
        <v>0</v>
      </c>
      <c r="I151" s="258">
        <f>'B2-01-Tabmis'!I151</f>
        <v>0</v>
      </c>
      <c r="J151" s="258">
        <f>'B2-01-Tabmis'!J151</f>
        <v>0</v>
      </c>
      <c r="K151" s="258">
        <f>'B2-01-Tabmis'!K151</f>
        <v>0</v>
      </c>
      <c r="L151" s="258">
        <f>'B2-01-Tabmis'!L151</f>
        <v>0</v>
      </c>
      <c r="M151" s="258">
        <f>'B2-01-Tabmis'!M151</f>
        <v>0</v>
      </c>
      <c r="N151" s="258">
        <f>'B2-01-Tabmis'!N151</f>
        <v>0</v>
      </c>
    </row>
    <row r="152" spans="1:14">
      <c r="A152" s="256"/>
      <c r="B152" s="259" t="s">
        <v>566</v>
      </c>
      <c r="C152" s="258">
        <f>'B2-01-Tabmis'!C152</f>
        <v>0</v>
      </c>
      <c r="D152" s="258">
        <f>'B2-01-Tabmis'!D152</f>
        <v>0</v>
      </c>
      <c r="E152" s="258">
        <f>'B2-01-Tabmis'!E152</f>
        <v>0</v>
      </c>
      <c r="F152" s="258">
        <f>'B2-01-Tabmis'!F152</f>
        <v>0</v>
      </c>
      <c r="G152" s="258">
        <f>'B2-01-Tabmis'!G152</f>
        <v>0</v>
      </c>
      <c r="H152" s="258">
        <f>'B2-01-Tabmis'!H152</f>
        <v>0</v>
      </c>
      <c r="I152" s="258">
        <f>'B2-01-Tabmis'!I152</f>
        <v>0</v>
      </c>
      <c r="J152" s="258">
        <f>'B2-01-Tabmis'!J152</f>
        <v>0</v>
      </c>
      <c r="K152" s="258">
        <f>'B2-01-Tabmis'!K152</f>
        <v>0</v>
      </c>
      <c r="L152" s="258">
        <f>'B2-01-Tabmis'!L152</f>
        <v>0</v>
      </c>
      <c r="M152" s="258">
        <f>'B2-01-Tabmis'!M152</f>
        <v>0</v>
      </c>
      <c r="N152" s="258">
        <f>'B2-01-Tabmis'!N152</f>
        <v>0</v>
      </c>
    </row>
    <row r="153" spans="1:14">
      <c r="A153" s="259" t="s">
        <v>103</v>
      </c>
      <c r="B153" s="259" t="s">
        <v>567</v>
      </c>
      <c r="C153" s="258">
        <f>'B2-01-Tabmis'!C153</f>
        <v>169688800</v>
      </c>
      <c r="D153" s="258">
        <f>'B2-01-Tabmis'!D153</f>
        <v>169688800</v>
      </c>
      <c r="E153" s="258">
        <f>'B2-01-Tabmis'!E153</f>
        <v>0</v>
      </c>
      <c r="F153" s="258">
        <f>'B2-01-Tabmis'!F153</f>
        <v>0</v>
      </c>
      <c r="G153" s="258">
        <f>'B2-01-Tabmis'!G153</f>
        <v>0</v>
      </c>
      <c r="H153" s="258">
        <f>'B2-01-Tabmis'!H153</f>
        <v>0</v>
      </c>
      <c r="I153" s="258">
        <f>'B2-01-Tabmis'!I153</f>
        <v>169688800</v>
      </c>
      <c r="J153" s="258">
        <f>'B2-01-Tabmis'!J153</f>
        <v>169688800</v>
      </c>
      <c r="K153" s="258">
        <f>'B2-01-Tabmis'!K153</f>
        <v>0</v>
      </c>
      <c r="L153" s="258">
        <f>'B2-01-Tabmis'!L153</f>
        <v>0</v>
      </c>
      <c r="M153" s="258">
        <f>'B2-01-Tabmis'!M153</f>
        <v>0</v>
      </c>
      <c r="N153" s="258">
        <f>'B2-01-Tabmis'!N153</f>
        <v>0</v>
      </c>
    </row>
    <row r="154" spans="1:14">
      <c r="A154" s="259" t="s">
        <v>214</v>
      </c>
      <c r="B154" s="259" t="s">
        <v>169</v>
      </c>
      <c r="C154" s="258">
        <f>'B2-01-Tabmis'!C154</f>
        <v>4397335856</v>
      </c>
      <c r="D154" s="258">
        <f>'B2-01-Tabmis'!D154</f>
        <v>4341725856</v>
      </c>
      <c r="E154" s="258">
        <f>'B2-01-Tabmis'!E154</f>
        <v>55610000</v>
      </c>
      <c r="F154" s="258">
        <f>'B2-01-Tabmis'!F154</f>
        <v>55610000</v>
      </c>
      <c r="G154" s="258">
        <f>'B2-01-Tabmis'!G154</f>
        <v>0</v>
      </c>
      <c r="H154" s="258">
        <f>'B2-01-Tabmis'!H154</f>
        <v>0</v>
      </c>
      <c r="I154" s="258">
        <f>'B2-01-Tabmis'!I154</f>
        <v>4397335856</v>
      </c>
      <c r="J154" s="258">
        <f>'B2-01-Tabmis'!J154</f>
        <v>4341725856</v>
      </c>
      <c r="K154" s="258">
        <f>'B2-01-Tabmis'!K154</f>
        <v>55610000</v>
      </c>
      <c r="L154" s="258">
        <f>'B2-01-Tabmis'!L154</f>
        <v>55610000</v>
      </c>
      <c r="M154" s="258">
        <f>'B2-01-Tabmis'!M154</f>
        <v>0</v>
      </c>
      <c r="N154" s="258">
        <f>'B2-01-Tabmis'!N154</f>
        <v>0</v>
      </c>
    </row>
    <row r="155" spans="1:14">
      <c r="A155" s="260" t="s">
        <v>57</v>
      </c>
      <c r="B155" s="260" t="s">
        <v>310</v>
      </c>
      <c r="C155" s="258">
        <f>'B2-01-Tabmis'!C155</f>
        <v>-351719340566</v>
      </c>
      <c r="D155" s="258">
        <f>'B2-01-Tabmis'!D155</f>
        <v>-351719340566</v>
      </c>
      <c r="E155" s="258">
        <f>'B2-01-Tabmis'!E155</f>
        <v>0</v>
      </c>
      <c r="F155" s="258">
        <f>'B2-01-Tabmis'!F155</f>
        <v>0</v>
      </c>
      <c r="G155" s="258">
        <f>'B2-01-Tabmis'!G155</f>
        <v>0</v>
      </c>
      <c r="H155" s="258">
        <f>'B2-01-Tabmis'!H155</f>
        <v>0</v>
      </c>
      <c r="I155" s="258">
        <f>'B2-01-Tabmis'!I155</f>
        <v>-351719340566</v>
      </c>
      <c r="J155" s="258">
        <f>'B2-01-Tabmis'!J155</f>
        <v>-351719340566</v>
      </c>
      <c r="K155" s="258">
        <f>'B2-01-Tabmis'!K155</f>
        <v>0</v>
      </c>
      <c r="L155" s="258">
        <f>'B2-01-Tabmis'!L155</f>
        <v>0</v>
      </c>
      <c r="M155" s="258">
        <f>'B2-01-Tabmis'!M155</f>
        <v>0</v>
      </c>
      <c r="N155" s="258">
        <f>'B2-01-Tabmis'!N155</f>
        <v>0</v>
      </c>
    </row>
    <row r="156" spans="1:14">
      <c r="A156" s="257" t="s">
        <v>112</v>
      </c>
      <c r="B156" s="257" t="s">
        <v>464</v>
      </c>
      <c r="C156" s="258">
        <f>'B2-01-Tabmis'!C156</f>
        <v>6881133275</v>
      </c>
      <c r="D156" s="258">
        <f>'B2-01-Tabmis'!D156</f>
        <v>0</v>
      </c>
      <c r="E156" s="258">
        <f>'B2-01-Tabmis'!E156</f>
        <v>6881133275</v>
      </c>
      <c r="F156" s="258">
        <f>'B2-01-Tabmis'!F156</f>
        <v>5002317630</v>
      </c>
      <c r="G156" s="258">
        <f>'B2-01-Tabmis'!G156</f>
        <v>1878815645</v>
      </c>
      <c r="H156" s="258">
        <f>'B2-01-Tabmis'!H156</f>
        <v>0</v>
      </c>
      <c r="I156" s="258">
        <f>'B2-01-Tabmis'!I156</f>
        <v>6881133275</v>
      </c>
      <c r="J156" s="258">
        <f>'B2-01-Tabmis'!J156</f>
        <v>0</v>
      </c>
      <c r="K156" s="258">
        <f>'B2-01-Tabmis'!K156</f>
        <v>6881133275</v>
      </c>
      <c r="L156" s="258">
        <f>'B2-01-Tabmis'!L156</f>
        <v>5002317630</v>
      </c>
      <c r="M156" s="258">
        <f>'B2-01-Tabmis'!M156</f>
        <v>1878815645</v>
      </c>
      <c r="N156" s="258">
        <f>'B2-01-Tabmis'!N156</f>
        <v>0</v>
      </c>
    </row>
    <row r="157" spans="1:14">
      <c r="A157" s="257" t="s">
        <v>113</v>
      </c>
      <c r="B157" s="257" t="s">
        <v>126</v>
      </c>
      <c r="C157" s="258">
        <f>'B2-01-Tabmis'!C157</f>
        <v>12794679026</v>
      </c>
      <c r="D157" s="258">
        <f>'B2-01-Tabmis'!D157</f>
        <v>0</v>
      </c>
      <c r="E157" s="258">
        <f>'B2-01-Tabmis'!E157</f>
        <v>12794679026</v>
      </c>
      <c r="F157" s="258">
        <f>'B2-01-Tabmis'!F157</f>
        <v>0</v>
      </c>
      <c r="G157" s="258">
        <f>'B2-01-Tabmis'!G157</f>
        <v>2306084948</v>
      </c>
      <c r="H157" s="258">
        <f>'B2-01-Tabmis'!H157</f>
        <v>10488594078</v>
      </c>
      <c r="I157" s="258">
        <f>'B2-01-Tabmis'!I157</f>
        <v>12794679026</v>
      </c>
      <c r="J157" s="258">
        <f>'B2-01-Tabmis'!J157</f>
        <v>0</v>
      </c>
      <c r="K157" s="258">
        <f>'B2-01-Tabmis'!K157</f>
        <v>12794679026</v>
      </c>
      <c r="L157" s="258">
        <f>'B2-01-Tabmis'!L157</f>
        <v>0</v>
      </c>
      <c r="M157" s="258">
        <f>'B2-01-Tabmis'!M157</f>
        <v>2306084948</v>
      </c>
      <c r="N157" s="258">
        <f>'B2-01-Tabmis'!N157</f>
        <v>10488594078</v>
      </c>
    </row>
    <row r="158" spans="1:14" ht="25.5">
      <c r="A158" s="260" t="s">
        <v>56</v>
      </c>
      <c r="B158" s="260" t="s">
        <v>127</v>
      </c>
      <c r="C158" s="258">
        <f>'B2-01-Tabmis'!C158</f>
        <v>8363105700</v>
      </c>
      <c r="D158" s="258">
        <f>'B2-01-Tabmis'!D158</f>
        <v>0</v>
      </c>
      <c r="E158" s="258">
        <f>'B2-01-Tabmis'!E158</f>
        <v>8363105700</v>
      </c>
      <c r="F158" s="258">
        <f>'B2-01-Tabmis'!F158</f>
        <v>0</v>
      </c>
      <c r="G158" s="258">
        <f>'B2-01-Tabmis'!G158</f>
        <v>1655487000</v>
      </c>
      <c r="H158" s="258">
        <f>'B2-01-Tabmis'!H158</f>
        <v>6707618700</v>
      </c>
      <c r="I158" s="258">
        <f>'B2-01-Tabmis'!I158</f>
        <v>8363105700</v>
      </c>
      <c r="J158" s="258">
        <f>'B2-01-Tabmis'!J158</f>
        <v>0</v>
      </c>
      <c r="K158" s="258">
        <f>'B2-01-Tabmis'!K158</f>
        <v>8363105700</v>
      </c>
      <c r="L158" s="258">
        <f>'B2-01-Tabmis'!L158</f>
        <v>0</v>
      </c>
      <c r="M158" s="258">
        <f>'B2-01-Tabmis'!M158</f>
        <v>1655487000</v>
      </c>
      <c r="N158" s="258">
        <f>'B2-01-Tabmis'!N158</f>
        <v>6707618700</v>
      </c>
    </row>
    <row r="159" spans="1:14">
      <c r="A159" s="260" t="s">
        <v>57</v>
      </c>
      <c r="B159" s="260" t="s">
        <v>182</v>
      </c>
      <c r="C159" s="258">
        <f>'B2-01-Tabmis'!C159</f>
        <v>4431573326</v>
      </c>
      <c r="D159" s="258">
        <f>'B2-01-Tabmis'!D159</f>
        <v>0</v>
      </c>
      <c r="E159" s="258">
        <f>'B2-01-Tabmis'!E159</f>
        <v>4431573326</v>
      </c>
      <c r="F159" s="258">
        <f>'B2-01-Tabmis'!F159</f>
        <v>0</v>
      </c>
      <c r="G159" s="258">
        <f>'B2-01-Tabmis'!G159</f>
        <v>650597948</v>
      </c>
      <c r="H159" s="258">
        <f>'B2-01-Tabmis'!H159</f>
        <v>3780975378</v>
      </c>
      <c r="I159" s="258">
        <f>'B2-01-Tabmis'!I159</f>
        <v>4431573326</v>
      </c>
      <c r="J159" s="258">
        <f>'B2-01-Tabmis'!J159</f>
        <v>0</v>
      </c>
      <c r="K159" s="258">
        <f>'B2-01-Tabmis'!K159</f>
        <v>4431573326</v>
      </c>
      <c r="L159" s="258">
        <f>'B2-01-Tabmis'!L159</f>
        <v>0</v>
      </c>
      <c r="M159" s="258">
        <f>'B2-01-Tabmis'!M159</f>
        <v>650597948</v>
      </c>
      <c r="N159" s="258">
        <f>'B2-01-Tabmis'!N159</f>
        <v>3780975378</v>
      </c>
    </row>
    <row r="160" spans="1:14" ht="25.5">
      <c r="A160" s="259" t="s">
        <v>114</v>
      </c>
      <c r="B160" s="259" t="s">
        <v>568</v>
      </c>
      <c r="C160" s="258">
        <f>'B2-01-Tabmis'!C160</f>
        <v>0</v>
      </c>
      <c r="D160" s="258">
        <f>'B2-01-Tabmis'!D160</f>
        <v>0</v>
      </c>
      <c r="E160" s="258">
        <f>'B2-01-Tabmis'!E160</f>
        <v>0</v>
      </c>
      <c r="F160" s="258">
        <f>'B2-01-Tabmis'!F160</f>
        <v>0</v>
      </c>
      <c r="G160" s="258">
        <f>'B2-01-Tabmis'!G160</f>
        <v>0</v>
      </c>
      <c r="H160" s="258">
        <f>'B2-01-Tabmis'!H160</f>
        <v>0</v>
      </c>
      <c r="I160" s="258">
        <f>'B2-01-Tabmis'!I160</f>
        <v>0</v>
      </c>
      <c r="J160" s="258">
        <f>'B2-01-Tabmis'!J160</f>
        <v>0</v>
      </c>
      <c r="K160" s="258">
        <f>'B2-01-Tabmis'!K160</f>
        <v>0</v>
      </c>
      <c r="L160" s="258">
        <f>'B2-01-Tabmis'!L160</f>
        <v>0</v>
      </c>
      <c r="M160" s="258">
        <f>'B2-01-Tabmis'!M160</f>
        <v>0</v>
      </c>
      <c r="N160" s="258">
        <f>'B2-01-Tabmis'!N160</f>
        <v>0</v>
      </c>
    </row>
    <row r="161" spans="1:14">
      <c r="A161" s="259" t="s">
        <v>56</v>
      </c>
      <c r="B161" s="259" t="s">
        <v>569</v>
      </c>
      <c r="C161" s="258">
        <f>'B2-01-Tabmis'!C161</f>
        <v>0</v>
      </c>
      <c r="D161" s="258">
        <f>'B2-01-Tabmis'!D161</f>
        <v>0</v>
      </c>
      <c r="E161" s="258">
        <f>'B2-01-Tabmis'!E161</f>
        <v>0</v>
      </c>
      <c r="F161" s="258">
        <f>'B2-01-Tabmis'!F161</f>
        <v>0</v>
      </c>
      <c r="G161" s="258">
        <f>'B2-01-Tabmis'!G161</f>
        <v>0</v>
      </c>
      <c r="H161" s="258">
        <f>'B2-01-Tabmis'!H161</f>
        <v>0</v>
      </c>
      <c r="I161" s="258">
        <f>'B2-01-Tabmis'!I161</f>
        <v>0</v>
      </c>
      <c r="J161" s="258">
        <f>'B2-01-Tabmis'!J161</f>
        <v>0</v>
      </c>
      <c r="K161" s="258">
        <f>'B2-01-Tabmis'!K161</f>
        <v>0</v>
      </c>
      <c r="L161" s="258">
        <f>'B2-01-Tabmis'!L161</f>
        <v>0</v>
      </c>
      <c r="M161" s="258">
        <f>'B2-01-Tabmis'!M161</f>
        <v>0</v>
      </c>
      <c r="N161" s="258">
        <f>'B2-01-Tabmis'!N161</f>
        <v>0</v>
      </c>
    </row>
    <row r="162" spans="1:14">
      <c r="A162" s="259" t="s">
        <v>61</v>
      </c>
      <c r="B162" s="259" t="s">
        <v>106</v>
      </c>
      <c r="C162" s="258">
        <f>'B2-01-Tabmis'!C162</f>
        <v>0</v>
      </c>
      <c r="D162" s="258">
        <f>'B2-01-Tabmis'!D162</f>
        <v>0</v>
      </c>
      <c r="E162" s="258">
        <f>'B2-01-Tabmis'!E162</f>
        <v>0</v>
      </c>
      <c r="F162" s="258">
        <f>'B2-01-Tabmis'!F162</f>
        <v>0</v>
      </c>
      <c r="G162" s="258">
        <f>'B2-01-Tabmis'!G162</f>
        <v>0</v>
      </c>
      <c r="H162" s="258">
        <f>'B2-01-Tabmis'!H162</f>
        <v>0</v>
      </c>
      <c r="I162" s="258">
        <f>'B2-01-Tabmis'!I162</f>
        <v>0</v>
      </c>
      <c r="J162" s="258">
        <f>'B2-01-Tabmis'!J162</f>
        <v>0</v>
      </c>
      <c r="K162" s="258">
        <f>'B2-01-Tabmis'!K162</f>
        <v>0</v>
      </c>
      <c r="L162" s="258">
        <f>'B2-01-Tabmis'!L162</f>
        <v>0</v>
      </c>
      <c r="M162" s="258">
        <f>'B2-01-Tabmis'!M162</f>
        <v>0</v>
      </c>
      <c r="N162" s="258">
        <f>'B2-01-Tabmis'!N162</f>
        <v>0</v>
      </c>
    </row>
    <row r="163" spans="1:14">
      <c r="A163" s="259" t="s">
        <v>78</v>
      </c>
      <c r="B163" s="259" t="s">
        <v>107</v>
      </c>
      <c r="C163" s="258">
        <f>'B2-01-Tabmis'!C163</f>
        <v>0</v>
      </c>
      <c r="D163" s="258">
        <f>'B2-01-Tabmis'!D163</f>
        <v>0</v>
      </c>
      <c r="E163" s="258">
        <f>'B2-01-Tabmis'!E163</f>
        <v>0</v>
      </c>
      <c r="F163" s="258">
        <f>'B2-01-Tabmis'!F163</f>
        <v>0</v>
      </c>
      <c r="G163" s="258">
        <f>'B2-01-Tabmis'!G163</f>
        <v>0</v>
      </c>
      <c r="H163" s="258">
        <f>'B2-01-Tabmis'!H163</f>
        <v>0</v>
      </c>
      <c r="I163" s="258">
        <f>'B2-01-Tabmis'!I163</f>
        <v>0</v>
      </c>
      <c r="J163" s="258">
        <f>'B2-01-Tabmis'!J163</f>
        <v>0</v>
      </c>
      <c r="K163" s="258">
        <f>'B2-01-Tabmis'!K163</f>
        <v>0</v>
      </c>
      <c r="L163" s="258">
        <f>'B2-01-Tabmis'!L163</f>
        <v>0</v>
      </c>
      <c r="M163" s="258">
        <f>'B2-01-Tabmis'!M163</f>
        <v>0</v>
      </c>
      <c r="N163" s="258">
        <f>'B2-01-Tabmis'!N163</f>
        <v>0</v>
      </c>
    </row>
    <row r="164" spans="1:14">
      <c r="A164" s="259" t="s">
        <v>57</v>
      </c>
      <c r="B164" s="259" t="s">
        <v>108</v>
      </c>
      <c r="C164" s="258">
        <f>'B2-01-Tabmis'!C164</f>
        <v>0</v>
      </c>
      <c r="D164" s="258">
        <f>'B2-01-Tabmis'!D164</f>
        <v>0</v>
      </c>
      <c r="E164" s="258">
        <f>'B2-01-Tabmis'!E164</f>
        <v>0</v>
      </c>
      <c r="F164" s="258">
        <f>'B2-01-Tabmis'!F164</f>
        <v>0</v>
      </c>
      <c r="G164" s="258">
        <f>'B2-01-Tabmis'!G164</f>
        <v>0</v>
      </c>
      <c r="H164" s="258">
        <f>'B2-01-Tabmis'!H164</f>
        <v>0</v>
      </c>
      <c r="I164" s="258">
        <f>'B2-01-Tabmis'!I164</f>
        <v>0</v>
      </c>
      <c r="J164" s="258">
        <f>'B2-01-Tabmis'!J164</f>
        <v>0</v>
      </c>
      <c r="K164" s="258">
        <f>'B2-01-Tabmis'!K164</f>
        <v>0</v>
      </c>
      <c r="L164" s="258">
        <f>'B2-01-Tabmis'!L164</f>
        <v>0</v>
      </c>
      <c r="M164" s="258">
        <f>'B2-01-Tabmis'!M164</f>
        <v>0</v>
      </c>
      <c r="N164" s="258">
        <f>'B2-01-Tabmis'!N164</f>
        <v>0</v>
      </c>
    </row>
    <row r="165" spans="1:14">
      <c r="A165" s="259" t="s">
        <v>115</v>
      </c>
      <c r="B165" s="259" t="s">
        <v>109</v>
      </c>
      <c r="C165" s="258">
        <f>'B2-01-Tabmis'!C165</f>
        <v>0</v>
      </c>
      <c r="D165" s="258">
        <f>'B2-01-Tabmis'!D165</f>
        <v>0</v>
      </c>
      <c r="E165" s="258">
        <f>'B2-01-Tabmis'!E165</f>
        <v>0</v>
      </c>
      <c r="F165" s="258">
        <f>'B2-01-Tabmis'!F165</f>
        <v>0</v>
      </c>
      <c r="G165" s="258">
        <f>'B2-01-Tabmis'!G165</f>
        <v>0</v>
      </c>
      <c r="H165" s="258">
        <f>'B2-01-Tabmis'!H165</f>
        <v>0</v>
      </c>
      <c r="I165" s="258">
        <f>'B2-01-Tabmis'!I165</f>
        <v>0</v>
      </c>
      <c r="J165" s="258">
        <f>'B2-01-Tabmis'!J165</f>
        <v>0</v>
      </c>
      <c r="K165" s="258">
        <f>'B2-01-Tabmis'!K165</f>
        <v>0</v>
      </c>
      <c r="L165" s="258">
        <f>'B2-01-Tabmis'!L165</f>
        <v>0</v>
      </c>
      <c r="M165" s="258">
        <f>'B2-01-Tabmis'!M165</f>
        <v>0</v>
      </c>
      <c r="N165" s="258">
        <f>'B2-01-Tabmis'!N165</f>
        <v>0</v>
      </c>
    </row>
    <row r="166" spans="1:14" ht="25.5">
      <c r="A166" s="257" t="s">
        <v>79</v>
      </c>
      <c r="B166" s="257" t="s">
        <v>570</v>
      </c>
      <c r="C166" s="258">
        <f>'B2-01-Tabmis'!C166</f>
        <v>0</v>
      </c>
      <c r="D166" s="258">
        <f>'B2-01-Tabmis'!D166</f>
        <v>0</v>
      </c>
      <c r="E166" s="258">
        <f>'B2-01-Tabmis'!E166</f>
        <v>0</v>
      </c>
      <c r="F166" s="258">
        <f>'B2-01-Tabmis'!F166</f>
        <v>0</v>
      </c>
      <c r="G166" s="258">
        <f>'B2-01-Tabmis'!G166</f>
        <v>0</v>
      </c>
      <c r="H166" s="258">
        <f>'B2-01-Tabmis'!H166</f>
        <v>0</v>
      </c>
      <c r="I166" s="258">
        <f>'B2-01-Tabmis'!I166</f>
        <v>0</v>
      </c>
      <c r="J166" s="258">
        <f>'B2-01-Tabmis'!J166</f>
        <v>0</v>
      </c>
      <c r="K166" s="258">
        <f>'B2-01-Tabmis'!K166</f>
        <v>0</v>
      </c>
      <c r="L166" s="258">
        <f>'B2-01-Tabmis'!L166</f>
        <v>0</v>
      </c>
      <c r="M166" s="258">
        <f>'B2-01-Tabmis'!M166</f>
        <v>0</v>
      </c>
      <c r="N166" s="258">
        <f>'B2-01-Tabmis'!N166</f>
        <v>0</v>
      </c>
    </row>
    <row r="167" spans="1:14" ht="25.5">
      <c r="A167" s="256"/>
      <c r="B167" s="259" t="s">
        <v>571</v>
      </c>
      <c r="C167" s="258">
        <f>'B2-01-Tabmis'!C167</f>
        <v>0</v>
      </c>
      <c r="D167" s="258">
        <f>'B2-01-Tabmis'!D167</f>
        <v>0</v>
      </c>
      <c r="E167" s="258">
        <f>'B2-01-Tabmis'!E167</f>
        <v>0</v>
      </c>
      <c r="F167" s="258">
        <f>'B2-01-Tabmis'!F167</f>
        <v>0</v>
      </c>
      <c r="G167" s="258">
        <f>'B2-01-Tabmis'!G167</f>
        <v>0</v>
      </c>
      <c r="H167" s="258">
        <f>'B2-01-Tabmis'!H167</f>
        <v>0</v>
      </c>
      <c r="I167" s="258">
        <f>'B2-01-Tabmis'!I167</f>
        <v>0</v>
      </c>
      <c r="J167" s="258">
        <f>'B2-01-Tabmis'!J167</f>
        <v>0</v>
      </c>
      <c r="K167" s="258">
        <f>'B2-01-Tabmis'!K167</f>
        <v>0</v>
      </c>
      <c r="L167" s="258">
        <f>'B2-01-Tabmis'!L167</f>
        <v>0</v>
      </c>
      <c r="M167" s="258">
        <f>'B2-01-Tabmis'!M167</f>
        <v>0</v>
      </c>
      <c r="N167" s="258">
        <f>'B2-01-Tabmis'!N167</f>
        <v>0</v>
      </c>
    </row>
    <row r="168" spans="1:14" s="265" customFormat="1">
      <c r="A168" s="257" t="s">
        <v>157</v>
      </c>
      <c r="B168" s="257" t="s">
        <v>110</v>
      </c>
      <c r="C168" s="264">
        <f>'B2-01-Tabmis'!C168</f>
        <v>0</v>
      </c>
      <c r="D168" s="264">
        <f>'B2-01-Tabmis'!D168</f>
        <v>0</v>
      </c>
      <c r="E168" s="264">
        <f>'B2-01-Tabmis'!E168</f>
        <v>0</v>
      </c>
      <c r="F168" s="264">
        <f>'B2-01-Tabmis'!F168</f>
        <v>0</v>
      </c>
      <c r="G168" s="264">
        <f>'B2-01-Tabmis'!G168</f>
        <v>0</v>
      </c>
      <c r="H168" s="264">
        <f>'B2-01-Tabmis'!H168</f>
        <v>0</v>
      </c>
      <c r="I168" s="264">
        <f>'B2-01-Tabmis'!I168</f>
        <v>0</v>
      </c>
      <c r="J168" s="264">
        <f>'B2-01-Tabmis'!J168</f>
        <v>0</v>
      </c>
      <c r="K168" s="264">
        <f>'B2-01-Tabmis'!K168</f>
        <v>0</v>
      </c>
      <c r="L168" s="264">
        <f>'B2-01-Tabmis'!L168</f>
        <v>0</v>
      </c>
      <c r="M168" s="264">
        <f>'B2-01-Tabmis'!M168</f>
        <v>0</v>
      </c>
      <c r="N168" s="264">
        <f>'B2-01-Tabmis'!N168</f>
        <v>0</v>
      </c>
    </row>
    <row r="169" spans="1:14">
      <c r="A169" s="259" t="s">
        <v>155</v>
      </c>
      <c r="B169" s="259" t="s">
        <v>572</v>
      </c>
      <c r="C169" s="258">
        <f>'B2-01-Tabmis'!C169</f>
        <v>0</v>
      </c>
      <c r="D169" s="258">
        <f>'B2-01-Tabmis'!D169</f>
        <v>0</v>
      </c>
      <c r="E169" s="258">
        <f>'B2-01-Tabmis'!E169</f>
        <v>0</v>
      </c>
      <c r="F169" s="258">
        <f>'B2-01-Tabmis'!F169</f>
        <v>0</v>
      </c>
      <c r="G169" s="258">
        <f>'B2-01-Tabmis'!G169</f>
        <v>0</v>
      </c>
      <c r="H169" s="258">
        <f>'B2-01-Tabmis'!H169</f>
        <v>0</v>
      </c>
      <c r="I169" s="258">
        <f>'B2-01-Tabmis'!I169</f>
        <v>0</v>
      </c>
      <c r="J169" s="258">
        <f>'B2-01-Tabmis'!J169</f>
        <v>0</v>
      </c>
      <c r="K169" s="258">
        <f>'B2-01-Tabmis'!K169</f>
        <v>0</v>
      </c>
      <c r="L169" s="258">
        <f>'B2-01-Tabmis'!L169</f>
        <v>0</v>
      </c>
      <c r="M169" s="258">
        <f>'B2-01-Tabmis'!M169</f>
        <v>0</v>
      </c>
      <c r="N169" s="258">
        <f>'B2-01-Tabmis'!N169</f>
        <v>0</v>
      </c>
    </row>
    <row r="170" spans="1:14" ht="25.5">
      <c r="A170" s="256"/>
      <c r="B170" s="259" t="s">
        <v>573</v>
      </c>
      <c r="C170" s="258">
        <f>'B2-01-Tabmis'!C170</f>
        <v>0</v>
      </c>
      <c r="D170" s="258">
        <f>'B2-01-Tabmis'!D170</f>
        <v>0</v>
      </c>
      <c r="E170" s="258">
        <f>'B2-01-Tabmis'!E170</f>
        <v>0</v>
      </c>
      <c r="F170" s="258">
        <f>'B2-01-Tabmis'!F170</f>
        <v>0</v>
      </c>
      <c r="G170" s="258">
        <f>'B2-01-Tabmis'!G170</f>
        <v>0</v>
      </c>
      <c r="H170" s="258">
        <f>'B2-01-Tabmis'!H170</f>
        <v>0</v>
      </c>
      <c r="I170" s="258">
        <f>'B2-01-Tabmis'!I170</f>
        <v>0</v>
      </c>
      <c r="J170" s="258">
        <f>'B2-01-Tabmis'!J170</f>
        <v>0</v>
      </c>
      <c r="K170" s="258">
        <f>'B2-01-Tabmis'!K170</f>
        <v>0</v>
      </c>
      <c r="L170" s="258">
        <f>'B2-01-Tabmis'!L170</f>
        <v>0</v>
      </c>
      <c r="M170" s="258">
        <f>'B2-01-Tabmis'!M170</f>
        <v>0</v>
      </c>
      <c r="N170" s="258">
        <f>'B2-01-Tabmis'!N170</f>
        <v>0</v>
      </c>
    </row>
    <row r="171" spans="1:14">
      <c r="A171" s="259" t="s">
        <v>156</v>
      </c>
      <c r="B171" s="259" t="s">
        <v>574</v>
      </c>
      <c r="C171" s="258">
        <f>'B2-01-Tabmis'!C171</f>
        <v>0</v>
      </c>
      <c r="D171" s="258">
        <f>'B2-01-Tabmis'!D171</f>
        <v>0</v>
      </c>
      <c r="E171" s="258">
        <f>'B2-01-Tabmis'!E171</f>
        <v>0</v>
      </c>
      <c r="F171" s="258">
        <f>'B2-01-Tabmis'!F171</f>
        <v>0</v>
      </c>
      <c r="G171" s="258">
        <f>'B2-01-Tabmis'!G171</f>
        <v>0</v>
      </c>
      <c r="H171" s="258">
        <f>'B2-01-Tabmis'!H171</f>
        <v>0</v>
      </c>
      <c r="I171" s="258">
        <f>'B2-01-Tabmis'!I171</f>
        <v>0</v>
      </c>
      <c r="J171" s="258">
        <f>'B2-01-Tabmis'!J171</f>
        <v>0</v>
      </c>
      <c r="K171" s="258">
        <f>'B2-01-Tabmis'!K171</f>
        <v>0</v>
      </c>
      <c r="L171" s="258">
        <f>'B2-01-Tabmis'!L171</f>
        <v>0</v>
      </c>
      <c r="M171" s="258">
        <f>'B2-01-Tabmis'!M171</f>
        <v>0</v>
      </c>
      <c r="N171" s="258">
        <f>'B2-01-Tabmis'!N171</f>
        <v>0</v>
      </c>
    </row>
    <row r="172" spans="1:14">
      <c r="A172" s="259" t="s">
        <v>98</v>
      </c>
      <c r="B172" s="259" t="s">
        <v>7</v>
      </c>
      <c r="C172" s="258">
        <f>'B2-01-Tabmis'!C172</f>
        <v>0</v>
      </c>
      <c r="D172" s="258">
        <f>'B2-01-Tabmis'!D172</f>
        <v>0</v>
      </c>
      <c r="E172" s="258">
        <f>'B2-01-Tabmis'!E172</f>
        <v>0</v>
      </c>
      <c r="F172" s="258">
        <f>'B2-01-Tabmis'!F172</f>
        <v>0</v>
      </c>
      <c r="G172" s="258">
        <f>'B2-01-Tabmis'!G172</f>
        <v>0</v>
      </c>
      <c r="H172" s="258">
        <f>'B2-01-Tabmis'!H172</f>
        <v>0</v>
      </c>
      <c r="I172" s="258">
        <f>'B2-01-Tabmis'!I172</f>
        <v>0</v>
      </c>
      <c r="J172" s="258">
        <f>'B2-01-Tabmis'!J172</f>
        <v>0</v>
      </c>
      <c r="K172" s="258">
        <f>'B2-01-Tabmis'!K172</f>
        <v>0</v>
      </c>
      <c r="L172" s="258">
        <f>'B2-01-Tabmis'!L172</f>
        <v>0</v>
      </c>
      <c r="M172" s="258">
        <f>'B2-01-Tabmis'!M172</f>
        <v>0</v>
      </c>
      <c r="N172" s="258">
        <f>'B2-01-Tabmis'!N172</f>
        <v>0</v>
      </c>
    </row>
    <row r="173" spans="1:14" ht="25.5">
      <c r="A173" s="259" t="s">
        <v>56</v>
      </c>
      <c r="B173" s="259" t="s">
        <v>575</v>
      </c>
      <c r="C173" s="258">
        <f>'B2-01-Tabmis'!C173</f>
        <v>0</v>
      </c>
      <c r="D173" s="258">
        <f>'B2-01-Tabmis'!D173</f>
        <v>0</v>
      </c>
      <c r="E173" s="258">
        <f>'B2-01-Tabmis'!E173</f>
        <v>0</v>
      </c>
      <c r="F173" s="258">
        <f>'B2-01-Tabmis'!F173</f>
        <v>0</v>
      </c>
      <c r="G173" s="258">
        <f>'B2-01-Tabmis'!G173</f>
        <v>0</v>
      </c>
      <c r="H173" s="258">
        <f>'B2-01-Tabmis'!H173</f>
        <v>0</v>
      </c>
      <c r="I173" s="258">
        <f>'B2-01-Tabmis'!I173</f>
        <v>0</v>
      </c>
      <c r="J173" s="258">
        <f>'B2-01-Tabmis'!J173</f>
        <v>0</v>
      </c>
      <c r="K173" s="258">
        <f>'B2-01-Tabmis'!K173</f>
        <v>0</v>
      </c>
      <c r="L173" s="258">
        <f>'B2-01-Tabmis'!L173</f>
        <v>0</v>
      </c>
      <c r="M173" s="258">
        <f>'B2-01-Tabmis'!M173</f>
        <v>0</v>
      </c>
      <c r="N173" s="258">
        <f>'B2-01-Tabmis'!N173</f>
        <v>0</v>
      </c>
    </row>
    <row r="174" spans="1:14">
      <c r="A174" s="259" t="s">
        <v>57</v>
      </c>
      <c r="B174" s="259" t="s">
        <v>123</v>
      </c>
      <c r="C174" s="258">
        <f>'B2-01-Tabmis'!C174</f>
        <v>0</v>
      </c>
      <c r="D174" s="258">
        <f>'B2-01-Tabmis'!D174</f>
        <v>0</v>
      </c>
      <c r="E174" s="258">
        <f>'B2-01-Tabmis'!E174</f>
        <v>0</v>
      </c>
      <c r="F174" s="258">
        <f>'B2-01-Tabmis'!F174</f>
        <v>0</v>
      </c>
      <c r="G174" s="258">
        <f>'B2-01-Tabmis'!G174</f>
        <v>0</v>
      </c>
      <c r="H174" s="258">
        <f>'B2-01-Tabmis'!H174</f>
        <v>0</v>
      </c>
      <c r="I174" s="258">
        <f>'B2-01-Tabmis'!I174</f>
        <v>0</v>
      </c>
      <c r="J174" s="258">
        <f>'B2-01-Tabmis'!J174</f>
        <v>0</v>
      </c>
      <c r="K174" s="258">
        <f>'B2-01-Tabmis'!K174</f>
        <v>0</v>
      </c>
      <c r="L174" s="258">
        <f>'B2-01-Tabmis'!L174</f>
        <v>0</v>
      </c>
      <c r="M174" s="258">
        <f>'B2-01-Tabmis'!M174</f>
        <v>0</v>
      </c>
      <c r="N174" s="258">
        <f>'B2-01-Tabmis'!N174</f>
        <v>0</v>
      </c>
    </row>
    <row r="175" spans="1:14">
      <c r="A175" s="259" t="s">
        <v>112</v>
      </c>
      <c r="B175" s="259" t="s">
        <v>576</v>
      </c>
      <c r="C175" s="258">
        <f>'B2-01-Tabmis'!C175</f>
        <v>0</v>
      </c>
      <c r="D175" s="258">
        <f>'B2-01-Tabmis'!D175</f>
        <v>0</v>
      </c>
      <c r="E175" s="258">
        <f>'B2-01-Tabmis'!E175</f>
        <v>0</v>
      </c>
      <c r="F175" s="258">
        <f>'B2-01-Tabmis'!F175</f>
        <v>0</v>
      </c>
      <c r="G175" s="258">
        <f>'B2-01-Tabmis'!G175</f>
        <v>0</v>
      </c>
      <c r="H175" s="258">
        <f>'B2-01-Tabmis'!H175</f>
        <v>0</v>
      </c>
      <c r="I175" s="258">
        <f>'B2-01-Tabmis'!I175</f>
        <v>0</v>
      </c>
      <c r="J175" s="258">
        <f>'B2-01-Tabmis'!J175</f>
        <v>0</v>
      </c>
      <c r="K175" s="258">
        <f>'B2-01-Tabmis'!K175</f>
        <v>0</v>
      </c>
      <c r="L175" s="258">
        <f>'B2-01-Tabmis'!L175</f>
        <v>0</v>
      </c>
      <c r="M175" s="258">
        <f>'B2-01-Tabmis'!M175</f>
        <v>0</v>
      </c>
      <c r="N175" s="258">
        <f>'B2-01-Tabmis'!N175</f>
        <v>0</v>
      </c>
    </row>
    <row r="176" spans="1:14" ht="25.5">
      <c r="A176" s="256"/>
      <c r="B176" s="259" t="s">
        <v>577</v>
      </c>
      <c r="C176" s="258">
        <f>'B2-01-Tabmis'!C176</f>
        <v>0</v>
      </c>
      <c r="D176" s="258">
        <f>'B2-01-Tabmis'!D176</f>
        <v>0</v>
      </c>
      <c r="E176" s="258">
        <f>'B2-01-Tabmis'!E176</f>
        <v>0</v>
      </c>
      <c r="F176" s="258">
        <f>'B2-01-Tabmis'!F176</f>
        <v>0</v>
      </c>
      <c r="G176" s="258">
        <f>'B2-01-Tabmis'!G176</f>
        <v>0</v>
      </c>
      <c r="H176" s="258">
        <f>'B2-01-Tabmis'!H176</f>
        <v>0</v>
      </c>
      <c r="I176" s="258">
        <f>'B2-01-Tabmis'!I176</f>
        <v>0</v>
      </c>
      <c r="J176" s="258">
        <f>'B2-01-Tabmis'!J176</f>
        <v>0</v>
      </c>
      <c r="K176" s="258">
        <f>'B2-01-Tabmis'!K176</f>
        <v>0</v>
      </c>
      <c r="L176" s="258">
        <f>'B2-01-Tabmis'!L176</f>
        <v>0</v>
      </c>
      <c r="M176" s="258">
        <f>'B2-01-Tabmis'!M176</f>
        <v>0</v>
      </c>
      <c r="N176" s="258">
        <f>'B2-01-Tabmis'!N176</f>
        <v>0</v>
      </c>
    </row>
    <row r="177" spans="1:14">
      <c r="A177" s="257" t="s">
        <v>80</v>
      </c>
      <c r="B177" s="257" t="s">
        <v>578</v>
      </c>
      <c r="C177" s="258">
        <f>'B2-01-Tabmis'!C177</f>
        <v>12970461846250</v>
      </c>
      <c r="D177" s="258">
        <f>'B2-01-Tabmis'!D177</f>
        <v>0</v>
      </c>
      <c r="E177" s="258">
        <f>'B2-01-Tabmis'!E177</f>
        <v>12970461846250</v>
      </c>
      <c r="F177" s="258">
        <f>'B2-01-Tabmis'!F177</f>
        <v>7033900321527</v>
      </c>
      <c r="G177" s="258">
        <f>'B2-01-Tabmis'!G177</f>
        <v>4846946860298</v>
      </c>
      <c r="H177" s="258">
        <f>'B2-01-Tabmis'!H177</f>
        <v>1089614664425</v>
      </c>
      <c r="I177" s="258">
        <f>'B2-01-Tabmis'!I177</f>
        <v>12970461846250</v>
      </c>
      <c r="J177" s="258">
        <f>'B2-01-Tabmis'!J177</f>
        <v>0</v>
      </c>
      <c r="K177" s="258">
        <f>'B2-01-Tabmis'!K177</f>
        <v>12970461846250</v>
      </c>
      <c r="L177" s="258">
        <f>'B2-01-Tabmis'!L177</f>
        <v>7033900321527</v>
      </c>
      <c r="M177" s="258">
        <f>'B2-01-Tabmis'!M177</f>
        <v>4846946860298</v>
      </c>
      <c r="N177" s="258">
        <f>'B2-01-Tabmis'!N177</f>
        <v>1089614664425</v>
      </c>
    </row>
    <row r="178" spans="1:14">
      <c r="A178" s="257" t="s">
        <v>155</v>
      </c>
      <c r="B178" s="257" t="s">
        <v>9</v>
      </c>
      <c r="C178" s="258">
        <f>'B2-01-Tabmis'!C178</f>
        <v>12813313143290</v>
      </c>
      <c r="D178" s="258">
        <f>'B2-01-Tabmis'!D178</f>
        <v>0</v>
      </c>
      <c r="E178" s="258">
        <f>'B2-01-Tabmis'!E178</f>
        <v>12813313143290</v>
      </c>
      <c r="F178" s="258">
        <f>'B2-01-Tabmis'!F178</f>
        <v>6876751618567</v>
      </c>
      <c r="G178" s="258">
        <f>'B2-01-Tabmis'!G178</f>
        <v>4846946860298</v>
      </c>
      <c r="H178" s="258">
        <f>'B2-01-Tabmis'!H178</f>
        <v>1089614664425</v>
      </c>
      <c r="I178" s="258">
        <f>'B2-01-Tabmis'!I178</f>
        <v>12813313143290</v>
      </c>
      <c r="J178" s="258">
        <f>'B2-01-Tabmis'!J178</f>
        <v>0</v>
      </c>
      <c r="K178" s="258">
        <f>'B2-01-Tabmis'!K178</f>
        <v>12813313143290</v>
      </c>
      <c r="L178" s="258">
        <f>'B2-01-Tabmis'!L178</f>
        <v>6876751618567</v>
      </c>
      <c r="M178" s="258">
        <f>'B2-01-Tabmis'!M178</f>
        <v>4846946860298</v>
      </c>
      <c r="N178" s="258">
        <f>'B2-01-Tabmis'!N178</f>
        <v>1089614664425</v>
      </c>
    </row>
    <row r="179" spans="1:14">
      <c r="A179" s="260" t="s">
        <v>56</v>
      </c>
      <c r="B179" s="260" t="s">
        <v>90</v>
      </c>
      <c r="C179" s="258">
        <f>'B2-01-Tabmis'!C179</f>
        <v>8823570287000</v>
      </c>
      <c r="D179" s="258">
        <f>'B2-01-Tabmis'!D179</f>
        <v>0</v>
      </c>
      <c r="E179" s="258">
        <f>'B2-01-Tabmis'!E179</f>
        <v>8823570287000</v>
      </c>
      <c r="F179" s="258">
        <f>'B2-01-Tabmis'!F179</f>
        <v>4787581000000</v>
      </c>
      <c r="G179" s="258">
        <f>'B2-01-Tabmis'!G179</f>
        <v>3464851000000</v>
      </c>
      <c r="H179" s="258">
        <f>'B2-01-Tabmis'!H179</f>
        <v>571138287000</v>
      </c>
      <c r="I179" s="258">
        <f>'B2-01-Tabmis'!I179</f>
        <v>8823570287000</v>
      </c>
      <c r="J179" s="258">
        <f>'B2-01-Tabmis'!J179</f>
        <v>0</v>
      </c>
      <c r="K179" s="258">
        <f>'B2-01-Tabmis'!K179</f>
        <v>8823570287000</v>
      </c>
      <c r="L179" s="258">
        <f>'B2-01-Tabmis'!L179</f>
        <v>4787581000000</v>
      </c>
      <c r="M179" s="258">
        <f>'B2-01-Tabmis'!M179</f>
        <v>3464851000000</v>
      </c>
      <c r="N179" s="258">
        <f>'B2-01-Tabmis'!N179</f>
        <v>571138287000</v>
      </c>
    </row>
    <row r="180" spans="1:14">
      <c r="A180" s="260" t="s">
        <v>57</v>
      </c>
      <c r="B180" s="260" t="s">
        <v>91</v>
      </c>
      <c r="C180" s="258">
        <f>'B2-01-Tabmis'!C180</f>
        <v>3989742856290</v>
      </c>
      <c r="D180" s="258">
        <f>'B2-01-Tabmis'!D180</f>
        <v>0</v>
      </c>
      <c r="E180" s="258">
        <f>'B2-01-Tabmis'!E180</f>
        <v>3989742856290</v>
      </c>
      <c r="F180" s="258">
        <f>'B2-01-Tabmis'!F180</f>
        <v>2089170618567</v>
      </c>
      <c r="G180" s="258">
        <f>'B2-01-Tabmis'!G180</f>
        <v>1382095860298</v>
      </c>
      <c r="H180" s="258">
        <f>'B2-01-Tabmis'!H180</f>
        <v>518476377425</v>
      </c>
      <c r="I180" s="258">
        <f>'B2-01-Tabmis'!I180</f>
        <v>3989742856290</v>
      </c>
      <c r="J180" s="258">
        <f>'B2-01-Tabmis'!J180</f>
        <v>0</v>
      </c>
      <c r="K180" s="258">
        <f>'B2-01-Tabmis'!K180</f>
        <v>3989742856290</v>
      </c>
      <c r="L180" s="258">
        <f>'B2-01-Tabmis'!L180</f>
        <v>2089170618567</v>
      </c>
      <c r="M180" s="258">
        <f>'B2-01-Tabmis'!M180</f>
        <v>1382095860298</v>
      </c>
      <c r="N180" s="258">
        <f>'B2-01-Tabmis'!N180</f>
        <v>518476377425</v>
      </c>
    </row>
    <row r="181" spans="1:14" ht="25.5">
      <c r="A181" s="259" t="s">
        <v>167</v>
      </c>
      <c r="B181" s="259" t="s">
        <v>38</v>
      </c>
      <c r="C181" s="258">
        <f>'B2-01-Tabmis'!C181</f>
        <v>3536857129023</v>
      </c>
      <c r="D181" s="258">
        <f>'B2-01-Tabmis'!D181</f>
        <v>0</v>
      </c>
      <c r="E181" s="258">
        <f>'B2-01-Tabmis'!E181</f>
        <v>3536857129023</v>
      </c>
      <c r="F181" s="258">
        <f>'B2-01-Tabmis'!F181</f>
        <v>1636284891300</v>
      </c>
      <c r="G181" s="258">
        <f>'B2-01-Tabmis'!G181</f>
        <v>1382095860298</v>
      </c>
      <c r="H181" s="258">
        <f>'B2-01-Tabmis'!H181</f>
        <v>518476377425</v>
      </c>
      <c r="I181" s="258">
        <f>'B2-01-Tabmis'!I181</f>
        <v>3536857129023</v>
      </c>
      <c r="J181" s="258">
        <f>'B2-01-Tabmis'!J181</f>
        <v>0</v>
      </c>
      <c r="K181" s="258">
        <f>'B2-01-Tabmis'!K181</f>
        <v>3536857129023</v>
      </c>
      <c r="L181" s="258">
        <f>'B2-01-Tabmis'!L181</f>
        <v>1636284891300</v>
      </c>
      <c r="M181" s="258">
        <f>'B2-01-Tabmis'!M181</f>
        <v>1382095860298</v>
      </c>
      <c r="N181" s="258">
        <f>'B2-01-Tabmis'!N181</f>
        <v>518476377425</v>
      </c>
    </row>
    <row r="182" spans="1:14" ht="25.5">
      <c r="A182" s="259" t="s">
        <v>93</v>
      </c>
      <c r="B182" s="259" t="s">
        <v>39</v>
      </c>
      <c r="C182" s="258">
        <f>'B2-01-Tabmis'!C182</f>
        <v>452885727267</v>
      </c>
      <c r="D182" s="258">
        <f>'B2-01-Tabmis'!D182</f>
        <v>0</v>
      </c>
      <c r="E182" s="258">
        <f>'B2-01-Tabmis'!E182</f>
        <v>452885727267</v>
      </c>
      <c r="F182" s="258">
        <f>'B2-01-Tabmis'!F182</f>
        <v>452885727267</v>
      </c>
      <c r="G182" s="258">
        <f>'B2-01-Tabmis'!G182</f>
        <v>0</v>
      </c>
      <c r="H182" s="258">
        <f>'B2-01-Tabmis'!H182</f>
        <v>0</v>
      </c>
      <c r="I182" s="258">
        <f>'B2-01-Tabmis'!I182</f>
        <v>452885727267</v>
      </c>
      <c r="J182" s="258">
        <f>'B2-01-Tabmis'!J182</f>
        <v>0</v>
      </c>
      <c r="K182" s="258">
        <f>'B2-01-Tabmis'!K182</f>
        <v>452885727267</v>
      </c>
      <c r="L182" s="258">
        <f>'B2-01-Tabmis'!L182</f>
        <v>452885727267</v>
      </c>
      <c r="M182" s="258">
        <f>'B2-01-Tabmis'!M182</f>
        <v>0</v>
      </c>
      <c r="N182" s="258">
        <f>'B2-01-Tabmis'!N182</f>
        <v>0</v>
      </c>
    </row>
    <row r="183" spans="1:14">
      <c r="A183" s="257" t="s">
        <v>156</v>
      </c>
      <c r="B183" s="257" t="s">
        <v>40</v>
      </c>
      <c r="C183" s="258">
        <f>'B2-01-Tabmis'!C183</f>
        <v>157148702960</v>
      </c>
      <c r="D183" s="258">
        <f>'B2-01-Tabmis'!D183</f>
        <v>0</v>
      </c>
      <c r="E183" s="258">
        <f>'B2-01-Tabmis'!E183</f>
        <v>157148702960</v>
      </c>
      <c r="F183" s="258">
        <f>'B2-01-Tabmis'!F183</f>
        <v>157148702960</v>
      </c>
      <c r="G183" s="258">
        <f>'B2-01-Tabmis'!G183</f>
        <v>0</v>
      </c>
      <c r="H183" s="258">
        <f>'B2-01-Tabmis'!H183</f>
        <v>0</v>
      </c>
      <c r="I183" s="258">
        <f>'B2-01-Tabmis'!I183</f>
        <v>157148702960</v>
      </c>
      <c r="J183" s="258">
        <f>'B2-01-Tabmis'!J183</f>
        <v>0</v>
      </c>
      <c r="K183" s="258">
        <f>'B2-01-Tabmis'!K183</f>
        <v>157148702960</v>
      </c>
      <c r="L183" s="258">
        <f>'B2-01-Tabmis'!L183</f>
        <v>157148702960</v>
      </c>
      <c r="M183" s="258">
        <f>'B2-01-Tabmis'!M183</f>
        <v>0</v>
      </c>
      <c r="N183" s="258">
        <f>'B2-01-Tabmis'!N183</f>
        <v>0</v>
      </c>
    </row>
    <row r="184" spans="1:14">
      <c r="A184" s="259" t="s">
        <v>98</v>
      </c>
      <c r="B184" s="259" t="s">
        <v>579</v>
      </c>
      <c r="C184" s="258">
        <f>'B2-01-Tabmis'!C184</f>
        <v>0</v>
      </c>
      <c r="D184" s="258">
        <f>'B2-01-Tabmis'!D184</f>
        <v>0</v>
      </c>
      <c r="E184" s="258">
        <f>'B2-01-Tabmis'!E184</f>
        <v>0</v>
      </c>
      <c r="F184" s="258">
        <f>'B2-01-Tabmis'!F184</f>
        <v>0</v>
      </c>
      <c r="G184" s="258">
        <f>'B2-01-Tabmis'!G184</f>
        <v>0</v>
      </c>
      <c r="H184" s="258">
        <f>'B2-01-Tabmis'!H184</f>
        <v>0</v>
      </c>
      <c r="I184" s="258">
        <f>'B2-01-Tabmis'!I184</f>
        <v>0</v>
      </c>
      <c r="J184" s="258">
        <f>'B2-01-Tabmis'!J184</f>
        <v>0</v>
      </c>
      <c r="K184" s="258">
        <f>'B2-01-Tabmis'!K184</f>
        <v>0</v>
      </c>
      <c r="L184" s="258">
        <f>'B2-01-Tabmis'!L184</f>
        <v>0</v>
      </c>
      <c r="M184" s="258">
        <f>'B2-01-Tabmis'!M184</f>
        <v>0</v>
      </c>
      <c r="N184" s="258">
        <f>'B2-01-Tabmis'!N184</f>
        <v>0</v>
      </c>
    </row>
    <row r="185" spans="1:14" ht="25.5">
      <c r="A185" s="259" t="s">
        <v>112</v>
      </c>
      <c r="B185" s="259" t="s">
        <v>580</v>
      </c>
      <c r="C185" s="258">
        <f>'B2-01-Tabmis'!C185</f>
        <v>0</v>
      </c>
      <c r="D185" s="258">
        <f>'B2-01-Tabmis'!D185</f>
        <v>0</v>
      </c>
      <c r="E185" s="258">
        <f>'B2-01-Tabmis'!E185</f>
        <v>0</v>
      </c>
      <c r="F185" s="258">
        <f>'B2-01-Tabmis'!F185</f>
        <v>0</v>
      </c>
      <c r="G185" s="258">
        <f>'B2-01-Tabmis'!G185</f>
        <v>0</v>
      </c>
      <c r="H185" s="258">
        <f>'B2-01-Tabmis'!H185</f>
        <v>0</v>
      </c>
      <c r="I185" s="258">
        <f>'B2-01-Tabmis'!I185</f>
        <v>0</v>
      </c>
      <c r="J185" s="258">
        <f>'B2-01-Tabmis'!J185</f>
        <v>0</v>
      </c>
      <c r="K185" s="258">
        <f>'B2-01-Tabmis'!K185</f>
        <v>0</v>
      </c>
      <c r="L185" s="258">
        <f>'B2-01-Tabmis'!L185</f>
        <v>0</v>
      </c>
      <c r="M185" s="258">
        <f>'B2-01-Tabmis'!M185</f>
        <v>0</v>
      </c>
      <c r="N185" s="258">
        <f>'B2-01-Tabmis'!N185</f>
        <v>0</v>
      </c>
    </row>
    <row r="186" spans="1:14" ht="25.5">
      <c r="A186" s="256"/>
      <c r="B186" s="259" t="s">
        <v>581</v>
      </c>
      <c r="C186" s="258">
        <f>'B2-01-Tabmis'!C186</f>
        <v>0</v>
      </c>
      <c r="D186" s="258">
        <f>'B2-01-Tabmis'!D186</f>
        <v>0</v>
      </c>
      <c r="E186" s="258">
        <f>'B2-01-Tabmis'!E186</f>
        <v>0</v>
      </c>
      <c r="F186" s="258">
        <f>'B2-01-Tabmis'!F186</f>
        <v>0</v>
      </c>
      <c r="G186" s="258">
        <f>'B2-01-Tabmis'!G186</f>
        <v>0</v>
      </c>
      <c r="H186" s="258">
        <f>'B2-01-Tabmis'!H186</f>
        <v>0</v>
      </c>
      <c r="I186" s="258">
        <f>'B2-01-Tabmis'!I186</f>
        <v>0</v>
      </c>
      <c r="J186" s="258">
        <f>'B2-01-Tabmis'!J186</f>
        <v>0</v>
      </c>
      <c r="K186" s="258">
        <f>'B2-01-Tabmis'!K186</f>
        <v>0</v>
      </c>
      <c r="L186" s="258">
        <f>'B2-01-Tabmis'!L186</f>
        <v>0</v>
      </c>
      <c r="M186" s="258">
        <f>'B2-01-Tabmis'!M186</f>
        <v>0</v>
      </c>
      <c r="N186" s="258">
        <f>'B2-01-Tabmis'!N186</f>
        <v>0</v>
      </c>
    </row>
    <row r="187" spans="1:14">
      <c r="A187" s="257" t="s">
        <v>83</v>
      </c>
      <c r="B187" s="257" t="s">
        <v>41</v>
      </c>
      <c r="C187" s="258">
        <f>'B2-01-Tabmis'!C187</f>
        <v>3530653603288</v>
      </c>
      <c r="D187" s="258">
        <f>'B2-01-Tabmis'!D187</f>
        <v>0</v>
      </c>
      <c r="E187" s="258">
        <f>'B2-01-Tabmis'!E187</f>
        <v>3530653603288</v>
      </c>
      <c r="F187" s="258">
        <f>'B2-01-Tabmis'!F187</f>
        <v>2660637000000</v>
      </c>
      <c r="G187" s="258">
        <f>'B2-01-Tabmis'!G187</f>
        <v>797802624373</v>
      </c>
      <c r="H187" s="258">
        <f>'B2-01-Tabmis'!H187</f>
        <v>72213978915</v>
      </c>
      <c r="I187" s="258">
        <f>'B2-01-Tabmis'!I187</f>
        <v>3530653603288</v>
      </c>
      <c r="J187" s="258">
        <f>'B2-01-Tabmis'!J187</f>
        <v>0</v>
      </c>
      <c r="K187" s="258">
        <f>'B2-01-Tabmis'!K187</f>
        <v>3530653603288</v>
      </c>
      <c r="L187" s="258">
        <f>'B2-01-Tabmis'!L187</f>
        <v>2660637000000</v>
      </c>
      <c r="M187" s="258">
        <f>'B2-01-Tabmis'!M187</f>
        <v>797802624373</v>
      </c>
      <c r="N187" s="258">
        <f>'B2-01-Tabmis'!N187</f>
        <v>72213978915</v>
      </c>
    </row>
    <row r="188" spans="1:14">
      <c r="A188" s="257" t="s">
        <v>155</v>
      </c>
      <c r="B188" s="257" t="s">
        <v>42</v>
      </c>
      <c r="C188" s="258">
        <f>'B2-01-Tabmis'!C188</f>
        <v>3530653603288</v>
      </c>
      <c r="D188" s="258">
        <f>'B2-01-Tabmis'!D188</f>
        <v>0</v>
      </c>
      <c r="E188" s="258">
        <f>'B2-01-Tabmis'!E188</f>
        <v>3530653603288</v>
      </c>
      <c r="F188" s="258">
        <f>'B2-01-Tabmis'!F188</f>
        <v>2660637000000</v>
      </c>
      <c r="G188" s="258">
        <f>'B2-01-Tabmis'!G188</f>
        <v>797802624373</v>
      </c>
      <c r="H188" s="258">
        <f>'B2-01-Tabmis'!H188</f>
        <v>72213978915</v>
      </c>
      <c r="I188" s="258">
        <f>'B2-01-Tabmis'!I188</f>
        <v>3530653603288</v>
      </c>
      <c r="J188" s="258">
        <f>'B2-01-Tabmis'!J188</f>
        <v>0</v>
      </c>
      <c r="K188" s="258">
        <f>'B2-01-Tabmis'!K188</f>
        <v>3530653603288</v>
      </c>
      <c r="L188" s="258">
        <f>'B2-01-Tabmis'!L188</f>
        <v>2660637000000</v>
      </c>
      <c r="M188" s="258">
        <f>'B2-01-Tabmis'!M188</f>
        <v>797802624373</v>
      </c>
      <c r="N188" s="258">
        <f>'B2-01-Tabmis'!N188</f>
        <v>72213978915</v>
      </c>
    </row>
    <row r="189" spans="1:14" ht="25.5">
      <c r="A189" s="259" t="s">
        <v>156</v>
      </c>
      <c r="B189" s="259" t="s">
        <v>582</v>
      </c>
      <c r="C189" s="258">
        <f>'B2-01-Tabmis'!C189</f>
        <v>0</v>
      </c>
      <c r="D189" s="258">
        <f>'B2-01-Tabmis'!D189</f>
        <v>0</v>
      </c>
      <c r="E189" s="258">
        <f>'B2-01-Tabmis'!E189</f>
        <v>0</v>
      </c>
      <c r="F189" s="258">
        <f>'B2-01-Tabmis'!F189</f>
        <v>0</v>
      </c>
      <c r="G189" s="258">
        <f>'B2-01-Tabmis'!G189</f>
        <v>0</v>
      </c>
      <c r="H189" s="258">
        <f>'B2-01-Tabmis'!H189</f>
        <v>0</v>
      </c>
      <c r="I189" s="258">
        <f>'B2-01-Tabmis'!I189</f>
        <v>0</v>
      </c>
      <c r="J189" s="258">
        <f>'B2-01-Tabmis'!J189</f>
        <v>0</v>
      </c>
      <c r="K189" s="258">
        <f>'B2-01-Tabmis'!K189</f>
        <v>0</v>
      </c>
      <c r="L189" s="258">
        <f>'B2-01-Tabmis'!L189</f>
        <v>0</v>
      </c>
      <c r="M189" s="258">
        <f>'B2-01-Tabmis'!M189</f>
        <v>0</v>
      </c>
      <c r="N189" s="258">
        <f>'B2-01-Tabmis'!N189</f>
        <v>0</v>
      </c>
    </row>
    <row r="190" spans="1:14" ht="25.5">
      <c r="A190" s="256"/>
      <c r="B190" s="259" t="s">
        <v>583</v>
      </c>
      <c r="C190" s="258">
        <f>'B2-01-Tabmis'!C190</f>
        <v>0</v>
      </c>
      <c r="D190" s="258">
        <f>'B2-01-Tabmis'!D190</f>
        <v>0</v>
      </c>
      <c r="E190" s="258">
        <f>'B2-01-Tabmis'!E190</f>
        <v>0</v>
      </c>
      <c r="F190" s="258">
        <f>'B2-01-Tabmis'!F190</f>
        <v>0</v>
      </c>
      <c r="G190" s="258">
        <f>'B2-01-Tabmis'!G190</f>
        <v>0</v>
      </c>
      <c r="H190" s="258">
        <f>'B2-01-Tabmis'!H190</f>
        <v>0</v>
      </c>
      <c r="I190" s="258">
        <f>'B2-01-Tabmis'!I190</f>
        <v>0</v>
      </c>
      <c r="J190" s="258">
        <f>'B2-01-Tabmis'!J190</f>
        <v>0</v>
      </c>
      <c r="K190" s="258">
        <f>'B2-01-Tabmis'!K190</f>
        <v>0</v>
      </c>
      <c r="L190" s="258">
        <f>'B2-01-Tabmis'!L190</f>
        <v>0</v>
      </c>
      <c r="M190" s="258">
        <f>'B2-01-Tabmis'!M190</f>
        <v>0</v>
      </c>
      <c r="N190" s="258">
        <f>'B2-01-Tabmis'!N190</f>
        <v>0</v>
      </c>
    </row>
    <row r="191" spans="1:14">
      <c r="A191" s="257" t="s">
        <v>63</v>
      </c>
      <c r="B191" s="257" t="s">
        <v>43</v>
      </c>
      <c r="C191" s="258">
        <f>'B2-01-Tabmis'!C191</f>
        <v>1031076791304</v>
      </c>
      <c r="D191" s="258">
        <f>'B2-01-Tabmis'!D191</f>
        <v>0</v>
      </c>
      <c r="E191" s="258">
        <f>'B2-01-Tabmis'!E191</f>
        <v>1031076791304</v>
      </c>
      <c r="F191" s="258">
        <f>'B2-01-Tabmis'!F191</f>
        <v>386106239161</v>
      </c>
      <c r="G191" s="258">
        <f>'B2-01-Tabmis'!G191</f>
        <v>558725441743</v>
      </c>
      <c r="H191" s="258">
        <f>'B2-01-Tabmis'!H191</f>
        <v>86245110400</v>
      </c>
      <c r="I191" s="258">
        <f>'B2-01-Tabmis'!I191</f>
        <v>1031076791304</v>
      </c>
      <c r="J191" s="258">
        <f>'B2-01-Tabmis'!J191</f>
        <v>0</v>
      </c>
      <c r="K191" s="258">
        <f>'B2-01-Tabmis'!K191</f>
        <v>1031076791304</v>
      </c>
      <c r="L191" s="258">
        <f>'B2-01-Tabmis'!L191</f>
        <v>386106239161</v>
      </c>
      <c r="M191" s="258">
        <f>'B2-01-Tabmis'!M191</f>
        <v>558725441743</v>
      </c>
      <c r="N191" s="258">
        <f>'B2-01-Tabmis'!N191</f>
        <v>86245110400</v>
      </c>
    </row>
    <row r="192" spans="1:14">
      <c r="A192" s="257" t="s">
        <v>155</v>
      </c>
      <c r="B192" s="257" t="s">
        <v>111</v>
      </c>
      <c r="C192" s="258">
        <f>'B2-01-Tabmis'!C192</f>
        <v>1031076791304</v>
      </c>
      <c r="D192" s="258">
        <f>'B2-01-Tabmis'!D192</f>
        <v>0</v>
      </c>
      <c r="E192" s="258">
        <f>'B2-01-Tabmis'!E192</f>
        <v>1031076791304</v>
      </c>
      <c r="F192" s="258">
        <f>'B2-01-Tabmis'!F192</f>
        <v>386106239161</v>
      </c>
      <c r="G192" s="258">
        <f>'B2-01-Tabmis'!G192</f>
        <v>558725441743</v>
      </c>
      <c r="H192" s="258">
        <f>'B2-01-Tabmis'!H192</f>
        <v>86245110400</v>
      </c>
      <c r="I192" s="258">
        <f>'B2-01-Tabmis'!I192</f>
        <v>1031076791304</v>
      </c>
      <c r="J192" s="258">
        <f>'B2-01-Tabmis'!J192</f>
        <v>0</v>
      </c>
      <c r="K192" s="258">
        <f>'B2-01-Tabmis'!K192</f>
        <v>1031076791304</v>
      </c>
      <c r="L192" s="258">
        <f>'B2-01-Tabmis'!L192</f>
        <v>386106239161</v>
      </c>
      <c r="M192" s="258">
        <f>'B2-01-Tabmis'!M192</f>
        <v>558725441743</v>
      </c>
      <c r="N192" s="258">
        <f>'B2-01-Tabmis'!N192</f>
        <v>86245110400</v>
      </c>
    </row>
    <row r="193" spans="1:14" ht="25.5">
      <c r="A193" s="259" t="s">
        <v>156</v>
      </c>
      <c r="B193" s="259" t="s">
        <v>584</v>
      </c>
      <c r="C193" s="258">
        <f>'B2-01-Tabmis'!C193</f>
        <v>0</v>
      </c>
      <c r="D193" s="258">
        <f>'B2-01-Tabmis'!D193</f>
        <v>0</v>
      </c>
      <c r="E193" s="258">
        <f>'B2-01-Tabmis'!E193</f>
        <v>0</v>
      </c>
      <c r="F193" s="258">
        <f>'B2-01-Tabmis'!F193</f>
        <v>0</v>
      </c>
      <c r="G193" s="258">
        <f>'B2-01-Tabmis'!G193</f>
        <v>0</v>
      </c>
      <c r="H193" s="258">
        <f>'B2-01-Tabmis'!H193</f>
        <v>0</v>
      </c>
      <c r="I193" s="258">
        <f>'B2-01-Tabmis'!I193</f>
        <v>0</v>
      </c>
      <c r="J193" s="258">
        <f>'B2-01-Tabmis'!J193</f>
        <v>0</v>
      </c>
      <c r="K193" s="258">
        <f>'B2-01-Tabmis'!K193</f>
        <v>0</v>
      </c>
      <c r="L193" s="258">
        <f>'B2-01-Tabmis'!L193</f>
        <v>0</v>
      </c>
      <c r="M193" s="258">
        <f>'B2-01-Tabmis'!M193</f>
        <v>0</v>
      </c>
      <c r="N193" s="258">
        <f>'B2-01-Tabmis'!N193</f>
        <v>0</v>
      </c>
    </row>
    <row r="194" spans="1:14" ht="25.5">
      <c r="A194" s="256"/>
      <c r="B194" s="259" t="s">
        <v>585</v>
      </c>
      <c r="C194" s="258">
        <f>'B2-01-Tabmis'!C194</f>
        <v>0</v>
      </c>
      <c r="D194" s="258">
        <f>'B2-01-Tabmis'!D194</f>
        <v>0</v>
      </c>
      <c r="E194" s="258">
        <f>'B2-01-Tabmis'!E194</f>
        <v>0</v>
      </c>
      <c r="F194" s="258">
        <f>'B2-01-Tabmis'!F194</f>
        <v>0</v>
      </c>
      <c r="G194" s="258">
        <f>'B2-01-Tabmis'!G194</f>
        <v>0</v>
      </c>
      <c r="H194" s="258">
        <f>'B2-01-Tabmis'!H194</f>
        <v>0</v>
      </c>
      <c r="I194" s="258">
        <f>'B2-01-Tabmis'!I194</f>
        <v>0</v>
      </c>
      <c r="J194" s="258">
        <f>'B2-01-Tabmis'!J194</f>
        <v>0</v>
      </c>
      <c r="K194" s="258">
        <f>'B2-01-Tabmis'!K194</f>
        <v>0</v>
      </c>
      <c r="L194" s="258">
        <f>'B2-01-Tabmis'!L194</f>
        <v>0</v>
      </c>
      <c r="M194" s="258">
        <f>'B2-01-Tabmis'!M194</f>
        <v>0</v>
      </c>
      <c r="N194" s="258">
        <f>'B2-01-Tabmis'!N194</f>
        <v>0</v>
      </c>
    </row>
    <row r="195" spans="1:14">
      <c r="A195" s="253" t="s">
        <v>424</v>
      </c>
    </row>
    <row r="196" spans="1:14">
      <c r="A196" s="422" t="s">
        <v>451</v>
      </c>
      <c r="B196" s="422"/>
      <c r="C196" s="422"/>
      <c r="D196" s="422"/>
      <c r="E196" s="422"/>
      <c r="F196" s="422"/>
      <c r="G196" s="422"/>
      <c r="H196" s="422"/>
      <c r="I196" s="422"/>
      <c r="J196" s="422"/>
      <c r="K196" s="422"/>
      <c r="L196" s="422"/>
      <c r="M196" s="422"/>
      <c r="N196" s="422"/>
    </row>
    <row r="197" spans="1:14">
      <c r="A197" s="253" t="s">
        <v>424</v>
      </c>
    </row>
    <row r="198" spans="1:14" ht="114.75">
      <c r="A198" s="261" t="s">
        <v>452</v>
      </c>
      <c r="C198" s="262"/>
      <c r="E198" s="422" t="s">
        <v>391</v>
      </c>
      <c r="F198" s="422"/>
      <c r="G198" s="422"/>
      <c r="H198" s="422"/>
      <c r="I198" s="422"/>
      <c r="J198" s="422"/>
      <c r="K198" s="422"/>
      <c r="L198" s="422"/>
      <c r="M198" s="422"/>
    </row>
    <row r="200" spans="1:14">
      <c r="I200" s="263">
        <f>I12-'B2-01-Tabmis'!I12</f>
        <v>0</v>
      </c>
      <c r="J200" s="263">
        <f>J12-'B2-01-Tabmis'!J12</f>
        <v>0</v>
      </c>
      <c r="K200" s="263">
        <f>K12-'B2-01-Tabmis'!K12</f>
        <v>0</v>
      </c>
      <c r="L200" s="263">
        <f>L12-'B2-01-Tabmis'!L12</f>
        <v>0</v>
      </c>
      <c r="M200" s="263">
        <f>M12-'B2-01-Tabmis'!M12</f>
        <v>0</v>
      </c>
      <c r="N200" s="263">
        <f>N12-'B2-01-Tabmis'!N12</f>
        <v>0</v>
      </c>
    </row>
  </sheetData>
  <mergeCells count="9">
    <mergeCell ref="A196:N196"/>
    <mergeCell ref="E198:M198"/>
    <mergeCell ref="A4:N4"/>
    <mergeCell ref="A5:N5"/>
    <mergeCell ref="C10:H10"/>
    <mergeCell ref="I10:N10"/>
    <mergeCell ref="A7:N7"/>
    <mergeCell ref="A8:N8"/>
    <mergeCell ref="A10:B10"/>
  </mergeCells>
  <phoneticPr fontId="7" type="noConversion"/>
  <printOptions headings="1"/>
  <pageMargins left="0.17" right="0.17" top="0.18" bottom="0.17" header="0.17" footer="0.17"/>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N202"/>
  <sheetViews>
    <sheetView topLeftCell="C1" zoomScale="90" zoomScaleNormal="90" workbookViewId="0">
      <selection activeCell="M24" sqref="M24"/>
    </sheetView>
  </sheetViews>
  <sheetFormatPr defaultRowHeight="12.75"/>
  <cols>
    <col min="1" max="1" width="18.140625" customWidth="1"/>
    <col min="2" max="2" width="37.7109375" customWidth="1"/>
    <col min="3" max="4" width="18.140625" customWidth="1"/>
    <col min="5" max="5" width="18.28515625" customWidth="1"/>
    <col min="6" max="6" width="16.140625" bestFit="1" customWidth="1"/>
    <col min="7" max="7" width="15.5703125" bestFit="1" customWidth="1"/>
    <col min="8" max="8" width="14.85546875" bestFit="1" customWidth="1"/>
    <col min="9" max="9" width="16.140625" bestFit="1" customWidth="1"/>
    <col min="10" max="10" width="15.28515625" bestFit="1" customWidth="1"/>
    <col min="11" max="12" width="16.140625" bestFit="1" customWidth="1"/>
    <col min="13" max="13" width="15.5703125" bestFit="1" customWidth="1"/>
    <col min="14" max="14" width="14.7109375" customWidth="1"/>
  </cols>
  <sheetData>
    <row r="1" spans="1:14" ht="9.1999999999999993" customHeight="1">
      <c r="A1" s="424" t="s">
        <v>594</v>
      </c>
      <c r="B1" s="424"/>
      <c r="C1" s="424"/>
      <c r="D1" s="424"/>
      <c r="E1" s="424"/>
      <c r="F1" s="334"/>
      <c r="G1" s="334"/>
      <c r="H1" s="334"/>
      <c r="I1" s="334"/>
      <c r="J1" s="334"/>
      <c r="K1" s="425" t="s">
        <v>595</v>
      </c>
      <c r="L1" s="425"/>
      <c r="M1" s="425"/>
      <c r="N1" s="425"/>
    </row>
    <row r="2" spans="1:14" ht="9.1999999999999993" customHeight="1">
      <c r="A2" s="426"/>
      <c r="B2" s="426"/>
      <c r="C2" s="426"/>
      <c r="D2" s="426"/>
      <c r="E2" s="426"/>
      <c r="F2" s="334"/>
      <c r="G2" s="334"/>
      <c r="H2" s="334"/>
      <c r="I2" s="334"/>
      <c r="J2" s="334"/>
      <c r="K2" s="425" t="s">
        <v>596</v>
      </c>
      <c r="L2" s="425"/>
      <c r="M2" s="425"/>
      <c r="N2" s="425"/>
    </row>
    <row r="3" spans="1:14" ht="9.1999999999999993" customHeight="1">
      <c r="A3" s="427" t="s">
        <v>481</v>
      </c>
      <c r="B3" s="427"/>
      <c r="C3" s="427"/>
      <c r="D3" s="427"/>
      <c r="E3" s="427"/>
      <c r="F3" s="427"/>
      <c r="G3" s="427"/>
      <c r="H3" s="427"/>
      <c r="I3" s="427"/>
      <c r="J3" s="427"/>
      <c r="K3" s="427"/>
      <c r="L3" s="427"/>
      <c r="M3" s="427"/>
      <c r="N3" s="427"/>
    </row>
    <row r="4" spans="1:14" ht="9.1999999999999993" customHeight="1">
      <c r="A4" s="425" t="s">
        <v>597</v>
      </c>
      <c r="B4" s="425"/>
      <c r="C4" s="425"/>
      <c r="D4" s="425"/>
      <c r="E4" s="425"/>
      <c r="F4" s="425"/>
      <c r="G4" s="425"/>
      <c r="H4" s="425"/>
      <c r="I4" s="425"/>
      <c r="J4" s="425"/>
      <c r="K4" s="425"/>
      <c r="L4" s="425"/>
      <c r="M4" s="425"/>
      <c r="N4" s="425"/>
    </row>
    <row r="5" spans="1:14">
      <c r="A5" s="426"/>
      <c r="B5" s="426"/>
      <c r="C5" s="426"/>
      <c r="D5" s="426"/>
      <c r="E5" s="426"/>
      <c r="F5" s="426"/>
      <c r="G5" s="426"/>
      <c r="H5" s="426"/>
      <c r="I5" s="426"/>
      <c r="J5" s="426"/>
      <c r="K5" s="426"/>
      <c r="L5" s="426"/>
      <c r="M5" s="426"/>
      <c r="N5" s="426"/>
    </row>
    <row r="6" spans="1:14" ht="9.1999999999999993" customHeight="1">
      <c r="A6" s="425" t="s">
        <v>598</v>
      </c>
      <c r="B6" s="425"/>
      <c r="C6" s="425"/>
      <c r="D6" s="425"/>
      <c r="E6" s="425"/>
      <c r="F6" s="425"/>
      <c r="G6" s="425"/>
      <c r="H6" s="425"/>
      <c r="I6" s="425"/>
      <c r="J6" s="425"/>
      <c r="K6" s="425"/>
      <c r="L6" s="425"/>
      <c r="M6" s="425"/>
      <c r="N6" s="425"/>
    </row>
    <row r="7" spans="1:14" ht="9.4" customHeight="1">
      <c r="A7" s="335"/>
      <c r="B7" s="335"/>
      <c r="C7" s="335"/>
      <c r="D7" s="335"/>
      <c r="E7" s="335"/>
      <c r="F7" s="335"/>
      <c r="G7" s="335"/>
      <c r="H7" s="335"/>
      <c r="I7" s="335"/>
      <c r="J7" s="335"/>
      <c r="K7" s="335"/>
      <c r="L7" s="423" t="s">
        <v>148</v>
      </c>
      <c r="M7" s="423"/>
      <c r="N7" s="423"/>
    </row>
    <row r="8" spans="1:14" ht="9.75" customHeight="1">
      <c r="A8" s="429" t="s">
        <v>152</v>
      </c>
      <c r="B8" s="429" t="s">
        <v>149</v>
      </c>
      <c r="C8" s="432" t="s">
        <v>21</v>
      </c>
      <c r="D8" s="433"/>
      <c r="E8" s="433"/>
      <c r="F8" s="433"/>
      <c r="G8" s="433"/>
      <c r="H8" s="434"/>
      <c r="I8" s="432" t="s">
        <v>150</v>
      </c>
      <c r="J8" s="433"/>
      <c r="K8" s="433"/>
      <c r="L8" s="433"/>
      <c r="M8" s="433"/>
      <c r="N8" s="434"/>
    </row>
    <row r="9" spans="1:14" ht="9.75" customHeight="1">
      <c r="A9" s="430"/>
      <c r="B9" s="430"/>
      <c r="C9" s="429" t="s">
        <v>22</v>
      </c>
      <c r="D9" s="429" t="s">
        <v>180</v>
      </c>
      <c r="E9" s="429" t="s">
        <v>16</v>
      </c>
      <c r="F9" s="432" t="s">
        <v>26</v>
      </c>
      <c r="G9" s="433"/>
      <c r="H9" s="434"/>
      <c r="I9" s="429" t="s">
        <v>22</v>
      </c>
      <c r="J9" s="429" t="s">
        <v>180</v>
      </c>
      <c r="K9" s="429" t="s">
        <v>16</v>
      </c>
      <c r="L9" s="432" t="s">
        <v>26</v>
      </c>
      <c r="M9" s="433"/>
      <c r="N9" s="434"/>
    </row>
    <row r="10" spans="1:14" ht="9.75" customHeight="1">
      <c r="A10" s="431"/>
      <c r="B10" s="431"/>
      <c r="C10" s="431"/>
      <c r="D10" s="431"/>
      <c r="E10" s="431"/>
      <c r="F10" s="338" t="s">
        <v>99</v>
      </c>
      <c r="G10" s="338" t="s">
        <v>100</v>
      </c>
      <c r="H10" s="338" t="s">
        <v>181</v>
      </c>
      <c r="I10" s="431"/>
      <c r="J10" s="431"/>
      <c r="K10" s="431"/>
      <c r="L10" s="338" t="s">
        <v>99</v>
      </c>
      <c r="M10" s="338" t="s">
        <v>100</v>
      </c>
      <c r="N10" s="338" t="s">
        <v>181</v>
      </c>
    </row>
    <row r="11" spans="1:14" ht="10.7" customHeight="1">
      <c r="A11" s="339" t="s">
        <v>154</v>
      </c>
      <c r="B11" s="338" t="s">
        <v>157</v>
      </c>
      <c r="C11" s="338" t="s">
        <v>130</v>
      </c>
      <c r="D11" s="338">
        <v>2</v>
      </c>
      <c r="E11" s="338" t="s">
        <v>599</v>
      </c>
      <c r="F11" s="338">
        <v>4</v>
      </c>
      <c r="G11" s="338">
        <v>5</v>
      </c>
      <c r="H11" s="338">
        <v>6</v>
      </c>
      <c r="I11" s="338" t="s">
        <v>600</v>
      </c>
      <c r="J11" s="338">
        <v>8</v>
      </c>
      <c r="K11" s="338" t="s">
        <v>601</v>
      </c>
      <c r="L11" s="338">
        <v>10</v>
      </c>
      <c r="M11" s="338">
        <v>11</v>
      </c>
      <c r="N11" s="338">
        <v>12</v>
      </c>
    </row>
    <row r="12" spans="1:14" ht="10.7" customHeight="1">
      <c r="A12" s="340"/>
      <c r="B12" s="341" t="s">
        <v>173</v>
      </c>
      <c r="C12" s="342">
        <v>24535735447991</v>
      </c>
      <c r="D12" s="343">
        <v>1249406471720</v>
      </c>
      <c r="E12" s="343">
        <v>23286328976271</v>
      </c>
      <c r="F12" s="343">
        <v>13645962345609</v>
      </c>
      <c r="G12" s="343">
        <v>8269242879634</v>
      </c>
      <c r="H12" s="343">
        <v>1371123751028</v>
      </c>
      <c r="I12" s="343">
        <v>24535735447991</v>
      </c>
      <c r="J12" s="343">
        <v>1249406471720</v>
      </c>
      <c r="K12" s="343">
        <v>23286328976271</v>
      </c>
      <c r="L12" s="343">
        <f>K12-M12-N12</f>
        <v>13645962345609</v>
      </c>
      <c r="M12" s="343">
        <v>8269242879634</v>
      </c>
      <c r="N12" s="343">
        <v>1371123751028</v>
      </c>
    </row>
    <row r="13" spans="1:14" ht="10.7" customHeight="1">
      <c r="A13" s="340"/>
      <c r="B13" s="341" t="s">
        <v>602</v>
      </c>
      <c r="C13" s="342">
        <v>24184016107425</v>
      </c>
      <c r="D13" s="343">
        <v>897687131154</v>
      </c>
      <c r="E13" s="343">
        <v>23286328976271</v>
      </c>
      <c r="F13" s="343">
        <v>13645962345609</v>
      </c>
      <c r="G13" s="343">
        <v>8269242879634</v>
      </c>
      <c r="H13" s="343">
        <v>1371123751028</v>
      </c>
      <c r="I13" s="343">
        <v>24184016107425</v>
      </c>
      <c r="J13" s="343">
        <v>897687131154</v>
      </c>
      <c r="K13" s="343">
        <v>23286328976271</v>
      </c>
      <c r="L13" s="343">
        <f>K13-M13-N13</f>
        <v>13645962345609</v>
      </c>
      <c r="M13" s="343">
        <v>8269242879634</v>
      </c>
      <c r="N13" s="343">
        <v>1371123751028</v>
      </c>
    </row>
    <row r="14" spans="1:14" ht="10.7" customHeight="1">
      <c r="A14" s="344" t="s">
        <v>154</v>
      </c>
      <c r="B14" s="341" t="s">
        <v>1</v>
      </c>
      <c r="C14" s="342">
        <v>7003543207149</v>
      </c>
      <c r="D14" s="343">
        <v>1249406471720</v>
      </c>
      <c r="E14" s="343">
        <v>5754136735429</v>
      </c>
      <c r="F14" s="343">
        <v>3565318784921</v>
      </c>
      <c r="G14" s="343">
        <v>2065767953220</v>
      </c>
      <c r="H14" s="343">
        <v>123049997288</v>
      </c>
      <c r="I14" s="343">
        <v>7003543207149</v>
      </c>
      <c r="J14" s="343">
        <v>1249406471720</v>
      </c>
      <c r="K14" s="343">
        <v>5754136735429</v>
      </c>
      <c r="L14" s="343">
        <v>3565318784921</v>
      </c>
      <c r="M14" s="343">
        <v>2065767953220</v>
      </c>
      <c r="N14" s="343">
        <v>123049997288</v>
      </c>
    </row>
    <row r="15" spans="1:14" ht="10.7" customHeight="1">
      <c r="A15" s="340"/>
      <c r="B15" s="341" t="s">
        <v>485</v>
      </c>
      <c r="C15" s="342">
        <v>6651823866583</v>
      </c>
      <c r="D15" s="343">
        <v>897687131154</v>
      </c>
      <c r="E15" s="343">
        <v>5754136735429</v>
      </c>
      <c r="F15" s="343">
        <v>3565318784921</v>
      </c>
      <c r="G15" s="343">
        <v>2065767953220</v>
      </c>
      <c r="H15" s="343">
        <v>123049997288</v>
      </c>
      <c r="I15" s="343">
        <v>6651823866583</v>
      </c>
      <c r="J15" s="343">
        <v>897687131154</v>
      </c>
      <c r="K15" s="343">
        <v>5754136735429</v>
      </c>
      <c r="L15" s="343">
        <v>3565318784921</v>
      </c>
      <c r="M15" s="343">
        <v>2065767953220</v>
      </c>
      <c r="N15" s="343">
        <v>123049997288</v>
      </c>
    </row>
    <row r="16" spans="1:14" ht="10.7" customHeight="1">
      <c r="A16" s="344" t="s">
        <v>155</v>
      </c>
      <c r="B16" s="341" t="s">
        <v>486</v>
      </c>
      <c r="C16" s="342">
        <v>6909605561503</v>
      </c>
      <c r="D16" s="343">
        <v>1175200248375</v>
      </c>
      <c r="E16" s="343">
        <v>5734405313128</v>
      </c>
      <c r="F16" s="343">
        <v>3560260857291</v>
      </c>
      <c r="G16" s="343">
        <v>2061583052627</v>
      </c>
      <c r="H16" s="343">
        <v>112561403210</v>
      </c>
      <c r="I16" s="343">
        <v>6909605561503</v>
      </c>
      <c r="J16" s="343">
        <v>1175200248375</v>
      </c>
      <c r="K16" s="343">
        <v>5734405313128</v>
      </c>
      <c r="L16" s="343">
        <v>3560260857291</v>
      </c>
      <c r="M16" s="343">
        <v>2061583052627</v>
      </c>
      <c r="N16" s="343">
        <v>112561403210</v>
      </c>
    </row>
    <row r="17" spans="1:14" ht="10.7" customHeight="1">
      <c r="A17" s="344">
        <v>1</v>
      </c>
      <c r="B17" s="341" t="s">
        <v>603</v>
      </c>
      <c r="C17" s="342">
        <v>589447672456</v>
      </c>
      <c r="D17" s="345">
        <v>0</v>
      </c>
      <c r="E17" s="343">
        <v>589447672456</v>
      </c>
      <c r="F17" s="343">
        <v>589447672456</v>
      </c>
      <c r="G17" s="345">
        <v>0</v>
      </c>
      <c r="H17" s="345">
        <v>0</v>
      </c>
      <c r="I17" s="343">
        <v>589447672456</v>
      </c>
      <c r="J17" s="345">
        <v>0</v>
      </c>
      <c r="K17" s="343">
        <v>589447672456</v>
      </c>
      <c r="L17" s="343">
        <v>589447672456</v>
      </c>
      <c r="M17" s="345">
        <v>0</v>
      </c>
      <c r="N17" s="345">
        <v>0</v>
      </c>
    </row>
    <row r="18" spans="1:14" ht="10.7" customHeight="1">
      <c r="A18" s="344">
        <v>1.1000000000000001</v>
      </c>
      <c r="B18" s="341" t="s">
        <v>604</v>
      </c>
      <c r="C18" s="342">
        <v>203583611554</v>
      </c>
      <c r="D18" s="345">
        <v>0</v>
      </c>
      <c r="E18" s="343">
        <v>203583611554</v>
      </c>
      <c r="F18" s="343">
        <v>203583611554</v>
      </c>
      <c r="G18" s="345">
        <v>0</v>
      </c>
      <c r="H18" s="345">
        <v>0</v>
      </c>
      <c r="I18" s="343">
        <v>203583611554</v>
      </c>
      <c r="J18" s="345">
        <v>0</v>
      </c>
      <c r="K18" s="343">
        <v>203583611554</v>
      </c>
      <c r="L18" s="343">
        <v>203583611554</v>
      </c>
      <c r="M18" s="345">
        <v>0</v>
      </c>
      <c r="N18" s="345">
        <v>0</v>
      </c>
    </row>
    <row r="19" spans="1:14" ht="10.7" customHeight="1">
      <c r="A19" s="344" t="s">
        <v>489</v>
      </c>
      <c r="B19" s="341" t="s">
        <v>3</v>
      </c>
      <c r="C19" s="342">
        <v>138236037315</v>
      </c>
      <c r="D19" s="345">
        <v>0</v>
      </c>
      <c r="E19" s="343">
        <v>138236037315</v>
      </c>
      <c r="F19" s="343">
        <v>138236037315</v>
      </c>
      <c r="G19" s="345">
        <v>0</v>
      </c>
      <c r="H19" s="345">
        <v>0</v>
      </c>
      <c r="I19" s="343">
        <v>138236037315</v>
      </c>
      <c r="J19" s="345">
        <v>0</v>
      </c>
      <c r="K19" s="343">
        <v>138236037315</v>
      </c>
      <c r="L19" s="343">
        <v>138236037315</v>
      </c>
      <c r="M19" s="345">
        <v>0</v>
      </c>
      <c r="N19" s="345">
        <v>0</v>
      </c>
    </row>
    <row r="20" spans="1:14" ht="10.7" customHeight="1">
      <c r="A20" s="340"/>
      <c r="B20" s="341" t="s">
        <v>490</v>
      </c>
      <c r="C20" s="346">
        <v>0</v>
      </c>
      <c r="D20" s="345">
        <v>0</v>
      </c>
      <c r="E20" s="345">
        <v>0</v>
      </c>
      <c r="F20" s="345">
        <v>0</v>
      </c>
      <c r="G20" s="345">
        <v>0</v>
      </c>
      <c r="H20" s="345">
        <v>0</v>
      </c>
      <c r="I20" s="345">
        <v>0</v>
      </c>
      <c r="J20" s="345">
        <v>0</v>
      </c>
      <c r="K20" s="345">
        <v>0</v>
      </c>
      <c r="L20" s="345">
        <v>0</v>
      </c>
      <c r="M20" s="345">
        <v>0</v>
      </c>
      <c r="N20" s="345">
        <v>0</v>
      </c>
    </row>
    <row r="21" spans="1:14" ht="10.7" customHeight="1">
      <c r="A21" s="344" t="s">
        <v>491</v>
      </c>
      <c r="B21" s="341" t="s">
        <v>605</v>
      </c>
      <c r="C21" s="342">
        <v>46013468564</v>
      </c>
      <c r="D21" s="345">
        <v>0</v>
      </c>
      <c r="E21" s="343">
        <v>46013468564</v>
      </c>
      <c r="F21" s="343">
        <v>46013468564</v>
      </c>
      <c r="G21" s="345">
        <v>0</v>
      </c>
      <c r="H21" s="345">
        <v>0</v>
      </c>
      <c r="I21" s="343">
        <v>46013468564</v>
      </c>
      <c r="J21" s="345">
        <v>0</v>
      </c>
      <c r="K21" s="343">
        <v>46013468564</v>
      </c>
      <c r="L21" s="343">
        <v>46013468564</v>
      </c>
      <c r="M21" s="345">
        <v>0</v>
      </c>
      <c r="N21" s="345">
        <v>0</v>
      </c>
    </row>
    <row r="22" spans="1:14" ht="10.7" customHeight="1">
      <c r="A22" s="340"/>
      <c r="B22" s="341" t="s">
        <v>493</v>
      </c>
      <c r="C22" s="346">
        <v>0</v>
      </c>
      <c r="D22" s="345">
        <v>0</v>
      </c>
      <c r="E22" s="345">
        <v>0</v>
      </c>
      <c r="F22" s="345">
        <v>0</v>
      </c>
      <c r="G22" s="345">
        <v>0</v>
      </c>
      <c r="H22" s="345">
        <v>0</v>
      </c>
      <c r="I22" s="345">
        <v>0</v>
      </c>
      <c r="J22" s="345">
        <v>0</v>
      </c>
      <c r="K22" s="345">
        <v>0</v>
      </c>
      <c r="L22" s="345">
        <v>0</v>
      </c>
      <c r="M22" s="345">
        <v>0</v>
      </c>
      <c r="N22" s="345">
        <v>0</v>
      </c>
    </row>
    <row r="23" spans="1:14" ht="10.7" customHeight="1">
      <c r="A23" s="344" t="s">
        <v>494</v>
      </c>
      <c r="B23" s="341" t="s">
        <v>606</v>
      </c>
      <c r="C23" s="342">
        <v>19326336315</v>
      </c>
      <c r="D23" s="345">
        <v>0</v>
      </c>
      <c r="E23" s="343">
        <v>19326336315</v>
      </c>
      <c r="F23" s="343">
        <v>19326336315</v>
      </c>
      <c r="G23" s="345">
        <v>0</v>
      </c>
      <c r="H23" s="345">
        <v>0</v>
      </c>
      <c r="I23" s="343">
        <v>19326336315</v>
      </c>
      <c r="J23" s="345">
        <v>0</v>
      </c>
      <c r="K23" s="343">
        <v>19326336315</v>
      </c>
      <c r="L23" s="343">
        <v>19326336315</v>
      </c>
      <c r="M23" s="345">
        <v>0</v>
      </c>
      <c r="N23" s="345">
        <v>0</v>
      </c>
    </row>
    <row r="24" spans="1:14" ht="10.7" customHeight="1">
      <c r="A24" s="340"/>
      <c r="B24" s="341" t="s">
        <v>607</v>
      </c>
      <c r="C24" s="346">
        <v>0</v>
      </c>
      <c r="D24" s="345">
        <v>0</v>
      </c>
      <c r="E24" s="345">
        <v>0</v>
      </c>
      <c r="F24" s="345">
        <v>0</v>
      </c>
      <c r="G24" s="345">
        <v>0</v>
      </c>
      <c r="H24" s="345">
        <v>0</v>
      </c>
      <c r="I24" s="345">
        <v>0</v>
      </c>
      <c r="J24" s="345">
        <v>0</v>
      </c>
      <c r="K24" s="345">
        <v>0</v>
      </c>
      <c r="L24" s="345">
        <v>0</v>
      </c>
      <c r="M24" s="345">
        <v>0</v>
      </c>
      <c r="N24" s="345">
        <v>0</v>
      </c>
    </row>
    <row r="25" spans="1:14" ht="10.7" customHeight="1">
      <c r="A25" s="344" t="s">
        <v>496</v>
      </c>
      <c r="B25" s="341" t="s">
        <v>6</v>
      </c>
      <c r="C25" s="342">
        <v>7769360</v>
      </c>
      <c r="D25" s="345">
        <v>0</v>
      </c>
      <c r="E25" s="343">
        <v>7769360</v>
      </c>
      <c r="F25" s="343">
        <v>7769360</v>
      </c>
      <c r="G25" s="345">
        <v>0</v>
      </c>
      <c r="H25" s="345">
        <v>0</v>
      </c>
      <c r="I25" s="343">
        <v>7769360</v>
      </c>
      <c r="J25" s="345">
        <v>0</v>
      </c>
      <c r="K25" s="343">
        <v>7769360</v>
      </c>
      <c r="L25" s="343">
        <v>7769360</v>
      </c>
      <c r="M25" s="345">
        <v>0</v>
      </c>
      <c r="N25" s="345">
        <v>0</v>
      </c>
    </row>
    <row r="26" spans="1:14" ht="10.7" customHeight="1">
      <c r="A26" s="340"/>
      <c r="B26" s="341" t="s">
        <v>608</v>
      </c>
      <c r="C26" s="346">
        <v>0</v>
      </c>
      <c r="D26" s="345">
        <v>0</v>
      </c>
      <c r="E26" s="345">
        <v>0</v>
      </c>
      <c r="F26" s="345">
        <v>0</v>
      </c>
      <c r="G26" s="345">
        <v>0</v>
      </c>
      <c r="H26" s="345">
        <v>0</v>
      </c>
      <c r="I26" s="345">
        <v>0</v>
      </c>
      <c r="J26" s="345">
        <v>0</v>
      </c>
      <c r="K26" s="345">
        <v>0</v>
      </c>
      <c r="L26" s="345">
        <v>0</v>
      </c>
      <c r="M26" s="345">
        <v>0</v>
      </c>
      <c r="N26" s="345">
        <v>0</v>
      </c>
    </row>
    <row r="27" spans="1:14" ht="10.7" customHeight="1">
      <c r="A27" s="340"/>
      <c r="B27" s="341" t="s">
        <v>609</v>
      </c>
      <c r="C27" s="346">
        <v>0</v>
      </c>
      <c r="D27" s="345">
        <v>0</v>
      </c>
      <c r="E27" s="345">
        <v>0</v>
      </c>
      <c r="F27" s="345">
        <v>0</v>
      </c>
      <c r="G27" s="345">
        <v>0</v>
      </c>
      <c r="H27" s="345">
        <v>0</v>
      </c>
      <c r="I27" s="345">
        <v>0</v>
      </c>
      <c r="J27" s="345">
        <v>0</v>
      </c>
      <c r="K27" s="345">
        <v>0</v>
      </c>
      <c r="L27" s="345">
        <v>0</v>
      </c>
      <c r="M27" s="345">
        <v>0</v>
      </c>
      <c r="N27" s="345">
        <v>0</v>
      </c>
    </row>
    <row r="28" spans="1:14" ht="10.7" customHeight="1">
      <c r="A28" s="344" t="s">
        <v>499</v>
      </c>
      <c r="B28" s="341" t="s">
        <v>500</v>
      </c>
      <c r="C28" s="346">
        <v>0</v>
      </c>
      <c r="D28" s="345">
        <v>0</v>
      </c>
      <c r="E28" s="345">
        <v>0</v>
      </c>
      <c r="F28" s="345">
        <v>0</v>
      </c>
      <c r="G28" s="345">
        <v>0</v>
      </c>
      <c r="H28" s="345">
        <v>0</v>
      </c>
      <c r="I28" s="345">
        <v>0</v>
      </c>
      <c r="J28" s="345">
        <v>0</v>
      </c>
      <c r="K28" s="345">
        <v>0</v>
      </c>
      <c r="L28" s="345">
        <v>0</v>
      </c>
      <c r="M28" s="345">
        <v>0</v>
      </c>
      <c r="N28" s="345">
        <v>0</v>
      </c>
    </row>
    <row r="29" spans="1:14" ht="10.7" customHeight="1">
      <c r="A29" s="344">
        <v>1.2</v>
      </c>
      <c r="B29" s="341" t="s">
        <v>610</v>
      </c>
      <c r="C29" s="342">
        <v>385864060902</v>
      </c>
      <c r="D29" s="345">
        <v>0</v>
      </c>
      <c r="E29" s="343">
        <v>385864060902</v>
      </c>
      <c r="F29" s="343">
        <v>385864060902</v>
      </c>
      <c r="G29" s="345">
        <v>0</v>
      </c>
      <c r="H29" s="345">
        <v>0</v>
      </c>
      <c r="I29" s="343">
        <v>385864060902</v>
      </c>
      <c r="J29" s="345">
        <v>0</v>
      </c>
      <c r="K29" s="343">
        <v>385864060902</v>
      </c>
      <c r="L29" s="343">
        <v>385864060902</v>
      </c>
      <c r="M29" s="345">
        <v>0</v>
      </c>
      <c r="N29" s="345">
        <v>0</v>
      </c>
    </row>
    <row r="30" spans="1:14" ht="10.7" customHeight="1">
      <c r="A30" s="344" t="s">
        <v>210</v>
      </c>
      <c r="B30" s="341" t="s">
        <v>3</v>
      </c>
      <c r="C30" s="342">
        <v>256210498589</v>
      </c>
      <c r="D30" s="345">
        <v>0</v>
      </c>
      <c r="E30" s="343">
        <v>256210498589</v>
      </c>
      <c r="F30" s="343">
        <v>256210498589</v>
      </c>
      <c r="G30" s="345">
        <v>0</v>
      </c>
      <c r="H30" s="345">
        <v>0</v>
      </c>
      <c r="I30" s="343">
        <v>256210498589</v>
      </c>
      <c r="J30" s="345">
        <v>0</v>
      </c>
      <c r="K30" s="343">
        <v>256210498589</v>
      </c>
      <c r="L30" s="343">
        <v>256210498589</v>
      </c>
      <c r="M30" s="345">
        <v>0</v>
      </c>
      <c r="N30" s="345">
        <v>0</v>
      </c>
    </row>
    <row r="31" spans="1:14" ht="10.7" customHeight="1">
      <c r="A31" s="340"/>
      <c r="B31" s="341" t="s">
        <v>490</v>
      </c>
      <c r="C31" s="346">
        <v>0</v>
      </c>
      <c r="D31" s="345">
        <v>0</v>
      </c>
      <c r="E31" s="345">
        <v>0</v>
      </c>
      <c r="F31" s="345">
        <v>0</v>
      </c>
      <c r="G31" s="345">
        <v>0</v>
      </c>
      <c r="H31" s="345">
        <v>0</v>
      </c>
      <c r="I31" s="345">
        <v>0</v>
      </c>
      <c r="J31" s="345">
        <v>0</v>
      </c>
      <c r="K31" s="345">
        <v>0</v>
      </c>
      <c r="L31" s="345">
        <v>0</v>
      </c>
      <c r="M31" s="345">
        <v>0</v>
      </c>
      <c r="N31" s="345">
        <v>0</v>
      </c>
    </row>
    <row r="32" spans="1:14" ht="10.7" customHeight="1">
      <c r="A32" s="344" t="s">
        <v>211</v>
      </c>
      <c r="B32" s="341" t="s">
        <v>605</v>
      </c>
      <c r="C32" s="346">
        <v>0</v>
      </c>
      <c r="D32" s="345">
        <v>0</v>
      </c>
      <c r="E32" s="345">
        <v>0</v>
      </c>
      <c r="F32" s="345">
        <v>0</v>
      </c>
      <c r="G32" s="345">
        <v>0</v>
      </c>
      <c r="H32" s="345">
        <v>0</v>
      </c>
      <c r="I32" s="345">
        <v>0</v>
      </c>
      <c r="J32" s="345">
        <v>0</v>
      </c>
      <c r="K32" s="345">
        <v>0</v>
      </c>
      <c r="L32" s="345">
        <v>0</v>
      </c>
      <c r="M32" s="345">
        <v>0</v>
      </c>
      <c r="N32" s="345">
        <v>0</v>
      </c>
    </row>
    <row r="33" spans="1:14" ht="10.7" customHeight="1">
      <c r="A33" s="340"/>
      <c r="B33" s="341" t="s">
        <v>493</v>
      </c>
      <c r="C33" s="346">
        <v>0</v>
      </c>
      <c r="D33" s="345">
        <v>0</v>
      </c>
      <c r="E33" s="345">
        <v>0</v>
      </c>
      <c r="F33" s="345">
        <v>0</v>
      </c>
      <c r="G33" s="345">
        <v>0</v>
      </c>
      <c r="H33" s="345">
        <v>0</v>
      </c>
      <c r="I33" s="345">
        <v>0</v>
      </c>
      <c r="J33" s="345">
        <v>0</v>
      </c>
      <c r="K33" s="345">
        <v>0</v>
      </c>
      <c r="L33" s="345">
        <v>0</v>
      </c>
      <c r="M33" s="345">
        <v>0</v>
      </c>
      <c r="N33" s="345">
        <v>0</v>
      </c>
    </row>
    <row r="34" spans="1:14" ht="10.7" customHeight="1">
      <c r="A34" s="344" t="s">
        <v>212</v>
      </c>
      <c r="B34" s="341" t="s">
        <v>606</v>
      </c>
      <c r="C34" s="342">
        <v>57151556679</v>
      </c>
      <c r="D34" s="345">
        <v>0</v>
      </c>
      <c r="E34" s="343">
        <v>57151556679</v>
      </c>
      <c r="F34" s="343">
        <v>57151556679</v>
      </c>
      <c r="G34" s="345">
        <v>0</v>
      </c>
      <c r="H34" s="345">
        <v>0</v>
      </c>
      <c r="I34" s="343">
        <v>57151556679</v>
      </c>
      <c r="J34" s="345">
        <v>0</v>
      </c>
      <c r="K34" s="343">
        <v>57151556679</v>
      </c>
      <c r="L34" s="343">
        <v>57151556679</v>
      </c>
      <c r="M34" s="345">
        <v>0</v>
      </c>
      <c r="N34" s="345">
        <v>0</v>
      </c>
    </row>
    <row r="35" spans="1:14" ht="10.7" customHeight="1">
      <c r="A35" s="340"/>
      <c r="B35" s="341" t="s">
        <v>495</v>
      </c>
      <c r="C35" s="346">
        <v>0</v>
      </c>
      <c r="D35" s="345">
        <v>0</v>
      </c>
      <c r="E35" s="345">
        <v>0</v>
      </c>
      <c r="F35" s="345">
        <v>0</v>
      </c>
      <c r="G35" s="345">
        <v>0</v>
      </c>
      <c r="H35" s="345">
        <v>0</v>
      </c>
      <c r="I35" s="345">
        <v>0</v>
      </c>
      <c r="J35" s="345">
        <v>0</v>
      </c>
      <c r="K35" s="345">
        <v>0</v>
      </c>
      <c r="L35" s="345">
        <v>0</v>
      </c>
      <c r="M35" s="345">
        <v>0</v>
      </c>
      <c r="N35" s="345">
        <v>0</v>
      </c>
    </row>
    <row r="36" spans="1:14" ht="10.7" customHeight="1">
      <c r="A36" s="344" t="s">
        <v>213</v>
      </c>
      <c r="B36" s="341" t="s">
        <v>6</v>
      </c>
      <c r="C36" s="342">
        <v>72502005634</v>
      </c>
      <c r="D36" s="345">
        <v>0</v>
      </c>
      <c r="E36" s="343">
        <v>72502005634</v>
      </c>
      <c r="F36" s="343">
        <v>72502005634</v>
      </c>
      <c r="G36" s="345">
        <v>0</v>
      </c>
      <c r="H36" s="345">
        <v>0</v>
      </c>
      <c r="I36" s="343">
        <v>72502005634</v>
      </c>
      <c r="J36" s="345">
        <v>0</v>
      </c>
      <c r="K36" s="343">
        <v>72502005634</v>
      </c>
      <c r="L36" s="343">
        <v>72502005634</v>
      </c>
      <c r="M36" s="345">
        <v>0</v>
      </c>
      <c r="N36" s="345">
        <v>0</v>
      </c>
    </row>
    <row r="37" spans="1:14" ht="10.7" customHeight="1">
      <c r="A37" s="340"/>
      <c r="B37" s="341" t="s">
        <v>608</v>
      </c>
      <c r="C37" s="346">
        <v>0</v>
      </c>
      <c r="D37" s="345">
        <v>0</v>
      </c>
      <c r="E37" s="345">
        <v>0</v>
      </c>
      <c r="F37" s="345">
        <v>0</v>
      </c>
      <c r="G37" s="345">
        <v>0</v>
      </c>
      <c r="H37" s="345">
        <v>0</v>
      </c>
      <c r="I37" s="345">
        <v>0</v>
      </c>
      <c r="J37" s="345">
        <v>0</v>
      </c>
      <c r="K37" s="345">
        <v>0</v>
      </c>
      <c r="L37" s="345">
        <v>0</v>
      </c>
      <c r="M37" s="345">
        <v>0</v>
      </c>
      <c r="N37" s="345">
        <v>0</v>
      </c>
    </row>
    <row r="38" spans="1:14" ht="10.7" customHeight="1">
      <c r="A38" s="340"/>
      <c r="B38" s="341" t="s">
        <v>611</v>
      </c>
      <c r="C38" s="346">
        <v>0</v>
      </c>
      <c r="D38" s="345">
        <v>0</v>
      </c>
      <c r="E38" s="345">
        <v>0</v>
      </c>
      <c r="F38" s="345">
        <v>0</v>
      </c>
      <c r="G38" s="345">
        <v>0</v>
      </c>
      <c r="H38" s="345">
        <v>0</v>
      </c>
      <c r="I38" s="345">
        <v>0</v>
      </c>
      <c r="J38" s="345">
        <v>0</v>
      </c>
      <c r="K38" s="345">
        <v>0</v>
      </c>
      <c r="L38" s="345">
        <v>0</v>
      </c>
      <c r="M38" s="345">
        <v>0</v>
      </c>
      <c r="N38" s="345">
        <v>0</v>
      </c>
    </row>
    <row r="39" spans="1:14" ht="10.7" customHeight="1">
      <c r="A39" s="344" t="s">
        <v>502</v>
      </c>
      <c r="B39" s="341" t="s">
        <v>500</v>
      </c>
      <c r="C39" s="346">
        <v>0</v>
      </c>
      <c r="D39" s="345">
        <v>0</v>
      </c>
      <c r="E39" s="345">
        <v>0</v>
      </c>
      <c r="F39" s="345">
        <v>0</v>
      </c>
      <c r="G39" s="345">
        <v>0</v>
      </c>
      <c r="H39" s="345">
        <v>0</v>
      </c>
      <c r="I39" s="345">
        <v>0</v>
      </c>
      <c r="J39" s="345">
        <v>0</v>
      </c>
      <c r="K39" s="345">
        <v>0</v>
      </c>
      <c r="L39" s="345">
        <v>0</v>
      </c>
      <c r="M39" s="345">
        <v>0</v>
      </c>
      <c r="N39" s="345">
        <v>0</v>
      </c>
    </row>
    <row r="40" spans="1:14" ht="10.7" customHeight="1">
      <c r="A40" s="344">
        <v>2</v>
      </c>
      <c r="B40" s="341" t="s">
        <v>503</v>
      </c>
      <c r="C40" s="342">
        <v>35833025159</v>
      </c>
      <c r="D40" s="345">
        <v>0</v>
      </c>
      <c r="E40" s="343">
        <v>35833025159</v>
      </c>
      <c r="F40" s="343">
        <v>35833025159</v>
      </c>
      <c r="G40" s="345">
        <v>0</v>
      </c>
      <c r="H40" s="345">
        <v>0</v>
      </c>
      <c r="I40" s="343">
        <v>35833025159</v>
      </c>
      <c r="J40" s="345">
        <v>0</v>
      </c>
      <c r="K40" s="343">
        <v>35833025159</v>
      </c>
      <c r="L40" s="343">
        <v>35833025159</v>
      </c>
      <c r="M40" s="345">
        <v>0</v>
      </c>
      <c r="N40" s="345">
        <v>0</v>
      </c>
    </row>
    <row r="41" spans="1:14" ht="10.7" customHeight="1">
      <c r="A41" s="344">
        <v>2.1</v>
      </c>
      <c r="B41" s="341" t="s">
        <v>3</v>
      </c>
      <c r="C41" s="342">
        <v>15544828078</v>
      </c>
      <c r="D41" s="345">
        <v>0</v>
      </c>
      <c r="E41" s="343">
        <v>15544828078</v>
      </c>
      <c r="F41" s="343">
        <v>15544828078</v>
      </c>
      <c r="G41" s="345">
        <v>0</v>
      </c>
      <c r="H41" s="345">
        <v>0</v>
      </c>
      <c r="I41" s="343">
        <v>15544828078</v>
      </c>
      <c r="J41" s="345">
        <v>0</v>
      </c>
      <c r="K41" s="343">
        <v>15544828078</v>
      </c>
      <c r="L41" s="343">
        <v>15544828078</v>
      </c>
      <c r="M41" s="345">
        <v>0</v>
      </c>
      <c r="N41" s="345">
        <v>0</v>
      </c>
    </row>
    <row r="42" spans="1:14" ht="10.7" customHeight="1">
      <c r="A42" s="340"/>
      <c r="B42" s="341" t="s">
        <v>490</v>
      </c>
      <c r="C42" s="346">
        <v>0</v>
      </c>
      <c r="D42" s="345">
        <v>0</v>
      </c>
      <c r="E42" s="345">
        <v>0</v>
      </c>
      <c r="F42" s="345">
        <v>0</v>
      </c>
      <c r="G42" s="345">
        <v>0</v>
      </c>
      <c r="H42" s="345">
        <v>0</v>
      </c>
      <c r="I42" s="345">
        <v>0</v>
      </c>
      <c r="J42" s="345">
        <v>0</v>
      </c>
      <c r="K42" s="345">
        <v>0</v>
      </c>
      <c r="L42" s="345">
        <v>0</v>
      </c>
      <c r="M42" s="345">
        <v>0</v>
      </c>
      <c r="N42" s="345">
        <v>0</v>
      </c>
    </row>
    <row r="43" spans="1:14" ht="10.7" customHeight="1">
      <c r="A43" s="344">
        <v>2.2000000000000002</v>
      </c>
      <c r="B43" s="341" t="s">
        <v>605</v>
      </c>
      <c r="C43" s="346">
        <v>0</v>
      </c>
      <c r="D43" s="345">
        <v>0</v>
      </c>
      <c r="E43" s="345">
        <v>0</v>
      </c>
      <c r="F43" s="345">
        <v>0</v>
      </c>
      <c r="G43" s="345">
        <v>0</v>
      </c>
      <c r="H43" s="345">
        <v>0</v>
      </c>
      <c r="I43" s="345">
        <v>0</v>
      </c>
      <c r="J43" s="345">
        <v>0</v>
      </c>
      <c r="K43" s="345">
        <v>0</v>
      </c>
      <c r="L43" s="345">
        <v>0</v>
      </c>
      <c r="M43" s="345">
        <v>0</v>
      </c>
      <c r="N43" s="345">
        <v>0</v>
      </c>
    </row>
    <row r="44" spans="1:14" ht="10.7" customHeight="1">
      <c r="A44" s="340"/>
      <c r="B44" s="341" t="s">
        <v>493</v>
      </c>
      <c r="C44" s="346">
        <v>0</v>
      </c>
      <c r="D44" s="345">
        <v>0</v>
      </c>
      <c r="E44" s="345">
        <v>0</v>
      </c>
      <c r="F44" s="345">
        <v>0</v>
      </c>
      <c r="G44" s="345">
        <v>0</v>
      </c>
      <c r="H44" s="345">
        <v>0</v>
      </c>
      <c r="I44" s="345">
        <v>0</v>
      </c>
      <c r="J44" s="345">
        <v>0</v>
      </c>
      <c r="K44" s="345">
        <v>0</v>
      </c>
      <c r="L44" s="345">
        <v>0</v>
      </c>
      <c r="M44" s="345">
        <v>0</v>
      </c>
      <c r="N44" s="345">
        <v>0</v>
      </c>
    </row>
    <row r="45" spans="1:14" ht="10.7" customHeight="1">
      <c r="A45" s="344">
        <v>2.2999999999999998</v>
      </c>
      <c r="B45" s="341" t="s">
        <v>4</v>
      </c>
      <c r="C45" s="342">
        <v>20204109441</v>
      </c>
      <c r="D45" s="345">
        <v>0</v>
      </c>
      <c r="E45" s="343">
        <v>20204109441</v>
      </c>
      <c r="F45" s="343">
        <v>20204109441</v>
      </c>
      <c r="G45" s="345">
        <v>0</v>
      </c>
      <c r="H45" s="345">
        <v>0</v>
      </c>
      <c r="I45" s="343">
        <v>20204109441</v>
      </c>
      <c r="J45" s="345">
        <v>0</v>
      </c>
      <c r="K45" s="343">
        <v>20204109441</v>
      </c>
      <c r="L45" s="343">
        <v>20204109441</v>
      </c>
      <c r="M45" s="345">
        <v>0</v>
      </c>
      <c r="N45" s="345">
        <v>0</v>
      </c>
    </row>
    <row r="46" spans="1:14" ht="10.7" customHeight="1">
      <c r="A46" s="340"/>
      <c r="B46" s="341" t="s">
        <v>495</v>
      </c>
      <c r="C46" s="346">
        <v>0</v>
      </c>
      <c r="D46" s="345">
        <v>0</v>
      </c>
      <c r="E46" s="345">
        <v>0</v>
      </c>
      <c r="F46" s="345">
        <v>0</v>
      </c>
      <c r="G46" s="345">
        <v>0</v>
      </c>
      <c r="H46" s="345">
        <v>0</v>
      </c>
      <c r="I46" s="345">
        <v>0</v>
      </c>
      <c r="J46" s="345">
        <v>0</v>
      </c>
      <c r="K46" s="345">
        <v>0</v>
      </c>
      <c r="L46" s="345">
        <v>0</v>
      </c>
      <c r="M46" s="345">
        <v>0</v>
      </c>
      <c r="N46" s="345">
        <v>0</v>
      </c>
    </row>
    <row r="47" spans="1:14" ht="10.7" customHeight="1">
      <c r="A47" s="344">
        <v>2.4</v>
      </c>
      <c r="B47" s="341" t="s">
        <v>6</v>
      </c>
      <c r="C47" s="342">
        <v>84087640</v>
      </c>
      <c r="D47" s="345">
        <v>0</v>
      </c>
      <c r="E47" s="343">
        <v>84087640</v>
      </c>
      <c r="F47" s="343">
        <v>84087640</v>
      </c>
      <c r="G47" s="345">
        <v>0</v>
      </c>
      <c r="H47" s="345">
        <v>0</v>
      </c>
      <c r="I47" s="343">
        <v>84087640</v>
      </c>
      <c r="J47" s="345">
        <v>0</v>
      </c>
      <c r="K47" s="343">
        <v>84087640</v>
      </c>
      <c r="L47" s="343">
        <v>84087640</v>
      </c>
      <c r="M47" s="345">
        <v>0</v>
      </c>
      <c r="N47" s="345">
        <v>0</v>
      </c>
    </row>
    <row r="48" spans="1:14" ht="10.7" customHeight="1">
      <c r="A48" s="340"/>
      <c r="B48" s="341" t="s">
        <v>497</v>
      </c>
      <c r="C48" s="346">
        <v>0</v>
      </c>
      <c r="D48" s="345">
        <v>0</v>
      </c>
      <c r="E48" s="345">
        <v>0</v>
      </c>
      <c r="F48" s="345">
        <v>0</v>
      </c>
      <c r="G48" s="345">
        <v>0</v>
      </c>
      <c r="H48" s="345">
        <v>0</v>
      </c>
      <c r="I48" s="345">
        <v>0</v>
      </c>
      <c r="J48" s="345">
        <v>0</v>
      </c>
      <c r="K48" s="345">
        <v>0</v>
      </c>
      <c r="L48" s="345">
        <v>0</v>
      </c>
      <c r="M48" s="345">
        <v>0</v>
      </c>
      <c r="N48" s="345">
        <v>0</v>
      </c>
    </row>
    <row r="49" spans="1:14" ht="10.7" customHeight="1">
      <c r="A49" s="340"/>
      <c r="B49" s="341" t="s">
        <v>609</v>
      </c>
      <c r="C49" s="346">
        <v>0</v>
      </c>
      <c r="D49" s="345">
        <v>0</v>
      </c>
      <c r="E49" s="345">
        <v>0</v>
      </c>
      <c r="F49" s="345">
        <v>0</v>
      </c>
      <c r="G49" s="345">
        <v>0</v>
      </c>
      <c r="H49" s="345">
        <v>0</v>
      </c>
      <c r="I49" s="345">
        <v>0</v>
      </c>
      <c r="J49" s="345">
        <v>0</v>
      </c>
      <c r="K49" s="345">
        <v>0</v>
      </c>
      <c r="L49" s="345">
        <v>0</v>
      </c>
      <c r="M49" s="345">
        <v>0</v>
      </c>
      <c r="N49" s="345">
        <v>0</v>
      </c>
    </row>
    <row r="50" spans="1:14" ht="10.7" customHeight="1">
      <c r="A50" s="344">
        <v>2.5</v>
      </c>
      <c r="B50" s="341" t="s">
        <v>506</v>
      </c>
      <c r="C50" s="346">
        <v>0</v>
      </c>
      <c r="D50" s="345">
        <v>0</v>
      </c>
      <c r="E50" s="345">
        <v>0</v>
      </c>
      <c r="F50" s="345">
        <v>0</v>
      </c>
      <c r="G50" s="345">
        <v>0</v>
      </c>
      <c r="H50" s="345">
        <v>0</v>
      </c>
      <c r="I50" s="345">
        <v>0</v>
      </c>
      <c r="J50" s="345">
        <v>0</v>
      </c>
      <c r="K50" s="345">
        <v>0</v>
      </c>
      <c r="L50" s="345">
        <v>0</v>
      </c>
      <c r="M50" s="345">
        <v>0</v>
      </c>
      <c r="N50" s="345">
        <v>0</v>
      </c>
    </row>
    <row r="51" spans="1:14" ht="10.7" customHeight="1">
      <c r="A51" s="344">
        <v>3</v>
      </c>
      <c r="B51" s="341" t="s">
        <v>507</v>
      </c>
      <c r="C51" s="342">
        <v>943678592750</v>
      </c>
      <c r="D51" s="345">
        <v>0</v>
      </c>
      <c r="E51" s="343">
        <v>943678592750</v>
      </c>
      <c r="F51" s="343">
        <v>49580142319</v>
      </c>
      <c r="G51" s="343">
        <v>894098450431</v>
      </c>
      <c r="H51" s="345">
        <v>0</v>
      </c>
      <c r="I51" s="343">
        <v>943678592750</v>
      </c>
      <c r="J51" s="345">
        <v>0</v>
      </c>
      <c r="K51" s="343">
        <v>943678592750</v>
      </c>
      <c r="L51" s="343">
        <v>49580142319</v>
      </c>
      <c r="M51" s="343">
        <v>894098450431</v>
      </c>
      <c r="N51" s="345">
        <v>0</v>
      </c>
    </row>
    <row r="52" spans="1:14" ht="10.7" customHeight="1">
      <c r="A52" s="344">
        <v>3.1</v>
      </c>
      <c r="B52" s="341" t="s">
        <v>3</v>
      </c>
      <c r="C52" s="342">
        <v>519258040006</v>
      </c>
      <c r="D52" s="345">
        <v>0</v>
      </c>
      <c r="E52" s="343">
        <v>519258040006</v>
      </c>
      <c r="F52" s="345">
        <v>0</v>
      </c>
      <c r="G52" s="343">
        <v>519258040006</v>
      </c>
      <c r="H52" s="345">
        <v>0</v>
      </c>
      <c r="I52" s="343">
        <v>519258040006</v>
      </c>
      <c r="J52" s="345">
        <v>0</v>
      </c>
      <c r="K52" s="343">
        <v>519258040006</v>
      </c>
      <c r="L52" s="345">
        <v>0</v>
      </c>
      <c r="M52" s="343">
        <v>519258040006</v>
      </c>
      <c r="N52" s="345">
        <v>0</v>
      </c>
    </row>
    <row r="53" spans="1:14" ht="10.7" customHeight="1">
      <c r="A53" s="340"/>
      <c r="B53" s="341" t="s">
        <v>490</v>
      </c>
      <c r="C53" s="346">
        <v>0</v>
      </c>
      <c r="D53" s="345">
        <v>0</v>
      </c>
      <c r="E53" s="345">
        <v>0</v>
      </c>
      <c r="F53" s="345">
        <v>0</v>
      </c>
      <c r="G53" s="345">
        <v>0</v>
      </c>
      <c r="H53" s="345">
        <v>0</v>
      </c>
      <c r="I53" s="345">
        <v>0</v>
      </c>
      <c r="J53" s="345">
        <v>0</v>
      </c>
      <c r="K53" s="345">
        <v>0</v>
      </c>
      <c r="L53" s="345">
        <v>0</v>
      </c>
      <c r="M53" s="345">
        <v>0</v>
      </c>
      <c r="N53" s="345">
        <v>0</v>
      </c>
    </row>
    <row r="54" spans="1:14" ht="10.7" customHeight="1">
      <c r="A54" s="344">
        <v>3.2</v>
      </c>
      <c r="B54" s="341" t="s">
        <v>605</v>
      </c>
      <c r="C54" s="342">
        <v>32776736667</v>
      </c>
      <c r="D54" s="345">
        <v>0</v>
      </c>
      <c r="E54" s="343">
        <v>32776736667</v>
      </c>
      <c r="F54" s="343">
        <v>32776736667</v>
      </c>
      <c r="G54" s="345">
        <v>0</v>
      </c>
      <c r="H54" s="345">
        <v>0</v>
      </c>
      <c r="I54" s="343">
        <v>32776736667</v>
      </c>
      <c r="J54" s="345">
        <v>0</v>
      </c>
      <c r="K54" s="343">
        <v>32776736667</v>
      </c>
      <c r="L54" s="343">
        <v>32776736667</v>
      </c>
      <c r="M54" s="345">
        <v>0</v>
      </c>
      <c r="N54" s="345">
        <v>0</v>
      </c>
    </row>
    <row r="55" spans="1:14" ht="10.7" customHeight="1">
      <c r="A55" s="340"/>
      <c r="B55" s="341" t="s">
        <v>493</v>
      </c>
      <c r="C55" s="346">
        <v>0</v>
      </c>
      <c r="D55" s="345">
        <v>0</v>
      </c>
      <c r="E55" s="345">
        <v>0</v>
      </c>
      <c r="F55" s="345">
        <v>0</v>
      </c>
      <c r="G55" s="345">
        <v>0</v>
      </c>
      <c r="H55" s="345">
        <v>0</v>
      </c>
      <c r="I55" s="345">
        <v>0</v>
      </c>
      <c r="J55" s="345">
        <v>0</v>
      </c>
      <c r="K55" s="345">
        <v>0</v>
      </c>
      <c r="L55" s="345">
        <v>0</v>
      </c>
      <c r="M55" s="345">
        <v>0</v>
      </c>
      <c r="N55" s="345">
        <v>0</v>
      </c>
    </row>
    <row r="56" spans="1:14" ht="10.7" customHeight="1">
      <c r="A56" s="344">
        <v>3.3</v>
      </c>
      <c r="B56" s="341" t="s">
        <v>4</v>
      </c>
      <c r="C56" s="342">
        <v>374840410425</v>
      </c>
      <c r="D56" s="345">
        <v>0</v>
      </c>
      <c r="E56" s="343">
        <v>374840410425</v>
      </c>
      <c r="F56" s="345">
        <v>0</v>
      </c>
      <c r="G56" s="343">
        <v>374840410425</v>
      </c>
      <c r="H56" s="345">
        <v>0</v>
      </c>
      <c r="I56" s="343">
        <v>374840410425</v>
      </c>
      <c r="J56" s="345">
        <v>0</v>
      </c>
      <c r="K56" s="343">
        <v>374840410425</v>
      </c>
      <c r="L56" s="345">
        <v>0</v>
      </c>
      <c r="M56" s="343">
        <v>374840410425</v>
      </c>
      <c r="N56" s="345">
        <v>0</v>
      </c>
    </row>
    <row r="57" spans="1:14" ht="10.7" customHeight="1">
      <c r="A57" s="340"/>
      <c r="B57" s="341" t="s">
        <v>495</v>
      </c>
      <c r="C57" s="346">
        <v>0</v>
      </c>
      <c r="D57" s="345">
        <v>0</v>
      </c>
      <c r="E57" s="345">
        <v>0</v>
      </c>
      <c r="F57" s="345">
        <v>0</v>
      </c>
      <c r="G57" s="345">
        <v>0</v>
      </c>
      <c r="H57" s="345">
        <v>0</v>
      </c>
      <c r="I57" s="345">
        <v>0</v>
      </c>
      <c r="J57" s="345">
        <v>0</v>
      </c>
      <c r="K57" s="345">
        <v>0</v>
      </c>
      <c r="L57" s="345">
        <v>0</v>
      </c>
      <c r="M57" s="345">
        <v>0</v>
      </c>
      <c r="N57" s="345">
        <v>0</v>
      </c>
    </row>
    <row r="58" spans="1:14" ht="10.7" customHeight="1">
      <c r="A58" s="344">
        <v>3.4</v>
      </c>
      <c r="B58" s="341" t="s">
        <v>6</v>
      </c>
      <c r="C58" s="342">
        <v>16803405652</v>
      </c>
      <c r="D58" s="345">
        <v>0</v>
      </c>
      <c r="E58" s="343">
        <v>16803405652</v>
      </c>
      <c r="F58" s="343">
        <v>16803405652</v>
      </c>
      <c r="G58" s="345">
        <v>0</v>
      </c>
      <c r="H58" s="345">
        <v>0</v>
      </c>
      <c r="I58" s="343">
        <v>16803405652</v>
      </c>
      <c r="J58" s="345">
        <v>0</v>
      </c>
      <c r="K58" s="343">
        <v>16803405652</v>
      </c>
      <c r="L58" s="343">
        <v>16803405652</v>
      </c>
      <c r="M58" s="345">
        <v>0</v>
      </c>
      <c r="N58" s="345">
        <v>0</v>
      </c>
    </row>
    <row r="59" spans="1:14" ht="10.7" customHeight="1">
      <c r="A59" s="340"/>
      <c r="B59" s="341" t="s">
        <v>497</v>
      </c>
      <c r="C59" s="346">
        <v>0</v>
      </c>
      <c r="D59" s="345">
        <v>0</v>
      </c>
      <c r="E59" s="345">
        <v>0</v>
      </c>
      <c r="F59" s="345">
        <v>0</v>
      </c>
      <c r="G59" s="345">
        <v>0</v>
      </c>
      <c r="H59" s="345">
        <v>0</v>
      </c>
      <c r="I59" s="345">
        <v>0</v>
      </c>
      <c r="J59" s="345">
        <v>0</v>
      </c>
      <c r="K59" s="345">
        <v>0</v>
      </c>
      <c r="L59" s="345">
        <v>0</v>
      </c>
      <c r="M59" s="345">
        <v>0</v>
      </c>
      <c r="N59" s="345">
        <v>0</v>
      </c>
    </row>
    <row r="60" spans="1:14" ht="10.7" customHeight="1">
      <c r="A60" s="340"/>
      <c r="B60" s="341" t="s">
        <v>609</v>
      </c>
      <c r="C60" s="346">
        <v>0</v>
      </c>
      <c r="D60" s="345">
        <v>0</v>
      </c>
      <c r="E60" s="345">
        <v>0</v>
      </c>
      <c r="F60" s="345">
        <v>0</v>
      </c>
      <c r="G60" s="345">
        <v>0</v>
      </c>
      <c r="H60" s="345">
        <v>0</v>
      </c>
      <c r="I60" s="345">
        <v>0</v>
      </c>
      <c r="J60" s="345">
        <v>0</v>
      </c>
      <c r="K60" s="345">
        <v>0</v>
      </c>
      <c r="L60" s="345">
        <v>0</v>
      </c>
      <c r="M60" s="345">
        <v>0</v>
      </c>
      <c r="N60" s="345">
        <v>0</v>
      </c>
    </row>
    <row r="61" spans="1:14" ht="10.7" customHeight="1">
      <c r="A61" s="344">
        <v>3.5</v>
      </c>
      <c r="B61" s="341" t="s">
        <v>506</v>
      </c>
      <c r="C61" s="346">
        <v>0</v>
      </c>
      <c r="D61" s="345">
        <v>0</v>
      </c>
      <c r="E61" s="345">
        <v>0</v>
      </c>
      <c r="F61" s="345">
        <v>0</v>
      </c>
      <c r="G61" s="345">
        <v>0</v>
      </c>
      <c r="H61" s="345">
        <v>0</v>
      </c>
      <c r="I61" s="345">
        <v>0</v>
      </c>
      <c r="J61" s="345">
        <v>0</v>
      </c>
      <c r="K61" s="345">
        <v>0</v>
      </c>
      <c r="L61" s="345">
        <v>0</v>
      </c>
      <c r="M61" s="345">
        <v>0</v>
      </c>
      <c r="N61" s="345">
        <v>0</v>
      </c>
    </row>
    <row r="62" spans="1:14" ht="10.7" customHeight="1">
      <c r="A62" s="344">
        <v>4</v>
      </c>
      <c r="B62" s="341" t="s">
        <v>12</v>
      </c>
      <c r="C62" s="342">
        <v>479309864908</v>
      </c>
      <c r="D62" s="345">
        <v>0</v>
      </c>
      <c r="E62" s="343">
        <v>479309864908</v>
      </c>
      <c r="F62" s="343">
        <v>479309864908</v>
      </c>
      <c r="G62" s="345">
        <v>0</v>
      </c>
      <c r="H62" s="345">
        <v>0</v>
      </c>
      <c r="I62" s="343">
        <v>479309864908</v>
      </c>
      <c r="J62" s="345">
        <v>0</v>
      </c>
      <c r="K62" s="343">
        <v>479309864908</v>
      </c>
      <c r="L62" s="343">
        <v>479309864908</v>
      </c>
      <c r="M62" s="345">
        <v>0</v>
      </c>
      <c r="N62" s="345">
        <v>0</v>
      </c>
    </row>
    <row r="63" spans="1:14" ht="10.7" customHeight="1">
      <c r="A63" s="344">
        <v>5</v>
      </c>
      <c r="B63" s="341" t="s">
        <v>508</v>
      </c>
      <c r="C63" s="342">
        <v>1700535975775</v>
      </c>
      <c r="D63" s="343">
        <v>1067898505928</v>
      </c>
      <c r="E63" s="343">
        <v>632637469847</v>
      </c>
      <c r="F63" s="343">
        <v>632637469847</v>
      </c>
      <c r="G63" s="345">
        <v>0</v>
      </c>
      <c r="H63" s="345">
        <v>0</v>
      </c>
      <c r="I63" s="343">
        <v>1700535975775</v>
      </c>
      <c r="J63" s="343">
        <v>1067898505928</v>
      </c>
      <c r="K63" s="343">
        <v>632637469847</v>
      </c>
      <c r="L63" s="343">
        <v>632637469847</v>
      </c>
      <c r="M63" s="345">
        <v>0</v>
      </c>
      <c r="N63" s="345">
        <v>0</v>
      </c>
    </row>
    <row r="64" spans="1:14" ht="10.7" customHeight="1">
      <c r="A64" s="340"/>
      <c r="B64" s="341" t="s">
        <v>509</v>
      </c>
      <c r="C64" s="342">
        <v>1067898505928</v>
      </c>
      <c r="D64" s="343">
        <v>1067898505928</v>
      </c>
      <c r="E64" s="345">
        <v>0</v>
      </c>
      <c r="F64" s="345">
        <v>0</v>
      </c>
      <c r="G64" s="345">
        <v>0</v>
      </c>
      <c r="H64" s="345">
        <v>0</v>
      </c>
      <c r="I64" s="343">
        <v>1067898505928</v>
      </c>
      <c r="J64" s="343">
        <v>1067898505928</v>
      </c>
      <c r="K64" s="345">
        <v>0</v>
      </c>
      <c r="L64" s="345">
        <v>0</v>
      </c>
      <c r="M64" s="345">
        <v>0</v>
      </c>
      <c r="N64" s="345">
        <v>0</v>
      </c>
    </row>
    <row r="65" spans="1:14" ht="10.7" customHeight="1">
      <c r="A65" s="340"/>
      <c r="B65" s="341" t="s">
        <v>612</v>
      </c>
      <c r="C65" s="342">
        <v>632637469847</v>
      </c>
      <c r="D65" s="345">
        <v>0</v>
      </c>
      <c r="E65" s="343">
        <v>632637469847</v>
      </c>
      <c r="F65" s="343">
        <v>632637469847</v>
      </c>
      <c r="G65" s="345">
        <v>0</v>
      </c>
      <c r="H65" s="345">
        <v>0</v>
      </c>
      <c r="I65" s="343">
        <v>632637469847</v>
      </c>
      <c r="J65" s="345">
        <v>0</v>
      </c>
      <c r="K65" s="343">
        <v>632637469847</v>
      </c>
      <c r="L65" s="343">
        <v>632637469847</v>
      </c>
      <c r="M65" s="345">
        <v>0</v>
      </c>
      <c r="N65" s="345">
        <v>0</v>
      </c>
    </row>
    <row r="66" spans="1:14" ht="10.7" customHeight="1">
      <c r="A66" s="344">
        <v>6</v>
      </c>
      <c r="B66" s="341" t="s">
        <v>13</v>
      </c>
      <c r="C66" s="342">
        <v>247449516171</v>
      </c>
      <c r="D66" s="345">
        <v>0</v>
      </c>
      <c r="E66" s="343">
        <v>247449516171</v>
      </c>
      <c r="F66" s="345">
        <v>0</v>
      </c>
      <c r="G66" s="343">
        <v>205779952239</v>
      </c>
      <c r="H66" s="343">
        <v>41669563932</v>
      </c>
      <c r="I66" s="343">
        <v>247449516171</v>
      </c>
      <c r="J66" s="345">
        <v>0</v>
      </c>
      <c r="K66" s="343">
        <v>247449516171</v>
      </c>
      <c r="L66" s="345">
        <v>0</v>
      </c>
      <c r="M66" s="343">
        <v>205779952239</v>
      </c>
      <c r="N66" s="343">
        <v>41669563932</v>
      </c>
    </row>
    <row r="67" spans="1:14" ht="10.7" customHeight="1">
      <c r="A67" s="344">
        <v>7</v>
      </c>
      <c r="B67" s="341" t="s">
        <v>511</v>
      </c>
      <c r="C67" s="342">
        <v>154856127412</v>
      </c>
      <c r="D67" s="343">
        <v>37671323125</v>
      </c>
      <c r="E67" s="343">
        <v>117184804287</v>
      </c>
      <c r="F67" s="343">
        <v>50713814123</v>
      </c>
      <c r="G67" s="343">
        <v>45156553424</v>
      </c>
      <c r="H67" s="343">
        <v>21314436740</v>
      </c>
      <c r="I67" s="343">
        <v>154856127412</v>
      </c>
      <c r="J67" s="343">
        <v>37671323125</v>
      </c>
      <c r="K67" s="343">
        <v>117184804287</v>
      </c>
      <c r="L67" s="343">
        <v>50713814123</v>
      </c>
      <c r="M67" s="343">
        <v>45156553424</v>
      </c>
      <c r="N67" s="343">
        <v>21314436740</v>
      </c>
    </row>
    <row r="68" spans="1:14" ht="10.7" customHeight="1">
      <c r="A68" s="340"/>
      <c r="B68" s="341" t="s">
        <v>512</v>
      </c>
      <c r="C68" s="342">
        <v>3746056612</v>
      </c>
      <c r="D68" s="343">
        <v>3500000</v>
      </c>
      <c r="E68" s="343">
        <v>3742556612</v>
      </c>
      <c r="F68" s="343">
        <v>615948000</v>
      </c>
      <c r="G68" s="343">
        <v>2909538612</v>
      </c>
      <c r="H68" s="343">
        <v>217070000</v>
      </c>
      <c r="I68" s="343">
        <v>3746056612</v>
      </c>
      <c r="J68" s="343">
        <v>3500000</v>
      </c>
      <c r="K68" s="343">
        <v>3742556612</v>
      </c>
      <c r="L68" s="343">
        <v>615948000</v>
      </c>
      <c r="M68" s="343">
        <v>2909538612</v>
      </c>
      <c r="N68" s="343">
        <v>217070000</v>
      </c>
    </row>
    <row r="69" spans="1:14" ht="10.7" customHeight="1">
      <c r="A69" s="340"/>
      <c r="B69" s="341" t="s">
        <v>613</v>
      </c>
      <c r="C69" s="342">
        <v>2560582176</v>
      </c>
      <c r="D69" s="343">
        <v>2560582176</v>
      </c>
      <c r="E69" s="345">
        <v>0</v>
      </c>
      <c r="F69" s="345">
        <v>0</v>
      </c>
      <c r="G69" s="345">
        <v>0</v>
      </c>
      <c r="H69" s="345">
        <v>0</v>
      </c>
      <c r="I69" s="343">
        <v>2560582176</v>
      </c>
      <c r="J69" s="343">
        <v>2560582176</v>
      </c>
      <c r="K69" s="345">
        <v>0</v>
      </c>
      <c r="L69" s="345">
        <v>0</v>
      </c>
      <c r="M69" s="345">
        <v>0</v>
      </c>
      <c r="N69" s="345">
        <v>0</v>
      </c>
    </row>
    <row r="70" spans="1:14" ht="10.7" customHeight="1">
      <c r="A70" s="340"/>
      <c r="B70" s="341" t="s">
        <v>614</v>
      </c>
      <c r="C70" s="342">
        <v>32827907603</v>
      </c>
      <c r="D70" s="345">
        <v>0</v>
      </c>
      <c r="E70" s="343">
        <v>32827907603</v>
      </c>
      <c r="F70" s="343">
        <v>32827907603</v>
      </c>
      <c r="G70" s="345">
        <v>0</v>
      </c>
      <c r="H70" s="345">
        <v>0</v>
      </c>
      <c r="I70" s="343">
        <v>32827907603</v>
      </c>
      <c r="J70" s="345">
        <v>0</v>
      </c>
      <c r="K70" s="343">
        <v>32827907603</v>
      </c>
      <c r="L70" s="343">
        <v>32827907603</v>
      </c>
      <c r="M70" s="345">
        <v>0</v>
      </c>
      <c r="N70" s="345">
        <v>0</v>
      </c>
    </row>
    <row r="71" spans="1:14" ht="10.7" customHeight="1">
      <c r="A71" s="344">
        <v>7.1</v>
      </c>
      <c r="B71" s="341" t="s">
        <v>140</v>
      </c>
      <c r="C71" s="342">
        <v>37955323125</v>
      </c>
      <c r="D71" s="343">
        <v>37671323125</v>
      </c>
      <c r="E71" s="343">
        <v>284000000</v>
      </c>
      <c r="F71" s="343">
        <v>284000000</v>
      </c>
      <c r="G71" s="345">
        <v>0</v>
      </c>
      <c r="H71" s="345">
        <v>0</v>
      </c>
      <c r="I71" s="343">
        <v>37955323125</v>
      </c>
      <c r="J71" s="343">
        <v>37671323125</v>
      </c>
      <c r="K71" s="343">
        <v>284000000</v>
      </c>
      <c r="L71" s="343">
        <v>284000000</v>
      </c>
      <c r="M71" s="345">
        <v>0</v>
      </c>
      <c r="N71" s="345">
        <v>0</v>
      </c>
    </row>
    <row r="72" spans="1:14" ht="10.7" customHeight="1">
      <c r="A72" s="344">
        <v>7.2</v>
      </c>
      <c r="B72" s="341" t="s">
        <v>517</v>
      </c>
      <c r="C72" s="342">
        <v>63045323030</v>
      </c>
      <c r="D72" s="345">
        <v>0</v>
      </c>
      <c r="E72" s="343">
        <v>63045323030</v>
      </c>
      <c r="F72" s="343">
        <v>48463280126</v>
      </c>
      <c r="G72" s="343">
        <v>14582042904</v>
      </c>
      <c r="H72" s="345">
        <v>0</v>
      </c>
      <c r="I72" s="343">
        <v>63045323030</v>
      </c>
      <c r="J72" s="345">
        <v>0</v>
      </c>
      <c r="K72" s="343">
        <v>63045323030</v>
      </c>
      <c r="L72" s="343">
        <v>48463280126</v>
      </c>
      <c r="M72" s="343">
        <v>14582042904</v>
      </c>
      <c r="N72" s="345">
        <v>0</v>
      </c>
    </row>
    <row r="73" spans="1:14" ht="10.7" customHeight="1">
      <c r="A73" s="344">
        <v>7.3</v>
      </c>
      <c r="B73" s="341" t="s">
        <v>519</v>
      </c>
      <c r="C73" s="342">
        <v>40249694517</v>
      </c>
      <c r="D73" s="345">
        <v>0</v>
      </c>
      <c r="E73" s="343">
        <v>40249694517</v>
      </c>
      <c r="F73" s="343">
        <v>1966533997</v>
      </c>
      <c r="G73" s="343">
        <v>30574510520</v>
      </c>
      <c r="H73" s="343">
        <v>7708650000</v>
      </c>
      <c r="I73" s="343">
        <v>40249694517</v>
      </c>
      <c r="J73" s="345">
        <v>0</v>
      </c>
      <c r="K73" s="343">
        <v>40249694517</v>
      </c>
      <c r="L73" s="343">
        <v>1966533997</v>
      </c>
      <c r="M73" s="343">
        <v>30574510520</v>
      </c>
      <c r="N73" s="343">
        <v>7708650000</v>
      </c>
    </row>
    <row r="74" spans="1:14" ht="10.7" customHeight="1">
      <c r="A74" s="344">
        <v>7.4</v>
      </c>
      <c r="B74" s="341" t="s">
        <v>141</v>
      </c>
      <c r="C74" s="342">
        <v>13605786740</v>
      </c>
      <c r="D74" s="345">
        <v>0</v>
      </c>
      <c r="E74" s="343">
        <v>13605786740</v>
      </c>
      <c r="F74" s="345">
        <v>0</v>
      </c>
      <c r="G74" s="345">
        <v>0</v>
      </c>
      <c r="H74" s="343">
        <v>13605786740</v>
      </c>
      <c r="I74" s="343">
        <v>13605786740</v>
      </c>
      <c r="J74" s="345">
        <v>0</v>
      </c>
      <c r="K74" s="343">
        <v>13605786740</v>
      </c>
      <c r="L74" s="345">
        <v>0</v>
      </c>
      <c r="M74" s="345">
        <v>0</v>
      </c>
      <c r="N74" s="343">
        <v>13605786740</v>
      </c>
    </row>
    <row r="75" spans="1:14" ht="10.7" customHeight="1">
      <c r="A75" s="344">
        <v>8</v>
      </c>
      <c r="B75" s="341" t="s">
        <v>615</v>
      </c>
      <c r="C75" s="342">
        <v>1050428464812</v>
      </c>
      <c r="D75" s="345">
        <v>0</v>
      </c>
      <c r="E75" s="343">
        <v>1050428464812</v>
      </c>
      <c r="F75" s="343">
        <v>211979905699</v>
      </c>
      <c r="G75" s="343">
        <v>827367660055</v>
      </c>
      <c r="H75" s="343">
        <v>11080899058</v>
      </c>
      <c r="I75" s="343">
        <v>1050428464812</v>
      </c>
      <c r="J75" s="345">
        <v>0</v>
      </c>
      <c r="K75" s="343">
        <v>1050428464812</v>
      </c>
      <c r="L75" s="343">
        <v>211979905699</v>
      </c>
      <c r="M75" s="343">
        <v>827367660055</v>
      </c>
      <c r="N75" s="343">
        <v>11080899058</v>
      </c>
    </row>
    <row r="76" spans="1:14" ht="10.7" customHeight="1">
      <c r="A76" s="344">
        <v>8.1</v>
      </c>
      <c r="B76" s="341" t="s">
        <v>11</v>
      </c>
      <c r="C76" s="342">
        <v>518660533</v>
      </c>
      <c r="D76" s="345">
        <v>0</v>
      </c>
      <c r="E76" s="343">
        <v>518660533</v>
      </c>
      <c r="F76" s="345">
        <v>0</v>
      </c>
      <c r="G76" s="345">
        <v>0</v>
      </c>
      <c r="H76" s="343">
        <v>518660533</v>
      </c>
      <c r="I76" s="343">
        <v>518660533</v>
      </c>
      <c r="J76" s="345">
        <v>0</v>
      </c>
      <c r="K76" s="343">
        <v>518660533</v>
      </c>
      <c r="L76" s="345">
        <v>0</v>
      </c>
      <c r="M76" s="345">
        <v>0</v>
      </c>
      <c r="N76" s="343">
        <v>518660533</v>
      </c>
    </row>
    <row r="77" spans="1:14" ht="10.7" customHeight="1">
      <c r="A77" s="344">
        <v>8.1999999999999993</v>
      </c>
      <c r="B77" s="341" t="s">
        <v>142</v>
      </c>
      <c r="C77" s="342">
        <v>10562238525</v>
      </c>
      <c r="D77" s="345">
        <v>0</v>
      </c>
      <c r="E77" s="343">
        <v>10562238525</v>
      </c>
      <c r="F77" s="345">
        <v>0</v>
      </c>
      <c r="G77" s="345">
        <v>0</v>
      </c>
      <c r="H77" s="343">
        <v>10562238525</v>
      </c>
      <c r="I77" s="343">
        <v>10562238525</v>
      </c>
      <c r="J77" s="345">
        <v>0</v>
      </c>
      <c r="K77" s="343">
        <v>10562238525</v>
      </c>
      <c r="L77" s="345">
        <v>0</v>
      </c>
      <c r="M77" s="345">
        <v>0</v>
      </c>
      <c r="N77" s="343">
        <v>10562238525</v>
      </c>
    </row>
    <row r="78" spans="1:14" ht="10.7" customHeight="1">
      <c r="A78" s="344">
        <v>8.3000000000000007</v>
      </c>
      <c r="B78" s="341" t="s">
        <v>616</v>
      </c>
      <c r="C78" s="342">
        <v>195223803462</v>
      </c>
      <c r="D78" s="345">
        <v>0</v>
      </c>
      <c r="E78" s="343">
        <v>195223803462</v>
      </c>
      <c r="F78" s="343">
        <v>8897486581</v>
      </c>
      <c r="G78" s="343">
        <v>186326316881</v>
      </c>
      <c r="H78" s="345">
        <v>0</v>
      </c>
      <c r="I78" s="343">
        <v>195223803462</v>
      </c>
      <c r="J78" s="345">
        <v>0</v>
      </c>
      <c r="K78" s="343">
        <v>195223803462</v>
      </c>
      <c r="L78" s="343">
        <v>8897486581</v>
      </c>
      <c r="M78" s="343">
        <v>186326316881</v>
      </c>
      <c r="N78" s="345">
        <v>0</v>
      </c>
    </row>
    <row r="79" spans="1:14" ht="10.7" customHeight="1">
      <c r="A79" s="340"/>
      <c r="B79" s="341" t="s">
        <v>617</v>
      </c>
      <c r="C79" s="346">
        <v>0</v>
      </c>
      <c r="D79" s="345">
        <v>0</v>
      </c>
      <c r="E79" s="345">
        <v>0</v>
      </c>
      <c r="F79" s="345">
        <v>0</v>
      </c>
      <c r="G79" s="345">
        <v>0</v>
      </c>
      <c r="H79" s="345">
        <v>0</v>
      </c>
      <c r="I79" s="345">
        <v>0</v>
      </c>
      <c r="J79" s="345">
        <v>0</v>
      </c>
      <c r="K79" s="345">
        <v>0</v>
      </c>
      <c r="L79" s="345">
        <v>0</v>
      </c>
      <c r="M79" s="345">
        <v>0</v>
      </c>
      <c r="N79" s="345">
        <v>0</v>
      </c>
    </row>
    <row r="80" spans="1:14" ht="10.7" customHeight="1">
      <c r="A80" s="344">
        <v>8.4</v>
      </c>
      <c r="B80" s="341" t="s">
        <v>143</v>
      </c>
      <c r="C80" s="342">
        <v>843422116474</v>
      </c>
      <c r="D80" s="345">
        <v>0</v>
      </c>
      <c r="E80" s="343">
        <v>843422116474</v>
      </c>
      <c r="F80" s="343">
        <v>202713067300</v>
      </c>
      <c r="G80" s="343">
        <v>640709049174</v>
      </c>
      <c r="H80" s="345">
        <v>0</v>
      </c>
      <c r="I80" s="343">
        <v>843422116474</v>
      </c>
      <c r="J80" s="345">
        <v>0</v>
      </c>
      <c r="K80" s="343">
        <v>843422116474</v>
      </c>
      <c r="L80" s="343">
        <v>202713067300</v>
      </c>
      <c r="M80" s="343">
        <v>640709049174</v>
      </c>
      <c r="N80" s="345">
        <v>0</v>
      </c>
    </row>
    <row r="81" spans="1:14" ht="10.7" customHeight="1">
      <c r="A81" s="340"/>
      <c r="B81" s="341" t="s">
        <v>525</v>
      </c>
      <c r="C81" s="346">
        <v>0</v>
      </c>
      <c r="D81" s="345">
        <v>0</v>
      </c>
      <c r="E81" s="345">
        <v>0</v>
      </c>
      <c r="F81" s="345">
        <v>0</v>
      </c>
      <c r="G81" s="345">
        <v>0</v>
      </c>
      <c r="H81" s="345">
        <v>0</v>
      </c>
      <c r="I81" s="345">
        <v>0</v>
      </c>
      <c r="J81" s="345">
        <v>0</v>
      </c>
      <c r="K81" s="345">
        <v>0</v>
      </c>
      <c r="L81" s="345">
        <v>0</v>
      </c>
      <c r="M81" s="345">
        <v>0</v>
      </c>
      <c r="N81" s="345">
        <v>0</v>
      </c>
    </row>
    <row r="82" spans="1:14" ht="10.7" customHeight="1">
      <c r="A82" s="344">
        <v>8.5</v>
      </c>
      <c r="B82" s="341" t="s">
        <v>527</v>
      </c>
      <c r="C82" s="342">
        <v>701645818</v>
      </c>
      <c r="D82" s="345">
        <v>0</v>
      </c>
      <c r="E82" s="343">
        <v>701645818</v>
      </c>
      <c r="F82" s="343">
        <v>369351818</v>
      </c>
      <c r="G82" s="343">
        <v>332294000</v>
      </c>
      <c r="H82" s="345">
        <v>0</v>
      </c>
      <c r="I82" s="343">
        <v>701645818</v>
      </c>
      <c r="J82" s="345">
        <v>0</v>
      </c>
      <c r="K82" s="343">
        <v>701645818</v>
      </c>
      <c r="L82" s="343">
        <v>369351818</v>
      </c>
      <c r="M82" s="343">
        <v>332294000</v>
      </c>
      <c r="N82" s="345">
        <v>0</v>
      </c>
    </row>
    <row r="83" spans="1:14" ht="10.7" customHeight="1">
      <c r="A83" s="344">
        <v>9</v>
      </c>
      <c r="B83" s="341" t="s">
        <v>244</v>
      </c>
      <c r="C83" s="342">
        <v>1371273940101</v>
      </c>
      <c r="D83" s="345">
        <v>0</v>
      </c>
      <c r="E83" s="343">
        <v>1371273940101</v>
      </c>
      <c r="F83" s="343">
        <v>1371273940101</v>
      </c>
      <c r="G83" s="345">
        <v>0</v>
      </c>
      <c r="H83" s="345">
        <v>0</v>
      </c>
      <c r="I83" s="343">
        <v>1371273940101</v>
      </c>
      <c r="J83" s="345">
        <v>0</v>
      </c>
      <c r="K83" s="343">
        <v>1371273940101</v>
      </c>
      <c r="L83" s="343">
        <v>1371273940101</v>
      </c>
      <c r="M83" s="345">
        <v>0</v>
      </c>
      <c r="N83" s="345">
        <v>0</v>
      </c>
    </row>
    <row r="84" spans="1:14" ht="10.7" customHeight="1">
      <c r="A84" s="344">
        <v>9.1</v>
      </c>
      <c r="B84" s="341" t="s">
        <v>117</v>
      </c>
      <c r="C84" s="342">
        <v>389009778789</v>
      </c>
      <c r="D84" s="345">
        <v>0</v>
      </c>
      <c r="E84" s="343">
        <v>389009778789</v>
      </c>
      <c r="F84" s="343">
        <v>389009778789</v>
      </c>
      <c r="G84" s="345">
        <v>0</v>
      </c>
      <c r="H84" s="345">
        <v>0</v>
      </c>
      <c r="I84" s="343">
        <v>389009778789</v>
      </c>
      <c r="J84" s="345">
        <v>0</v>
      </c>
      <c r="K84" s="343">
        <v>389009778789</v>
      </c>
      <c r="L84" s="343">
        <v>389009778789</v>
      </c>
      <c r="M84" s="345">
        <v>0</v>
      </c>
      <c r="N84" s="345">
        <v>0</v>
      </c>
    </row>
    <row r="85" spans="1:14" ht="10.7" customHeight="1">
      <c r="A85" s="344">
        <v>9.1999999999999993</v>
      </c>
      <c r="B85" s="341" t="s">
        <v>4</v>
      </c>
      <c r="C85" s="342">
        <v>118275697900</v>
      </c>
      <c r="D85" s="345">
        <v>0</v>
      </c>
      <c r="E85" s="343">
        <v>118275697900</v>
      </c>
      <c r="F85" s="343">
        <v>118275697900</v>
      </c>
      <c r="G85" s="345">
        <v>0</v>
      </c>
      <c r="H85" s="345">
        <v>0</v>
      </c>
      <c r="I85" s="343">
        <v>118275697900</v>
      </c>
      <c r="J85" s="345">
        <v>0</v>
      </c>
      <c r="K85" s="343">
        <v>118275697900</v>
      </c>
      <c r="L85" s="343">
        <v>118275697900</v>
      </c>
      <c r="M85" s="345">
        <v>0</v>
      </c>
      <c r="N85" s="345">
        <v>0</v>
      </c>
    </row>
    <row r="86" spans="1:14" ht="10.7" customHeight="1">
      <c r="A86" s="344">
        <v>9.3000000000000007</v>
      </c>
      <c r="B86" s="341" t="s">
        <v>618</v>
      </c>
      <c r="C86" s="342">
        <v>348886204504</v>
      </c>
      <c r="D86" s="345">
        <v>0</v>
      </c>
      <c r="E86" s="343">
        <v>348886204504</v>
      </c>
      <c r="F86" s="343">
        <v>348886204504</v>
      </c>
      <c r="G86" s="345">
        <v>0</v>
      </c>
      <c r="H86" s="345">
        <v>0</v>
      </c>
      <c r="I86" s="343">
        <v>348886204504</v>
      </c>
      <c r="J86" s="345">
        <v>0</v>
      </c>
      <c r="K86" s="343">
        <v>348886204504</v>
      </c>
      <c r="L86" s="343">
        <v>348886204504</v>
      </c>
      <c r="M86" s="345">
        <v>0</v>
      </c>
      <c r="N86" s="345">
        <v>0</v>
      </c>
    </row>
    <row r="87" spans="1:14" ht="10.7" customHeight="1">
      <c r="A87" s="344">
        <v>9.4</v>
      </c>
      <c r="B87" s="341" t="s">
        <v>118</v>
      </c>
      <c r="C87" s="342">
        <v>515102258908</v>
      </c>
      <c r="D87" s="345">
        <v>0</v>
      </c>
      <c r="E87" s="343">
        <v>515102258908</v>
      </c>
      <c r="F87" s="343">
        <v>515102258908</v>
      </c>
      <c r="G87" s="345">
        <v>0</v>
      </c>
      <c r="H87" s="345">
        <v>0</v>
      </c>
      <c r="I87" s="343">
        <v>515102258908</v>
      </c>
      <c r="J87" s="345">
        <v>0</v>
      </c>
      <c r="K87" s="343">
        <v>515102258908</v>
      </c>
      <c r="L87" s="343">
        <v>515102258908</v>
      </c>
      <c r="M87" s="345">
        <v>0</v>
      </c>
      <c r="N87" s="345">
        <v>0</v>
      </c>
    </row>
    <row r="88" spans="1:14" ht="10.7" customHeight="1">
      <c r="A88" s="344">
        <v>9.5</v>
      </c>
      <c r="B88" s="341" t="s">
        <v>169</v>
      </c>
      <c r="C88" s="346">
        <v>0</v>
      </c>
      <c r="D88" s="345">
        <v>0</v>
      </c>
      <c r="E88" s="345">
        <v>0</v>
      </c>
      <c r="F88" s="345">
        <v>0</v>
      </c>
      <c r="G88" s="345">
        <v>0</v>
      </c>
      <c r="H88" s="345">
        <v>0</v>
      </c>
      <c r="I88" s="345">
        <v>0</v>
      </c>
      <c r="J88" s="345">
        <v>0</v>
      </c>
      <c r="K88" s="345">
        <v>0</v>
      </c>
      <c r="L88" s="345">
        <v>0</v>
      </c>
      <c r="M88" s="345">
        <v>0</v>
      </c>
      <c r="N88" s="345">
        <v>0</v>
      </c>
    </row>
    <row r="89" spans="1:14" ht="10.7" customHeight="1">
      <c r="A89" s="344">
        <v>10</v>
      </c>
      <c r="B89" s="341" t="s">
        <v>528</v>
      </c>
      <c r="C89" s="342">
        <v>46773223066</v>
      </c>
      <c r="D89" s="345">
        <v>0</v>
      </c>
      <c r="E89" s="343">
        <v>46773223066</v>
      </c>
      <c r="F89" s="343">
        <v>46773223066</v>
      </c>
      <c r="G89" s="345">
        <v>0</v>
      </c>
      <c r="H89" s="345">
        <v>0</v>
      </c>
      <c r="I89" s="343">
        <v>46773223066</v>
      </c>
      <c r="J89" s="345">
        <v>0</v>
      </c>
      <c r="K89" s="343">
        <v>46773223066</v>
      </c>
      <c r="L89" s="343">
        <v>46773223066</v>
      </c>
      <c r="M89" s="345">
        <v>0</v>
      </c>
      <c r="N89" s="345">
        <v>0</v>
      </c>
    </row>
    <row r="90" spans="1:14" ht="10.7" customHeight="1">
      <c r="A90" s="344">
        <v>10.1</v>
      </c>
      <c r="B90" s="341" t="s">
        <v>144</v>
      </c>
      <c r="C90" s="342">
        <v>45929878587</v>
      </c>
      <c r="D90" s="345">
        <v>0</v>
      </c>
      <c r="E90" s="343">
        <v>45929878587</v>
      </c>
      <c r="F90" s="343">
        <v>45929878587</v>
      </c>
      <c r="G90" s="345">
        <v>0</v>
      </c>
      <c r="H90" s="345">
        <v>0</v>
      </c>
      <c r="I90" s="343">
        <v>45929878587</v>
      </c>
      <c r="J90" s="345">
        <v>0</v>
      </c>
      <c r="K90" s="343">
        <v>45929878587</v>
      </c>
      <c r="L90" s="343">
        <v>45929878587</v>
      </c>
      <c r="M90" s="345">
        <v>0</v>
      </c>
      <c r="N90" s="345">
        <v>0</v>
      </c>
    </row>
    <row r="91" spans="1:14" ht="10.7" customHeight="1">
      <c r="A91" s="340"/>
      <c r="B91" s="341" t="s">
        <v>529</v>
      </c>
      <c r="C91" s="346">
        <v>0</v>
      </c>
      <c r="D91" s="345">
        <v>0</v>
      </c>
      <c r="E91" s="345">
        <v>0</v>
      </c>
      <c r="F91" s="345">
        <v>0</v>
      </c>
      <c r="G91" s="345">
        <v>0</v>
      </c>
      <c r="H91" s="345">
        <v>0</v>
      </c>
      <c r="I91" s="345">
        <v>0</v>
      </c>
      <c r="J91" s="345">
        <v>0</v>
      </c>
      <c r="K91" s="345">
        <v>0</v>
      </c>
      <c r="L91" s="345">
        <v>0</v>
      </c>
      <c r="M91" s="345">
        <v>0</v>
      </c>
      <c r="N91" s="345">
        <v>0</v>
      </c>
    </row>
    <row r="92" spans="1:14" ht="10.7" customHeight="1">
      <c r="A92" s="340"/>
      <c r="B92" s="341" t="s">
        <v>619</v>
      </c>
      <c r="C92" s="342">
        <v>45929878587</v>
      </c>
      <c r="D92" s="345">
        <v>0</v>
      </c>
      <c r="E92" s="343">
        <v>45929878587</v>
      </c>
      <c r="F92" s="343">
        <v>45929878587</v>
      </c>
      <c r="G92" s="345">
        <v>0</v>
      </c>
      <c r="H92" s="345">
        <v>0</v>
      </c>
      <c r="I92" s="343">
        <v>45929878587</v>
      </c>
      <c r="J92" s="345">
        <v>0</v>
      </c>
      <c r="K92" s="343">
        <v>45929878587</v>
      </c>
      <c r="L92" s="343">
        <v>45929878587</v>
      </c>
      <c r="M92" s="345">
        <v>0</v>
      </c>
      <c r="N92" s="345">
        <v>0</v>
      </c>
    </row>
    <row r="93" spans="1:14" ht="10.7" customHeight="1">
      <c r="A93" s="344">
        <v>10.199999999999999</v>
      </c>
      <c r="B93" s="341" t="s">
        <v>531</v>
      </c>
      <c r="C93" s="346">
        <v>0</v>
      </c>
      <c r="D93" s="345">
        <v>0</v>
      </c>
      <c r="E93" s="345">
        <v>0</v>
      </c>
      <c r="F93" s="345">
        <v>0</v>
      </c>
      <c r="G93" s="345">
        <v>0</v>
      </c>
      <c r="H93" s="345">
        <v>0</v>
      </c>
      <c r="I93" s="345">
        <v>0</v>
      </c>
      <c r="J93" s="345">
        <v>0</v>
      </c>
      <c r="K93" s="345">
        <v>0</v>
      </c>
      <c r="L93" s="345">
        <v>0</v>
      </c>
      <c r="M93" s="345">
        <v>0</v>
      </c>
      <c r="N93" s="345">
        <v>0</v>
      </c>
    </row>
    <row r="94" spans="1:14" ht="10.7" customHeight="1">
      <c r="A94" s="340"/>
      <c r="B94" s="341" t="s">
        <v>529</v>
      </c>
      <c r="C94" s="346">
        <v>0</v>
      </c>
      <c r="D94" s="345">
        <v>0</v>
      </c>
      <c r="E94" s="345">
        <v>0</v>
      </c>
      <c r="F94" s="345">
        <v>0</v>
      </c>
      <c r="G94" s="345">
        <v>0</v>
      </c>
      <c r="H94" s="345">
        <v>0</v>
      </c>
      <c r="I94" s="345">
        <v>0</v>
      </c>
      <c r="J94" s="345">
        <v>0</v>
      </c>
      <c r="K94" s="345">
        <v>0</v>
      </c>
      <c r="L94" s="345">
        <v>0</v>
      </c>
      <c r="M94" s="345">
        <v>0</v>
      </c>
      <c r="N94" s="345">
        <v>0</v>
      </c>
    </row>
    <row r="95" spans="1:14" ht="10.7" customHeight="1">
      <c r="A95" s="340"/>
      <c r="B95" s="341" t="s">
        <v>619</v>
      </c>
      <c r="C95" s="346">
        <v>0</v>
      </c>
      <c r="D95" s="345">
        <v>0</v>
      </c>
      <c r="E95" s="345">
        <v>0</v>
      </c>
      <c r="F95" s="345">
        <v>0</v>
      </c>
      <c r="G95" s="345">
        <v>0</v>
      </c>
      <c r="H95" s="345">
        <v>0</v>
      </c>
      <c r="I95" s="345">
        <v>0</v>
      </c>
      <c r="J95" s="345">
        <v>0</v>
      </c>
      <c r="K95" s="345">
        <v>0</v>
      </c>
      <c r="L95" s="345">
        <v>0</v>
      </c>
      <c r="M95" s="345">
        <v>0</v>
      </c>
      <c r="N95" s="345">
        <v>0</v>
      </c>
    </row>
    <row r="96" spans="1:14" ht="10.7" customHeight="1">
      <c r="A96" s="344">
        <v>10.3</v>
      </c>
      <c r="B96" s="341" t="s">
        <v>532</v>
      </c>
      <c r="C96" s="342">
        <v>843344479</v>
      </c>
      <c r="D96" s="345">
        <v>0</v>
      </c>
      <c r="E96" s="343">
        <v>843344479</v>
      </c>
      <c r="F96" s="343">
        <v>843344479</v>
      </c>
      <c r="G96" s="345">
        <v>0</v>
      </c>
      <c r="H96" s="345">
        <v>0</v>
      </c>
      <c r="I96" s="343">
        <v>843344479</v>
      </c>
      <c r="J96" s="345">
        <v>0</v>
      </c>
      <c r="K96" s="343">
        <v>843344479</v>
      </c>
      <c r="L96" s="343">
        <v>843344479</v>
      </c>
      <c r="M96" s="345">
        <v>0</v>
      </c>
      <c r="N96" s="345">
        <v>0</v>
      </c>
    </row>
    <row r="97" spans="1:14" ht="10.7" customHeight="1">
      <c r="A97" s="340"/>
      <c r="B97" s="341" t="s">
        <v>529</v>
      </c>
      <c r="C97" s="346">
        <v>0</v>
      </c>
      <c r="D97" s="345">
        <v>0</v>
      </c>
      <c r="E97" s="345">
        <v>0</v>
      </c>
      <c r="F97" s="345">
        <v>0</v>
      </c>
      <c r="G97" s="345">
        <v>0</v>
      </c>
      <c r="H97" s="345">
        <v>0</v>
      </c>
      <c r="I97" s="345">
        <v>0</v>
      </c>
      <c r="J97" s="345">
        <v>0</v>
      </c>
      <c r="K97" s="345">
        <v>0</v>
      </c>
      <c r="L97" s="345">
        <v>0</v>
      </c>
      <c r="M97" s="345">
        <v>0</v>
      </c>
      <c r="N97" s="345">
        <v>0</v>
      </c>
    </row>
    <row r="98" spans="1:14" ht="10.7" customHeight="1">
      <c r="A98" s="340"/>
      <c r="B98" s="341" t="s">
        <v>619</v>
      </c>
      <c r="C98" s="342">
        <v>843344479</v>
      </c>
      <c r="D98" s="345">
        <v>0</v>
      </c>
      <c r="E98" s="343">
        <v>843344479</v>
      </c>
      <c r="F98" s="343">
        <v>843344479</v>
      </c>
      <c r="G98" s="345">
        <v>0</v>
      </c>
      <c r="H98" s="345">
        <v>0</v>
      </c>
      <c r="I98" s="343">
        <v>843344479</v>
      </c>
      <c r="J98" s="345">
        <v>0</v>
      </c>
      <c r="K98" s="343">
        <v>843344479</v>
      </c>
      <c r="L98" s="343">
        <v>843344479</v>
      </c>
      <c r="M98" s="345">
        <v>0</v>
      </c>
      <c r="N98" s="345">
        <v>0</v>
      </c>
    </row>
    <row r="99" spans="1:14" ht="10.7" customHeight="1">
      <c r="A99" s="344">
        <v>11</v>
      </c>
      <c r="B99" s="341" t="s">
        <v>145</v>
      </c>
      <c r="C99" s="342">
        <v>237237853758</v>
      </c>
      <c r="D99" s="343">
        <v>69630419322</v>
      </c>
      <c r="E99" s="343">
        <v>167607434436</v>
      </c>
      <c r="F99" s="343">
        <v>44779935613</v>
      </c>
      <c r="G99" s="343">
        <v>88444714690</v>
      </c>
      <c r="H99" s="343">
        <v>34382784133</v>
      </c>
      <c r="I99" s="343">
        <v>237237853758</v>
      </c>
      <c r="J99" s="343">
        <v>69630419322</v>
      </c>
      <c r="K99" s="343">
        <v>167607434436</v>
      </c>
      <c r="L99" s="343">
        <v>44779935613</v>
      </c>
      <c r="M99" s="343">
        <v>88444714690</v>
      </c>
      <c r="N99" s="343">
        <v>34382784133</v>
      </c>
    </row>
    <row r="100" spans="1:14" ht="10.7" customHeight="1">
      <c r="A100" s="344">
        <v>11.1</v>
      </c>
      <c r="B100" s="341" t="s">
        <v>168</v>
      </c>
      <c r="C100" s="346">
        <v>0</v>
      </c>
      <c r="D100" s="345">
        <v>0</v>
      </c>
      <c r="E100" s="345">
        <v>0</v>
      </c>
      <c r="F100" s="345">
        <v>0</v>
      </c>
      <c r="G100" s="345">
        <v>0</v>
      </c>
      <c r="H100" s="345">
        <v>0</v>
      </c>
      <c r="I100" s="345">
        <v>0</v>
      </c>
      <c r="J100" s="345">
        <v>0</v>
      </c>
      <c r="K100" s="345">
        <v>0</v>
      </c>
      <c r="L100" s="345">
        <v>0</v>
      </c>
      <c r="M100" s="345">
        <v>0</v>
      </c>
      <c r="N100" s="345">
        <v>0</v>
      </c>
    </row>
    <row r="101" spans="1:14" ht="10.7" customHeight="1">
      <c r="A101" s="344">
        <v>11.2</v>
      </c>
      <c r="B101" s="341" t="s">
        <v>533</v>
      </c>
      <c r="C101" s="342">
        <v>78326469068</v>
      </c>
      <c r="D101" s="343">
        <v>60821250228</v>
      </c>
      <c r="E101" s="343">
        <v>17505218840</v>
      </c>
      <c r="F101" s="343">
        <v>8614953701</v>
      </c>
      <c r="G101" s="343">
        <v>3039410774</v>
      </c>
      <c r="H101" s="343">
        <v>5850854365</v>
      </c>
      <c r="I101" s="343">
        <v>78326469068</v>
      </c>
      <c r="J101" s="343">
        <v>60821250228</v>
      </c>
      <c r="K101" s="343">
        <v>17505218840</v>
      </c>
      <c r="L101" s="343">
        <v>8614953701</v>
      </c>
      <c r="M101" s="343">
        <v>3039410774</v>
      </c>
      <c r="N101" s="343">
        <v>5850854365</v>
      </c>
    </row>
    <row r="102" spans="1:14" ht="10.7" customHeight="1">
      <c r="A102" s="340"/>
      <c r="B102" s="341" t="s">
        <v>620</v>
      </c>
      <c r="C102" s="342">
        <v>50208144893</v>
      </c>
      <c r="D102" s="343">
        <v>47786278103</v>
      </c>
      <c r="E102" s="343">
        <v>2421866790</v>
      </c>
      <c r="F102" s="343">
        <v>1062780000</v>
      </c>
      <c r="G102" s="343">
        <v>233491000</v>
      </c>
      <c r="H102" s="343">
        <v>1125595790</v>
      </c>
      <c r="I102" s="343">
        <v>50208144893</v>
      </c>
      <c r="J102" s="343">
        <v>47786278103</v>
      </c>
      <c r="K102" s="343">
        <v>2421866790</v>
      </c>
      <c r="L102" s="343">
        <v>1062780000</v>
      </c>
      <c r="M102" s="343">
        <v>233491000</v>
      </c>
      <c r="N102" s="343">
        <v>1125595790</v>
      </c>
    </row>
    <row r="103" spans="1:14" ht="10.7" customHeight="1">
      <c r="A103" s="340"/>
      <c r="B103" s="341" t="s">
        <v>621</v>
      </c>
      <c r="C103" s="342">
        <v>6301345799</v>
      </c>
      <c r="D103" s="343">
        <v>6283334825</v>
      </c>
      <c r="E103" s="343">
        <v>18010974</v>
      </c>
      <c r="F103" s="345">
        <v>0</v>
      </c>
      <c r="G103" s="343">
        <v>18010974</v>
      </c>
      <c r="H103" s="345">
        <v>0</v>
      </c>
      <c r="I103" s="343">
        <v>6301345799</v>
      </c>
      <c r="J103" s="343">
        <v>6283334825</v>
      </c>
      <c r="K103" s="343">
        <v>18010974</v>
      </c>
      <c r="L103" s="345">
        <v>0</v>
      </c>
      <c r="M103" s="343">
        <v>18010974</v>
      </c>
      <c r="N103" s="345">
        <v>0</v>
      </c>
    </row>
    <row r="104" spans="1:14" ht="10.7" customHeight="1">
      <c r="A104" s="344">
        <v>11.3</v>
      </c>
      <c r="B104" s="341" t="s">
        <v>622</v>
      </c>
      <c r="C104" s="342">
        <v>8012261412</v>
      </c>
      <c r="D104" s="343">
        <v>5830046912</v>
      </c>
      <c r="E104" s="343">
        <v>2182214500</v>
      </c>
      <c r="F104" s="343">
        <v>1072379500</v>
      </c>
      <c r="G104" s="343">
        <v>1047335000</v>
      </c>
      <c r="H104" s="343">
        <v>62500000</v>
      </c>
      <c r="I104" s="343">
        <v>8012261412</v>
      </c>
      <c r="J104" s="343">
        <v>5830046912</v>
      </c>
      <c r="K104" s="343">
        <v>2182214500</v>
      </c>
      <c r="L104" s="343">
        <v>1072379500</v>
      </c>
      <c r="M104" s="343">
        <v>1047335000</v>
      </c>
      <c r="N104" s="343">
        <v>62500000</v>
      </c>
    </row>
    <row r="105" spans="1:14" ht="10.7" customHeight="1">
      <c r="A105" s="340"/>
      <c r="B105" s="341" t="s">
        <v>131</v>
      </c>
      <c r="C105" s="346">
        <v>0</v>
      </c>
      <c r="D105" s="345">
        <v>0</v>
      </c>
      <c r="E105" s="345">
        <v>0</v>
      </c>
      <c r="F105" s="345">
        <v>0</v>
      </c>
      <c r="G105" s="345">
        <v>0</v>
      </c>
      <c r="H105" s="345">
        <v>0</v>
      </c>
      <c r="I105" s="345">
        <v>0</v>
      </c>
      <c r="J105" s="345">
        <v>0</v>
      </c>
      <c r="K105" s="345">
        <v>0</v>
      </c>
      <c r="L105" s="345">
        <v>0</v>
      </c>
      <c r="M105" s="345">
        <v>0</v>
      </c>
      <c r="N105" s="345">
        <v>0</v>
      </c>
    </row>
    <row r="106" spans="1:14" ht="10.7" customHeight="1">
      <c r="A106" s="344">
        <v>11.4</v>
      </c>
      <c r="B106" s="341" t="s">
        <v>0</v>
      </c>
      <c r="C106" s="342">
        <v>26892135882</v>
      </c>
      <c r="D106" s="343">
        <v>1110431663</v>
      </c>
      <c r="E106" s="343">
        <v>25781704219</v>
      </c>
      <c r="F106" s="343">
        <v>18912510885</v>
      </c>
      <c r="G106" s="343">
        <v>6655154534</v>
      </c>
      <c r="H106" s="343">
        <v>214038800</v>
      </c>
      <c r="I106" s="343">
        <v>26892135882</v>
      </c>
      <c r="J106" s="343">
        <v>1110431663</v>
      </c>
      <c r="K106" s="343">
        <v>25781704219</v>
      </c>
      <c r="L106" s="343">
        <v>18912510885</v>
      </c>
      <c r="M106" s="343">
        <v>6655154534</v>
      </c>
      <c r="N106" s="343">
        <v>214038800</v>
      </c>
    </row>
    <row r="107" spans="1:14" ht="10.7" customHeight="1">
      <c r="A107" s="344">
        <v>11.5</v>
      </c>
      <c r="B107" s="341" t="s">
        <v>537</v>
      </c>
      <c r="C107" s="346">
        <v>0</v>
      </c>
      <c r="D107" s="345">
        <v>0</v>
      </c>
      <c r="E107" s="345">
        <v>0</v>
      </c>
      <c r="F107" s="345">
        <v>0</v>
      </c>
      <c r="G107" s="345">
        <v>0</v>
      </c>
      <c r="H107" s="345">
        <v>0</v>
      </c>
      <c r="I107" s="345">
        <v>0</v>
      </c>
      <c r="J107" s="345">
        <v>0</v>
      </c>
      <c r="K107" s="345">
        <v>0</v>
      </c>
      <c r="L107" s="345">
        <v>0</v>
      </c>
      <c r="M107" s="345">
        <v>0</v>
      </c>
      <c r="N107" s="345">
        <v>0</v>
      </c>
    </row>
    <row r="108" spans="1:14" ht="10.7" customHeight="1">
      <c r="A108" s="344">
        <v>11.6</v>
      </c>
      <c r="B108" s="341" t="s">
        <v>105</v>
      </c>
      <c r="C108" s="342">
        <v>24271803277</v>
      </c>
      <c r="D108" s="343">
        <v>224734800</v>
      </c>
      <c r="E108" s="343">
        <v>24047068477</v>
      </c>
      <c r="F108" s="343">
        <v>8026232471</v>
      </c>
      <c r="G108" s="343">
        <v>14696346306</v>
      </c>
      <c r="H108" s="343">
        <v>1324489700</v>
      </c>
      <c r="I108" s="343">
        <v>24271803277</v>
      </c>
      <c r="J108" s="343">
        <v>224734800</v>
      </c>
      <c r="K108" s="343">
        <v>24047068477</v>
      </c>
      <c r="L108" s="343">
        <v>8026232471</v>
      </c>
      <c r="M108" s="343">
        <v>14696346306</v>
      </c>
      <c r="N108" s="343">
        <v>1324489700</v>
      </c>
    </row>
    <row r="109" spans="1:14" ht="10.7" customHeight="1">
      <c r="A109" s="344">
        <v>11.7</v>
      </c>
      <c r="B109" s="341" t="s">
        <v>538</v>
      </c>
      <c r="C109" s="346">
        <v>0</v>
      </c>
      <c r="D109" s="345">
        <v>0</v>
      </c>
      <c r="E109" s="345">
        <v>0</v>
      </c>
      <c r="F109" s="345">
        <v>0</v>
      </c>
      <c r="G109" s="345">
        <v>0</v>
      </c>
      <c r="H109" s="345">
        <v>0</v>
      </c>
      <c r="I109" s="345">
        <v>0</v>
      </c>
      <c r="J109" s="345">
        <v>0</v>
      </c>
      <c r="K109" s="345">
        <v>0</v>
      </c>
      <c r="L109" s="345">
        <v>0</v>
      </c>
      <c r="M109" s="345">
        <v>0</v>
      </c>
      <c r="N109" s="345">
        <v>0</v>
      </c>
    </row>
    <row r="110" spans="1:14" ht="10.7" customHeight="1">
      <c r="A110" s="344">
        <v>11.8</v>
      </c>
      <c r="B110" s="341" t="s">
        <v>539</v>
      </c>
      <c r="C110" s="342">
        <v>99735184119</v>
      </c>
      <c r="D110" s="343">
        <v>1643955719</v>
      </c>
      <c r="E110" s="343">
        <v>98091228400</v>
      </c>
      <c r="F110" s="343">
        <v>8153859056</v>
      </c>
      <c r="G110" s="343">
        <v>63006468076</v>
      </c>
      <c r="H110" s="343">
        <v>26930901268</v>
      </c>
      <c r="I110" s="343">
        <v>99735184119</v>
      </c>
      <c r="J110" s="343">
        <v>1643955719</v>
      </c>
      <c r="K110" s="343">
        <v>98091228400</v>
      </c>
      <c r="L110" s="343">
        <v>8153859056</v>
      </c>
      <c r="M110" s="343">
        <v>63006468076</v>
      </c>
      <c r="N110" s="343">
        <v>26930901268</v>
      </c>
    </row>
    <row r="111" spans="1:14" ht="10.7" customHeight="1">
      <c r="A111" s="344">
        <v>12</v>
      </c>
      <c r="B111" s="341" t="s">
        <v>623</v>
      </c>
      <c r="C111" s="342">
        <v>4849441135</v>
      </c>
      <c r="D111" s="345">
        <v>0</v>
      </c>
      <c r="E111" s="343">
        <v>4849441135</v>
      </c>
      <c r="F111" s="345">
        <v>0</v>
      </c>
      <c r="G111" s="343">
        <v>735721788</v>
      </c>
      <c r="H111" s="343">
        <v>4113719347</v>
      </c>
      <c r="I111" s="343">
        <v>4849441135</v>
      </c>
      <c r="J111" s="345">
        <v>0</v>
      </c>
      <c r="K111" s="343">
        <v>4849441135</v>
      </c>
      <c r="L111" s="345">
        <v>0</v>
      </c>
      <c r="M111" s="343">
        <v>735721788</v>
      </c>
      <c r="N111" s="343">
        <v>4113719347</v>
      </c>
    </row>
    <row r="112" spans="1:14" ht="10.7" customHeight="1">
      <c r="A112" s="340"/>
      <c r="B112" s="341" t="s">
        <v>541</v>
      </c>
      <c r="C112" s="342">
        <v>735721788</v>
      </c>
      <c r="D112" s="345">
        <v>0</v>
      </c>
      <c r="E112" s="343">
        <v>735721788</v>
      </c>
      <c r="F112" s="345">
        <v>0</v>
      </c>
      <c r="G112" s="343">
        <v>735721788</v>
      </c>
      <c r="H112" s="345">
        <v>0</v>
      </c>
      <c r="I112" s="343">
        <v>735721788</v>
      </c>
      <c r="J112" s="345">
        <v>0</v>
      </c>
      <c r="K112" s="343">
        <v>735721788</v>
      </c>
      <c r="L112" s="345">
        <v>0</v>
      </c>
      <c r="M112" s="343">
        <v>735721788</v>
      </c>
      <c r="N112" s="345">
        <v>0</v>
      </c>
    </row>
    <row r="113" spans="1:14" ht="10.7" customHeight="1">
      <c r="A113" s="344">
        <v>13</v>
      </c>
      <c r="B113" s="341" t="s">
        <v>542</v>
      </c>
      <c r="C113" s="342">
        <v>47931864000</v>
      </c>
      <c r="D113" s="345">
        <v>0</v>
      </c>
      <c r="E113" s="343">
        <v>47931864000</v>
      </c>
      <c r="F113" s="343">
        <v>47931864000</v>
      </c>
      <c r="G113" s="345">
        <v>0</v>
      </c>
      <c r="H113" s="345">
        <v>0</v>
      </c>
      <c r="I113" s="343">
        <v>47931864000</v>
      </c>
      <c r="J113" s="345">
        <v>0</v>
      </c>
      <c r="K113" s="343">
        <v>47931864000</v>
      </c>
      <c r="L113" s="343">
        <v>47931864000</v>
      </c>
      <c r="M113" s="345">
        <v>0</v>
      </c>
      <c r="N113" s="345">
        <v>0</v>
      </c>
    </row>
    <row r="114" spans="1:14" ht="10.7" customHeight="1">
      <c r="A114" s="340"/>
      <c r="B114" s="341" t="s">
        <v>543</v>
      </c>
      <c r="C114" s="346">
        <v>0</v>
      </c>
      <c r="D114" s="345">
        <v>0</v>
      </c>
      <c r="E114" s="345">
        <v>0</v>
      </c>
      <c r="F114" s="345">
        <v>0</v>
      </c>
      <c r="G114" s="345">
        <v>0</v>
      </c>
      <c r="H114" s="345">
        <v>0</v>
      </c>
      <c r="I114" s="345">
        <v>0</v>
      </c>
      <c r="J114" s="345">
        <v>0</v>
      </c>
      <c r="K114" s="345">
        <v>0</v>
      </c>
      <c r="L114" s="345">
        <v>0</v>
      </c>
      <c r="M114" s="345">
        <v>0</v>
      </c>
      <c r="N114" s="345">
        <v>0</v>
      </c>
    </row>
    <row r="115" spans="1:14" ht="10.7" customHeight="1">
      <c r="A115" s="340"/>
      <c r="B115" s="341" t="s">
        <v>624</v>
      </c>
      <c r="C115" s="342">
        <v>47931864000</v>
      </c>
      <c r="D115" s="345">
        <v>0</v>
      </c>
      <c r="E115" s="343">
        <v>47931864000</v>
      </c>
      <c r="F115" s="343">
        <v>47931864000</v>
      </c>
      <c r="G115" s="345">
        <v>0</v>
      </c>
      <c r="H115" s="345">
        <v>0</v>
      </c>
      <c r="I115" s="343">
        <v>47931864000</v>
      </c>
      <c r="J115" s="345">
        <v>0</v>
      </c>
      <c r="K115" s="343">
        <v>47931864000</v>
      </c>
      <c r="L115" s="343">
        <v>47931864000</v>
      </c>
      <c r="M115" s="345">
        <v>0</v>
      </c>
      <c r="N115" s="345">
        <v>0</v>
      </c>
    </row>
    <row r="116" spans="1:14" ht="10.7" customHeight="1">
      <c r="A116" s="344">
        <v>13.1</v>
      </c>
      <c r="B116" s="341" t="s">
        <v>545</v>
      </c>
      <c r="C116" s="346">
        <v>0</v>
      </c>
      <c r="D116" s="345">
        <v>0</v>
      </c>
      <c r="E116" s="345">
        <v>0</v>
      </c>
      <c r="F116" s="345">
        <v>0</v>
      </c>
      <c r="G116" s="345">
        <v>0</v>
      </c>
      <c r="H116" s="345">
        <v>0</v>
      </c>
      <c r="I116" s="345">
        <v>0</v>
      </c>
      <c r="J116" s="345">
        <v>0</v>
      </c>
      <c r="K116" s="345">
        <v>0</v>
      </c>
      <c r="L116" s="345">
        <v>0</v>
      </c>
      <c r="M116" s="345">
        <v>0</v>
      </c>
      <c r="N116" s="345">
        <v>0</v>
      </c>
    </row>
    <row r="117" spans="1:14" ht="10.7" customHeight="1">
      <c r="A117" s="344">
        <v>13.2</v>
      </c>
      <c r="B117" s="341" t="s">
        <v>546</v>
      </c>
      <c r="C117" s="342">
        <v>47931864000</v>
      </c>
      <c r="D117" s="345">
        <v>0</v>
      </c>
      <c r="E117" s="343">
        <v>47931864000</v>
      </c>
      <c r="F117" s="343">
        <v>47931864000</v>
      </c>
      <c r="G117" s="345">
        <v>0</v>
      </c>
      <c r="H117" s="345">
        <v>0</v>
      </c>
      <c r="I117" s="343">
        <v>47931864000</v>
      </c>
      <c r="J117" s="345">
        <v>0</v>
      </c>
      <c r="K117" s="343">
        <v>47931864000</v>
      </c>
      <c r="L117" s="343">
        <v>47931864000</v>
      </c>
      <c r="M117" s="345">
        <v>0</v>
      </c>
      <c r="N117" s="345">
        <v>0</v>
      </c>
    </row>
    <row r="118" spans="1:14" ht="10.7" customHeight="1">
      <c r="A118" s="344">
        <v>13.3</v>
      </c>
      <c r="B118" s="341" t="s">
        <v>548</v>
      </c>
      <c r="C118" s="346">
        <v>0</v>
      </c>
      <c r="D118" s="345">
        <v>0</v>
      </c>
      <c r="E118" s="345">
        <v>0</v>
      </c>
      <c r="F118" s="345">
        <v>0</v>
      </c>
      <c r="G118" s="345">
        <v>0</v>
      </c>
      <c r="H118" s="345">
        <v>0</v>
      </c>
      <c r="I118" s="345">
        <v>0</v>
      </c>
      <c r="J118" s="345">
        <v>0</v>
      </c>
      <c r="K118" s="345">
        <v>0</v>
      </c>
      <c r="L118" s="345">
        <v>0</v>
      </c>
      <c r="M118" s="345">
        <v>0</v>
      </c>
      <c r="N118" s="345">
        <v>0</v>
      </c>
    </row>
    <row r="119" spans="1:14" ht="10.7" customHeight="1">
      <c r="A119" s="344">
        <v>13.4</v>
      </c>
      <c r="B119" s="341" t="s">
        <v>549</v>
      </c>
      <c r="C119" s="346">
        <v>0</v>
      </c>
      <c r="D119" s="345">
        <v>0</v>
      </c>
      <c r="E119" s="345">
        <v>0</v>
      </c>
      <c r="F119" s="345">
        <v>0</v>
      </c>
      <c r="G119" s="345">
        <v>0</v>
      </c>
      <c r="H119" s="345">
        <v>0</v>
      </c>
      <c r="I119" s="345">
        <v>0</v>
      </c>
      <c r="J119" s="345">
        <v>0</v>
      </c>
      <c r="K119" s="345">
        <v>0</v>
      </c>
      <c r="L119" s="345">
        <v>0</v>
      </c>
      <c r="M119" s="345">
        <v>0</v>
      </c>
      <c r="N119" s="345">
        <v>0</v>
      </c>
    </row>
    <row r="120" spans="1:14" ht="10.7" customHeight="1">
      <c r="A120" s="340"/>
      <c r="B120" s="341" t="s">
        <v>550</v>
      </c>
      <c r="C120" s="346">
        <v>0</v>
      </c>
      <c r="D120" s="345">
        <v>0</v>
      </c>
      <c r="E120" s="345">
        <v>0</v>
      </c>
      <c r="F120" s="345">
        <v>0</v>
      </c>
      <c r="G120" s="345">
        <v>0</v>
      </c>
      <c r="H120" s="345">
        <v>0</v>
      </c>
      <c r="I120" s="345">
        <v>0</v>
      </c>
      <c r="J120" s="345">
        <v>0</v>
      </c>
      <c r="K120" s="345">
        <v>0</v>
      </c>
      <c r="L120" s="345">
        <v>0</v>
      </c>
      <c r="M120" s="345">
        <v>0</v>
      </c>
      <c r="N120" s="345">
        <v>0</v>
      </c>
    </row>
    <row r="121" spans="1:14" ht="10.7" customHeight="1">
      <c r="A121" s="340"/>
      <c r="B121" s="341" t="s">
        <v>625</v>
      </c>
      <c r="C121" s="346">
        <v>0</v>
      </c>
      <c r="D121" s="345">
        <v>0</v>
      </c>
      <c r="E121" s="345">
        <v>0</v>
      </c>
      <c r="F121" s="345">
        <v>0</v>
      </c>
      <c r="G121" s="345">
        <v>0</v>
      </c>
      <c r="H121" s="345">
        <v>0</v>
      </c>
      <c r="I121" s="345">
        <v>0</v>
      </c>
      <c r="J121" s="345">
        <v>0</v>
      </c>
      <c r="K121" s="345">
        <v>0</v>
      </c>
      <c r="L121" s="345">
        <v>0</v>
      </c>
      <c r="M121" s="345">
        <v>0</v>
      </c>
      <c r="N121" s="345">
        <v>0</v>
      </c>
    </row>
    <row r="122" spans="1:14" ht="10.7" customHeight="1">
      <c r="A122" s="344">
        <v>13.5</v>
      </c>
      <c r="B122" s="341" t="s">
        <v>553</v>
      </c>
      <c r="C122" s="346">
        <v>0</v>
      </c>
      <c r="D122" s="345">
        <v>0</v>
      </c>
      <c r="E122" s="345">
        <v>0</v>
      </c>
      <c r="F122" s="345">
        <v>0</v>
      </c>
      <c r="G122" s="345">
        <v>0</v>
      </c>
      <c r="H122" s="345">
        <v>0</v>
      </c>
      <c r="I122" s="345">
        <v>0</v>
      </c>
      <c r="J122" s="345">
        <v>0</v>
      </c>
      <c r="K122" s="345">
        <v>0</v>
      </c>
      <c r="L122" s="345">
        <v>0</v>
      </c>
      <c r="M122" s="345">
        <v>0</v>
      </c>
      <c r="N122" s="345">
        <v>0</v>
      </c>
    </row>
    <row r="123" spans="1:14" ht="10.7" customHeight="1">
      <c r="A123" s="344" t="s">
        <v>156</v>
      </c>
      <c r="B123" s="341" t="s">
        <v>119</v>
      </c>
      <c r="C123" s="346">
        <v>0</v>
      </c>
      <c r="D123" s="345">
        <v>0</v>
      </c>
      <c r="E123" s="345">
        <v>0</v>
      </c>
      <c r="F123" s="345">
        <v>0</v>
      </c>
      <c r="G123" s="345">
        <v>0</v>
      </c>
      <c r="H123" s="345">
        <v>0</v>
      </c>
      <c r="I123" s="345">
        <v>0</v>
      </c>
      <c r="J123" s="345">
        <v>0</v>
      </c>
      <c r="K123" s="345">
        <v>0</v>
      </c>
      <c r="L123" s="345">
        <v>0</v>
      </c>
      <c r="M123" s="345">
        <v>0</v>
      </c>
      <c r="N123" s="345">
        <v>0</v>
      </c>
    </row>
    <row r="124" spans="1:14" ht="10.7" customHeight="1">
      <c r="A124" s="344">
        <v>1</v>
      </c>
      <c r="B124" s="341" t="s">
        <v>554</v>
      </c>
      <c r="C124" s="346">
        <v>0</v>
      </c>
      <c r="D124" s="345">
        <v>0</v>
      </c>
      <c r="E124" s="345">
        <v>0</v>
      </c>
      <c r="F124" s="345">
        <v>0</v>
      </c>
      <c r="G124" s="345">
        <v>0</v>
      </c>
      <c r="H124" s="345">
        <v>0</v>
      </c>
      <c r="I124" s="345">
        <v>0</v>
      </c>
      <c r="J124" s="345">
        <v>0</v>
      </c>
      <c r="K124" s="345">
        <v>0</v>
      </c>
      <c r="L124" s="345">
        <v>0</v>
      </c>
      <c r="M124" s="345">
        <v>0</v>
      </c>
      <c r="N124" s="345">
        <v>0</v>
      </c>
    </row>
    <row r="125" spans="1:14" ht="10.7" customHeight="1">
      <c r="A125" s="344">
        <v>1.1000000000000001</v>
      </c>
      <c r="B125" s="341" t="s">
        <v>6</v>
      </c>
      <c r="C125" s="346">
        <v>0</v>
      </c>
      <c r="D125" s="345">
        <v>0</v>
      </c>
      <c r="E125" s="345">
        <v>0</v>
      </c>
      <c r="F125" s="345">
        <v>0</v>
      </c>
      <c r="G125" s="345">
        <v>0</v>
      </c>
      <c r="H125" s="345">
        <v>0</v>
      </c>
      <c r="I125" s="345">
        <v>0</v>
      </c>
      <c r="J125" s="345">
        <v>0</v>
      </c>
      <c r="K125" s="345">
        <v>0</v>
      </c>
      <c r="L125" s="345">
        <v>0</v>
      </c>
      <c r="M125" s="345">
        <v>0</v>
      </c>
      <c r="N125" s="345">
        <v>0</v>
      </c>
    </row>
    <row r="126" spans="1:14" ht="10.7" customHeight="1">
      <c r="A126" s="344">
        <v>1.2</v>
      </c>
      <c r="B126" s="341" t="s">
        <v>4</v>
      </c>
      <c r="C126" s="346">
        <v>0</v>
      </c>
      <c r="D126" s="345">
        <v>0</v>
      </c>
      <c r="E126" s="345">
        <v>0</v>
      </c>
      <c r="F126" s="345">
        <v>0</v>
      </c>
      <c r="G126" s="345">
        <v>0</v>
      </c>
      <c r="H126" s="345">
        <v>0</v>
      </c>
      <c r="I126" s="345">
        <v>0</v>
      </c>
      <c r="J126" s="345">
        <v>0</v>
      </c>
      <c r="K126" s="345">
        <v>0</v>
      </c>
      <c r="L126" s="345">
        <v>0</v>
      </c>
      <c r="M126" s="345">
        <v>0</v>
      </c>
      <c r="N126" s="345">
        <v>0</v>
      </c>
    </row>
    <row r="127" spans="1:14" ht="10.7" customHeight="1">
      <c r="A127" s="344">
        <v>1.3</v>
      </c>
      <c r="B127" s="341" t="s">
        <v>120</v>
      </c>
      <c r="C127" s="346">
        <v>0</v>
      </c>
      <c r="D127" s="345">
        <v>0</v>
      </c>
      <c r="E127" s="345">
        <v>0</v>
      </c>
      <c r="F127" s="345">
        <v>0</v>
      </c>
      <c r="G127" s="345">
        <v>0</v>
      </c>
      <c r="H127" s="345">
        <v>0</v>
      </c>
      <c r="I127" s="345">
        <v>0</v>
      </c>
      <c r="J127" s="345">
        <v>0</v>
      </c>
      <c r="K127" s="345">
        <v>0</v>
      </c>
      <c r="L127" s="345">
        <v>0</v>
      </c>
      <c r="M127" s="345">
        <v>0</v>
      </c>
      <c r="N127" s="345">
        <v>0</v>
      </c>
    </row>
    <row r="128" spans="1:14" ht="10.7" customHeight="1">
      <c r="A128" s="344">
        <v>1.4</v>
      </c>
      <c r="B128" s="341" t="s">
        <v>626</v>
      </c>
      <c r="C128" s="346">
        <v>0</v>
      </c>
      <c r="D128" s="345">
        <v>0</v>
      </c>
      <c r="E128" s="345">
        <v>0</v>
      </c>
      <c r="F128" s="345">
        <v>0</v>
      </c>
      <c r="G128" s="345">
        <v>0</v>
      </c>
      <c r="H128" s="345">
        <v>0</v>
      </c>
      <c r="I128" s="345">
        <v>0</v>
      </c>
      <c r="J128" s="345">
        <v>0</v>
      </c>
      <c r="K128" s="345">
        <v>0</v>
      </c>
      <c r="L128" s="345">
        <v>0</v>
      </c>
      <c r="M128" s="345">
        <v>0</v>
      </c>
      <c r="N128" s="345">
        <v>0</v>
      </c>
    </row>
    <row r="129" spans="1:14" ht="10.7" customHeight="1">
      <c r="A129" s="344">
        <v>1.5</v>
      </c>
      <c r="B129" s="341" t="s">
        <v>121</v>
      </c>
      <c r="C129" s="346">
        <v>0</v>
      </c>
      <c r="D129" s="345">
        <v>0</v>
      </c>
      <c r="E129" s="345">
        <v>0</v>
      </c>
      <c r="F129" s="345">
        <v>0</v>
      </c>
      <c r="G129" s="345">
        <v>0</v>
      </c>
      <c r="H129" s="345">
        <v>0</v>
      </c>
      <c r="I129" s="345">
        <v>0</v>
      </c>
      <c r="J129" s="345">
        <v>0</v>
      </c>
      <c r="K129" s="345">
        <v>0</v>
      </c>
      <c r="L129" s="345">
        <v>0</v>
      </c>
      <c r="M129" s="345">
        <v>0</v>
      </c>
      <c r="N129" s="345">
        <v>0</v>
      </c>
    </row>
    <row r="130" spans="1:14" ht="10.7" customHeight="1">
      <c r="A130" s="344">
        <v>1.6</v>
      </c>
      <c r="B130" s="341" t="s">
        <v>556</v>
      </c>
      <c r="C130" s="346">
        <v>0</v>
      </c>
      <c r="D130" s="345">
        <v>0</v>
      </c>
      <c r="E130" s="345">
        <v>0</v>
      </c>
      <c r="F130" s="345">
        <v>0</v>
      </c>
      <c r="G130" s="345">
        <v>0</v>
      </c>
      <c r="H130" s="345">
        <v>0</v>
      </c>
      <c r="I130" s="345">
        <v>0</v>
      </c>
      <c r="J130" s="345">
        <v>0</v>
      </c>
      <c r="K130" s="345">
        <v>0</v>
      </c>
      <c r="L130" s="345">
        <v>0</v>
      </c>
      <c r="M130" s="345">
        <v>0</v>
      </c>
      <c r="N130" s="345">
        <v>0</v>
      </c>
    </row>
    <row r="131" spans="1:14" ht="10.7" customHeight="1">
      <c r="A131" s="344">
        <v>1.7</v>
      </c>
      <c r="B131" s="341" t="s">
        <v>557</v>
      </c>
      <c r="C131" s="346">
        <v>0</v>
      </c>
      <c r="D131" s="345">
        <v>0</v>
      </c>
      <c r="E131" s="345">
        <v>0</v>
      </c>
      <c r="F131" s="345">
        <v>0</v>
      </c>
      <c r="G131" s="345">
        <v>0</v>
      </c>
      <c r="H131" s="345">
        <v>0</v>
      </c>
      <c r="I131" s="345">
        <v>0</v>
      </c>
      <c r="J131" s="345">
        <v>0</v>
      </c>
      <c r="K131" s="345">
        <v>0</v>
      </c>
      <c r="L131" s="345">
        <v>0</v>
      </c>
      <c r="M131" s="345">
        <v>0</v>
      </c>
      <c r="N131" s="345">
        <v>0</v>
      </c>
    </row>
    <row r="132" spans="1:14" ht="10.7" customHeight="1">
      <c r="A132" s="344">
        <v>1.8</v>
      </c>
      <c r="B132" s="341" t="s">
        <v>129</v>
      </c>
      <c r="C132" s="346">
        <v>0</v>
      </c>
      <c r="D132" s="345">
        <v>0</v>
      </c>
      <c r="E132" s="345">
        <v>0</v>
      </c>
      <c r="F132" s="345">
        <v>0</v>
      </c>
      <c r="G132" s="345">
        <v>0</v>
      </c>
      <c r="H132" s="345">
        <v>0</v>
      </c>
      <c r="I132" s="345">
        <v>0</v>
      </c>
      <c r="J132" s="345">
        <v>0</v>
      </c>
      <c r="K132" s="345">
        <v>0</v>
      </c>
      <c r="L132" s="345">
        <v>0</v>
      </c>
      <c r="M132" s="345">
        <v>0</v>
      </c>
      <c r="N132" s="345">
        <v>0</v>
      </c>
    </row>
    <row r="133" spans="1:14" ht="10.7" customHeight="1">
      <c r="A133" s="344">
        <v>2</v>
      </c>
      <c r="B133" s="341" t="s">
        <v>627</v>
      </c>
      <c r="C133" s="346">
        <v>0</v>
      </c>
      <c r="D133" s="345">
        <v>0</v>
      </c>
      <c r="E133" s="345">
        <v>0</v>
      </c>
      <c r="F133" s="345">
        <v>0</v>
      </c>
      <c r="G133" s="345">
        <v>0</v>
      </c>
      <c r="H133" s="345">
        <v>0</v>
      </c>
      <c r="I133" s="345">
        <v>0</v>
      </c>
      <c r="J133" s="345">
        <v>0</v>
      </c>
      <c r="K133" s="345">
        <v>0</v>
      </c>
      <c r="L133" s="345">
        <v>0</v>
      </c>
      <c r="M133" s="345">
        <v>0</v>
      </c>
      <c r="N133" s="345">
        <v>0</v>
      </c>
    </row>
    <row r="134" spans="1:14" ht="10.7" customHeight="1">
      <c r="A134" s="344">
        <v>2.1</v>
      </c>
      <c r="B134" s="341" t="s">
        <v>6</v>
      </c>
      <c r="C134" s="346">
        <v>0</v>
      </c>
      <c r="D134" s="345">
        <v>0</v>
      </c>
      <c r="E134" s="345">
        <v>0</v>
      </c>
      <c r="F134" s="345">
        <v>0</v>
      </c>
      <c r="G134" s="345">
        <v>0</v>
      </c>
      <c r="H134" s="345">
        <v>0</v>
      </c>
      <c r="I134" s="345">
        <v>0</v>
      </c>
      <c r="J134" s="345">
        <v>0</v>
      </c>
      <c r="K134" s="345">
        <v>0</v>
      </c>
      <c r="L134" s="345">
        <v>0</v>
      </c>
      <c r="M134" s="345">
        <v>0</v>
      </c>
      <c r="N134" s="345">
        <v>0</v>
      </c>
    </row>
    <row r="135" spans="1:14" ht="10.7" customHeight="1">
      <c r="A135" s="344">
        <v>2.2000000000000002</v>
      </c>
      <c r="B135" s="341" t="s">
        <v>4</v>
      </c>
      <c r="C135" s="346">
        <v>0</v>
      </c>
      <c r="D135" s="345">
        <v>0</v>
      </c>
      <c r="E135" s="345">
        <v>0</v>
      </c>
      <c r="F135" s="345">
        <v>0</v>
      </c>
      <c r="G135" s="345">
        <v>0</v>
      </c>
      <c r="H135" s="345">
        <v>0</v>
      </c>
      <c r="I135" s="345">
        <v>0</v>
      </c>
      <c r="J135" s="345">
        <v>0</v>
      </c>
      <c r="K135" s="345">
        <v>0</v>
      </c>
      <c r="L135" s="345">
        <v>0</v>
      </c>
      <c r="M135" s="345">
        <v>0</v>
      </c>
      <c r="N135" s="345">
        <v>0</v>
      </c>
    </row>
    <row r="136" spans="1:14" ht="10.7" customHeight="1">
      <c r="A136" s="344">
        <v>2.2999999999999998</v>
      </c>
      <c r="B136" s="341" t="s">
        <v>559</v>
      </c>
      <c r="C136" s="346">
        <v>0</v>
      </c>
      <c r="D136" s="345">
        <v>0</v>
      </c>
      <c r="E136" s="345">
        <v>0</v>
      </c>
      <c r="F136" s="345">
        <v>0</v>
      </c>
      <c r="G136" s="345">
        <v>0</v>
      </c>
      <c r="H136" s="345">
        <v>0</v>
      </c>
      <c r="I136" s="345">
        <v>0</v>
      </c>
      <c r="J136" s="345">
        <v>0</v>
      </c>
      <c r="K136" s="345">
        <v>0</v>
      </c>
      <c r="L136" s="345">
        <v>0</v>
      </c>
      <c r="M136" s="345">
        <v>0</v>
      </c>
      <c r="N136" s="345">
        <v>0</v>
      </c>
    </row>
    <row r="137" spans="1:14" ht="10.7" customHeight="1">
      <c r="A137" s="344">
        <v>2.4</v>
      </c>
      <c r="B137" s="341" t="s">
        <v>120</v>
      </c>
      <c r="C137" s="346">
        <v>0</v>
      </c>
      <c r="D137" s="345">
        <v>0</v>
      </c>
      <c r="E137" s="345">
        <v>0</v>
      </c>
      <c r="F137" s="345">
        <v>0</v>
      </c>
      <c r="G137" s="345">
        <v>0</v>
      </c>
      <c r="H137" s="345">
        <v>0</v>
      </c>
      <c r="I137" s="345">
        <v>0</v>
      </c>
      <c r="J137" s="345">
        <v>0</v>
      </c>
      <c r="K137" s="345">
        <v>0</v>
      </c>
      <c r="L137" s="345">
        <v>0</v>
      </c>
      <c r="M137" s="345">
        <v>0</v>
      </c>
      <c r="N137" s="345">
        <v>0</v>
      </c>
    </row>
    <row r="138" spans="1:14" ht="10.7" customHeight="1">
      <c r="A138" s="344">
        <v>2.5</v>
      </c>
      <c r="B138" s="341" t="s">
        <v>121</v>
      </c>
      <c r="C138" s="346">
        <v>0</v>
      </c>
      <c r="D138" s="345">
        <v>0</v>
      </c>
      <c r="E138" s="345">
        <v>0</v>
      </c>
      <c r="F138" s="345">
        <v>0</v>
      </c>
      <c r="G138" s="345">
        <v>0</v>
      </c>
      <c r="H138" s="345">
        <v>0</v>
      </c>
      <c r="I138" s="345">
        <v>0</v>
      </c>
      <c r="J138" s="345">
        <v>0</v>
      </c>
      <c r="K138" s="345">
        <v>0</v>
      </c>
      <c r="L138" s="345">
        <v>0</v>
      </c>
      <c r="M138" s="345">
        <v>0</v>
      </c>
      <c r="N138" s="345">
        <v>0</v>
      </c>
    </row>
    <row r="139" spans="1:14" ht="10.7" customHeight="1">
      <c r="A139" s="344">
        <v>2.6</v>
      </c>
      <c r="B139" s="341" t="s">
        <v>560</v>
      </c>
      <c r="C139" s="346">
        <v>0</v>
      </c>
      <c r="D139" s="345">
        <v>0</v>
      </c>
      <c r="E139" s="345">
        <v>0</v>
      </c>
      <c r="F139" s="345">
        <v>0</v>
      </c>
      <c r="G139" s="345">
        <v>0</v>
      </c>
      <c r="H139" s="345">
        <v>0</v>
      </c>
      <c r="I139" s="345">
        <v>0</v>
      </c>
      <c r="J139" s="345">
        <v>0</v>
      </c>
      <c r="K139" s="345">
        <v>0</v>
      </c>
      <c r="L139" s="345">
        <v>0</v>
      </c>
      <c r="M139" s="345">
        <v>0</v>
      </c>
      <c r="N139" s="345">
        <v>0</v>
      </c>
    </row>
    <row r="140" spans="1:14" ht="10.7" customHeight="1">
      <c r="A140" s="344">
        <v>2.7</v>
      </c>
      <c r="B140" s="341" t="s">
        <v>561</v>
      </c>
      <c r="C140" s="346">
        <v>0</v>
      </c>
      <c r="D140" s="345">
        <v>0</v>
      </c>
      <c r="E140" s="345">
        <v>0</v>
      </c>
      <c r="F140" s="345">
        <v>0</v>
      </c>
      <c r="G140" s="345">
        <v>0</v>
      </c>
      <c r="H140" s="345">
        <v>0</v>
      </c>
      <c r="I140" s="345">
        <v>0</v>
      </c>
      <c r="J140" s="345">
        <v>0</v>
      </c>
      <c r="K140" s="345">
        <v>0</v>
      </c>
      <c r="L140" s="345">
        <v>0</v>
      </c>
      <c r="M140" s="345">
        <v>0</v>
      </c>
      <c r="N140" s="345">
        <v>0</v>
      </c>
    </row>
    <row r="141" spans="1:14" ht="10.7" customHeight="1">
      <c r="A141" s="344">
        <v>2.8</v>
      </c>
      <c r="B141" s="341" t="s">
        <v>129</v>
      </c>
      <c r="C141" s="346">
        <v>0</v>
      </c>
      <c r="D141" s="345">
        <v>0</v>
      </c>
      <c r="E141" s="345">
        <v>0</v>
      </c>
      <c r="F141" s="345">
        <v>0</v>
      </c>
      <c r="G141" s="345">
        <v>0</v>
      </c>
      <c r="H141" s="345">
        <v>0</v>
      </c>
      <c r="I141" s="345">
        <v>0</v>
      </c>
      <c r="J141" s="345">
        <v>0</v>
      </c>
      <c r="K141" s="345">
        <v>0</v>
      </c>
      <c r="L141" s="345">
        <v>0</v>
      </c>
      <c r="M141" s="345">
        <v>0</v>
      </c>
      <c r="N141" s="345">
        <v>0</v>
      </c>
    </row>
    <row r="142" spans="1:14" ht="10.7" customHeight="1">
      <c r="A142" s="344" t="s">
        <v>98</v>
      </c>
      <c r="B142" s="341" t="s">
        <v>562</v>
      </c>
      <c r="C142" s="342">
        <v>-277457507221</v>
      </c>
      <c r="D142" s="343">
        <v>-277513117221</v>
      </c>
      <c r="E142" s="343">
        <v>55610000</v>
      </c>
      <c r="F142" s="343">
        <v>55610000</v>
      </c>
      <c r="G142" s="345">
        <v>0</v>
      </c>
      <c r="H142" s="345">
        <v>0</v>
      </c>
      <c r="I142" s="343">
        <v>-277457507221</v>
      </c>
      <c r="J142" s="343">
        <v>-277513117221</v>
      </c>
      <c r="K142" s="343">
        <v>55610000</v>
      </c>
      <c r="L142" s="343">
        <v>55610000</v>
      </c>
      <c r="M142" s="345">
        <v>0</v>
      </c>
      <c r="N142" s="345">
        <v>0</v>
      </c>
    </row>
    <row r="143" spans="1:14" ht="10.7" customHeight="1">
      <c r="A143" s="344">
        <v>1</v>
      </c>
      <c r="B143" s="341" t="s">
        <v>309</v>
      </c>
      <c r="C143" s="342">
        <v>74261833345</v>
      </c>
      <c r="D143" s="343">
        <v>74206223345</v>
      </c>
      <c r="E143" s="343">
        <v>55610000</v>
      </c>
      <c r="F143" s="343">
        <v>55610000</v>
      </c>
      <c r="G143" s="345">
        <v>0</v>
      </c>
      <c r="H143" s="345">
        <v>0</v>
      </c>
      <c r="I143" s="343">
        <v>74261833345</v>
      </c>
      <c r="J143" s="343">
        <v>74206223345</v>
      </c>
      <c r="K143" s="343">
        <v>55610000</v>
      </c>
      <c r="L143" s="343">
        <v>55610000</v>
      </c>
      <c r="M143" s="345">
        <v>0</v>
      </c>
      <c r="N143" s="345">
        <v>0</v>
      </c>
    </row>
    <row r="144" spans="1:14" ht="10.7" customHeight="1">
      <c r="A144" s="344">
        <v>1.1000000000000001</v>
      </c>
      <c r="B144" s="341" t="s">
        <v>122</v>
      </c>
      <c r="C144" s="342">
        <v>102436656</v>
      </c>
      <c r="D144" s="343">
        <v>102436656</v>
      </c>
      <c r="E144" s="345">
        <v>0</v>
      </c>
      <c r="F144" s="345">
        <v>0</v>
      </c>
      <c r="G144" s="345">
        <v>0</v>
      </c>
      <c r="H144" s="345">
        <v>0</v>
      </c>
      <c r="I144" s="343">
        <v>102436656</v>
      </c>
      <c r="J144" s="343">
        <v>102436656</v>
      </c>
      <c r="K144" s="345">
        <v>0</v>
      </c>
      <c r="L144" s="345">
        <v>0</v>
      </c>
      <c r="M144" s="345">
        <v>0</v>
      </c>
      <c r="N144" s="345">
        <v>0</v>
      </c>
    </row>
    <row r="145" spans="1:14" ht="10.7" customHeight="1">
      <c r="A145" s="344">
        <v>1.2</v>
      </c>
      <c r="B145" s="341" t="s">
        <v>170</v>
      </c>
      <c r="C145" s="342">
        <v>18647051163</v>
      </c>
      <c r="D145" s="343">
        <v>18647051163</v>
      </c>
      <c r="E145" s="345">
        <v>0</v>
      </c>
      <c r="F145" s="345">
        <v>0</v>
      </c>
      <c r="G145" s="345">
        <v>0</v>
      </c>
      <c r="H145" s="345">
        <v>0</v>
      </c>
      <c r="I145" s="343">
        <v>18647051163</v>
      </c>
      <c r="J145" s="343">
        <v>18647051163</v>
      </c>
      <c r="K145" s="345">
        <v>0</v>
      </c>
      <c r="L145" s="345">
        <v>0</v>
      </c>
      <c r="M145" s="345">
        <v>0</v>
      </c>
      <c r="N145" s="345">
        <v>0</v>
      </c>
    </row>
    <row r="146" spans="1:14" ht="10.7" customHeight="1">
      <c r="A146" s="344">
        <v>1.3</v>
      </c>
      <c r="B146" s="341" t="s">
        <v>171</v>
      </c>
      <c r="C146" s="346">
        <v>0</v>
      </c>
      <c r="D146" s="345">
        <v>0</v>
      </c>
      <c r="E146" s="345">
        <v>0</v>
      </c>
      <c r="F146" s="345">
        <v>0</v>
      </c>
      <c r="G146" s="345">
        <v>0</v>
      </c>
      <c r="H146" s="345">
        <v>0</v>
      </c>
      <c r="I146" s="345">
        <v>0</v>
      </c>
      <c r="J146" s="345">
        <v>0</v>
      </c>
      <c r="K146" s="345">
        <v>0</v>
      </c>
      <c r="L146" s="345">
        <v>0</v>
      </c>
      <c r="M146" s="345">
        <v>0</v>
      </c>
      <c r="N146" s="345">
        <v>0</v>
      </c>
    </row>
    <row r="147" spans="1:14" ht="10.7" customHeight="1">
      <c r="A147" s="344">
        <v>1.4</v>
      </c>
      <c r="B147" s="341" t="s">
        <v>172</v>
      </c>
      <c r="C147" s="342">
        <v>50945320870</v>
      </c>
      <c r="D147" s="343">
        <v>50945320870</v>
      </c>
      <c r="E147" s="345">
        <v>0</v>
      </c>
      <c r="F147" s="345">
        <v>0</v>
      </c>
      <c r="G147" s="345">
        <v>0</v>
      </c>
      <c r="H147" s="345">
        <v>0</v>
      </c>
      <c r="I147" s="343">
        <v>50945320870</v>
      </c>
      <c r="J147" s="343">
        <v>50945320870</v>
      </c>
      <c r="K147" s="345">
        <v>0</v>
      </c>
      <c r="L147" s="345">
        <v>0</v>
      </c>
      <c r="M147" s="345">
        <v>0</v>
      </c>
      <c r="N147" s="345">
        <v>0</v>
      </c>
    </row>
    <row r="148" spans="1:14" ht="10.7" customHeight="1">
      <c r="A148" s="344">
        <v>1.5</v>
      </c>
      <c r="B148" s="341" t="s">
        <v>125</v>
      </c>
      <c r="C148" s="346">
        <v>0</v>
      </c>
      <c r="D148" s="345">
        <v>0</v>
      </c>
      <c r="E148" s="345">
        <v>0</v>
      </c>
      <c r="F148" s="345">
        <v>0</v>
      </c>
      <c r="G148" s="345">
        <v>0</v>
      </c>
      <c r="H148" s="345">
        <v>0</v>
      </c>
      <c r="I148" s="345">
        <v>0</v>
      </c>
      <c r="J148" s="345">
        <v>0</v>
      </c>
      <c r="K148" s="345">
        <v>0</v>
      </c>
      <c r="L148" s="345">
        <v>0</v>
      </c>
      <c r="M148" s="345">
        <v>0</v>
      </c>
      <c r="N148" s="345">
        <v>0</v>
      </c>
    </row>
    <row r="149" spans="1:14" ht="10.7" customHeight="1">
      <c r="A149" s="340"/>
      <c r="B149" s="341" t="s">
        <v>628</v>
      </c>
      <c r="C149" s="346">
        <v>0</v>
      </c>
      <c r="D149" s="345">
        <v>0</v>
      </c>
      <c r="E149" s="345">
        <v>0</v>
      </c>
      <c r="F149" s="345">
        <v>0</v>
      </c>
      <c r="G149" s="345">
        <v>0</v>
      </c>
      <c r="H149" s="345">
        <v>0</v>
      </c>
      <c r="I149" s="345">
        <v>0</v>
      </c>
      <c r="J149" s="345">
        <v>0</v>
      </c>
      <c r="K149" s="345">
        <v>0</v>
      </c>
      <c r="L149" s="345">
        <v>0</v>
      </c>
      <c r="M149" s="345">
        <v>0</v>
      </c>
      <c r="N149" s="345">
        <v>0</v>
      </c>
    </row>
    <row r="150" spans="1:14" ht="10.7" customHeight="1">
      <c r="A150" s="340"/>
      <c r="B150" s="341" t="s">
        <v>629</v>
      </c>
      <c r="C150" s="346">
        <v>0</v>
      </c>
      <c r="D150" s="345">
        <v>0</v>
      </c>
      <c r="E150" s="345">
        <v>0</v>
      </c>
      <c r="F150" s="345">
        <v>0</v>
      </c>
      <c r="G150" s="345">
        <v>0</v>
      </c>
      <c r="H150" s="345">
        <v>0</v>
      </c>
      <c r="I150" s="345">
        <v>0</v>
      </c>
      <c r="J150" s="345">
        <v>0</v>
      </c>
      <c r="K150" s="345">
        <v>0</v>
      </c>
      <c r="L150" s="345">
        <v>0</v>
      </c>
      <c r="M150" s="345">
        <v>0</v>
      </c>
      <c r="N150" s="345">
        <v>0</v>
      </c>
    </row>
    <row r="151" spans="1:14" ht="10.7" customHeight="1">
      <c r="A151" s="340"/>
      <c r="B151" s="341" t="s">
        <v>630</v>
      </c>
      <c r="C151" s="346">
        <v>0</v>
      </c>
      <c r="D151" s="345">
        <v>0</v>
      </c>
      <c r="E151" s="345">
        <v>0</v>
      </c>
      <c r="F151" s="345">
        <v>0</v>
      </c>
      <c r="G151" s="345">
        <v>0</v>
      </c>
      <c r="H151" s="345">
        <v>0</v>
      </c>
      <c r="I151" s="345">
        <v>0</v>
      </c>
      <c r="J151" s="345">
        <v>0</v>
      </c>
      <c r="K151" s="345">
        <v>0</v>
      </c>
      <c r="L151" s="345">
        <v>0</v>
      </c>
      <c r="M151" s="345">
        <v>0</v>
      </c>
      <c r="N151" s="345">
        <v>0</v>
      </c>
    </row>
    <row r="152" spans="1:14" ht="10.7" customHeight="1">
      <c r="A152" s="340"/>
      <c r="B152" s="341" t="s">
        <v>631</v>
      </c>
      <c r="C152" s="346">
        <v>0</v>
      </c>
      <c r="D152" s="345">
        <v>0</v>
      </c>
      <c r="E152" s="345">
        <v>0</v>
      </c>
      <c r="F152" s="345">
        <v>0</v>
      </c>
      <c r="G152" s="345">
        <v>0</v>
      </c>
      <c r="H152" s="345">
        <v>0</v>
      </c>
      <c r="I152" s="345">
        <v>0</v>
      </c>
      <c r="J152" s="345">
        <v>0</v>
      </c>
      <c r="K152" s="345">
        <v>0</v>
      </c>
      <c r="L152" s="345">
        <v>0</v>
      </c>
      <c r="M152" s="345">
        <v>0</v>
      </c>
      <c r="N152" s="345">
        <v>0</v>
      </c>
    </row>
    <row r="153" spans="1:14" ht="10.7" customHeight="1">
      <c r="A153" s="344">
        <v>1.6</v>
      </c>
      <c r="B153" s="341" t="s">
        <v>567</v>
      </c>
      <c r="C153" s="342">
        <v>169688800</v>
      </c>
      <c r="D153" s="343">
        <v>169688800</v>
      </c>
      <c r="E153" s="345">
        <v>0</v>
      </c>
      <c r="F153" s="345">
        <v>0</v>
      </c>
      <c r="G153" s="345">
        <v>0</v>
      </c>
      <c r="H153" s="345">
        <v>0</v>
      </c>
      <c r="I153" s="343">
        <v>169688800</v>
      </c>
      <c r="J153" s="343">
        <v>169688800</v>
      </c>
      <c r="K153" s="345">
        <v>0</v>
      </c>
      <c r="L153" s="345">
        <v>0</v>
      </c>
      <c r="M153" s="345">
        <v>0</v>
      </c>
      <c r="N153" s="345">
        <v>0</v>
      </c>
    </row>
    <row r="154" spans="1:14" ht="10.7" customHeight="1">
      <c r="A154" s="344">
        <v>1.7</v>
      </c>
      <c r="B154" s="341" t="s">
        <v>169</v>
      </c>
      <c r="C154" s="342">
        <v>4397335856</v>
      </c>
      <c r="D154" s="343">
        <v>4341725856</v>
      </c>
      <c r="E154" s="343">
        <v>55610000</v>
      </c>
      <c r="F154" s="343">
        <v>55610000</v>
      </c>
      <c r="G154" s="345">
        <v>0</v>
      </c>
      <c r="H154" s="345">
        <v>0</v>
      </c>
      <c r="I154" s="343">
        <v>4397335856</v>
      </c>
      <c r="J154" s="343">
        <v>4341725856</v>
      </c>
      <c r="K154" s="343">
        <v>55610000</v>
      </c>
      <c r="L154" s="343">
        <v>55610000</v>
      </c>
      <c r="M154" s="345">
        <v>0</v>
      </c>
      <c r="N154" s="345">
        <v>0</v>
      </c>
    </row>
    <row r="155" spans="1:14" ht="10.7" customHeight="1">
      <c r="A155" s="344">
        <v>2</v>
      </c>
      <c r="B155" s="341" t="s">
        <v>310</v>
      </c>
      <c r="C155" s="342">
        <v>-351719340566</v>
      </c>
      <c r="D155" s="343">
        <v>-351719340566</v>
      </c>
      <c r="E155" s="345">
        <v>0</v>
      </c>
      <c r="F155" s="345">
        <v>0</v>
      </c>
      <c r="G155" s="345">
        <v>0</v>
      </c>
      <c r="H155" s="345">
        <v>0</v>
      </c>
      <c r="I155" s="343">
        <v>-351719340566</v>
      </c>
      <c r="J155" s="343">
        <v>-351719340566</v>
      </c>
      <c r="K155" s="345">
        <v>0</v>
      </c>
      <c r="L155" s="345">
        <v>0</v>
      </c>
      <c r="M155" s="345">
        <v>0</v>
      </c>
      <c r="N155" s="345">
        <v>0</v>
      </c>
    </row>
    <row r="156" spans="1:14" ht="10.7" customHeight="1">
      <c r="A156" s="344" t="s">
        <v>112</v>
      </c>
      <c r="B156" s="341" t="s">
        <v>464</v>
      </c>
      <c r="C156" s="342">
        <v>6881133275</v>
      </c>
      <c r="D156" s="345">
        <v>0</v>
      </c>
      <c r="E156" s="343">
        <v>6881133275</v>
      </c>
      <c r="F156" s="343">
        <v>5002317630</v>
      </c>
      <c r="G156" s="343">
        <v>1878815645</v>
      </c>
      <c r="H156" s="345">
        <v>0</v>
      </c>
      <c r="I156" s="343">
        <v>6881133275</v>
      </c>
      <c r="J156" s="345">
        <v>0</v>
      </c>
      <c r="K156" s="343">
        <v>6881133275</v>
      </c>
      <c r="L156" s="343">
        <v>5002317630</v>
      </c>
      <c r="M156" s="343">
        <v>1878815645</v>
      </c>
      <c r="N156" s="345">
        <v>0</v>
      </c>
    </row>
    <row r="157" spans="1:14" ht="10.7" customHeight="1">
      <c r="A157" s="344" t="s">
        <v>113</v>
      </c>
      <c r="B157" s="341" t="s">
        <v>126</v>
      </c>
      <c r="C157" s="342">
        <v>12794679026</v>
      </c>
      <c r="D157" s="345">
        <v>0</v>
      </c>
      <c r="E157" s="343">
        <v>12794679026</v>
      </c>
      <c r="F157" s="345">
        <v>0</v>
      </c>
      <c r="G157" s="343">
        <v>2306084948</v>
      </c>
      <c r="H157" s="343">
        <v>10488594078</v>
      </c>
      <c r="I157" s="343">
        <v>12794679026</v>
      </c>
      <c r="J157" s="345">
        <v>0</v>
      </c>
      <c r="K157" s="343">
        <v>12794679026</v>
      </c>
      <c r="L157" s="345">
        <v>0</v>
      </c>
      <c r="M157" s="343">
        <v>2306084948</v>
      </c>
      <c r="N157" s="343">
        <v>10488594078</v>
      </c>
    </row>
    <row r="158" spans="1:14" ht="10.7" customHeight="1">
      <c r="A158" s="344">
        <v>1</v>
      </c>
      <c r="B158" s="341" t="s">
        <v>127</v>
      </c>
      <c r="C158" s="342">
        <v>8363105700</v>
      </c>
      <c r="D158" s="345">
        <v>0</v>
      </c>
      <c r="E158" s="343">
        <v>8363105700</v>
      </c>
      <c r="F158" s="345">
        <v>0</v>
      </c>
      <c r="G158" s="343">
        <v>1655487000</v>
      </c>
      <c r="H158" s="343">
        <v>6707618700</v>
      </c>
      <c r="I158" s="343">
        <v>8363105700</v>
      </c>
      <c r="J158" s="345">
        <v>0</v>
      </c>
      <c r="K158" s="343">
        <v>8363105700</v>
      </c>
      <c r="L158" s="345">
        <v>0</v>
      </c>
      <c r="M158" s="343">
        <v>1655487000</v>
      </c>
      <c r="N158" s="343">
        <v>6707618700</v>
      </c>
    </row>
    <row r="159" spans="1:14" ht="10.7" customHeight="1">
      <c r="A159" s="344">
        <v>2</v>
      </c>
      <c r="B159" s="341" t="s">
        <v>182</v>
      </c>
      <c r="C159" s="342">
        <v>4431573326</v>
      </c>
      <c r="D159" s="345">
        <v>0</v>
      </c>
      <c r="E159" s="343">
        <v>4431573326</v>
      </c>
      <c r="F159" s="345">
        <v>0</v>
      </c>
      <c r="G159" s="343">
        <v>650597948</v>
      </c>
      <c r="H159" s="343">
        <v>3780975378</v>
      </c>
      <c r="I159" s="343">
        <v>4431573326</v>
      </c>
      <c r="J159" s="345">
        <v>0</v>
      </c>
      <c r="K159" s="343">
        <v>4431573326</v>
      </c>
      <c r="L159" s="345">
        <v>0</v>
      </c>
      <c r="M159" s="343">
        <v>650597948</v>
      </c>
      <c r="N159" s="343">
        <v>3780975378</v>
      </c>
    </row>
    <row r="160" spans="1:14" ht="10.7" customHeight="1">
      <c r="A160" s="344" t="s">
        <v>114</v>
      </c>
      <c r="B160" s="341" t="s">
        <v>632</v>
      </c>
      <c r="C160" s="346">
        <v>0</v>
      </c>
      <c r="D160" s="345">
        <v>0</v>
      </c>
      <c r="E160" s="345">
        <v>0</v>
      </c>
      <c r="F160" s="345">
        <v>0</v>
      </c>
      <c r="G160" s="345">
        <v>0</v>
      </c>
      <c r="H160" s="345">
        <v>0</v>
      </c>
      <c r="I160" s="345">
        <v>0</v>
      </c>
      <c r="J160" s="345">
        <v>0</v>
      </c>
      <c r="K160" s="345">
        <v>0</v>
      </c>
      <c r="L160" s="345">
        <v>0</v>
      </c>
      <c r="M160" s="345">
        <v>0</v>
      </c>
      <c r="N160" s="345">
        <v>0</v>
      </c>
    </row>
    <row r="161" spans="1:14" ht="10.7" customHeight="1">
      <c r="A161" s="344">
        <v>1</v>
      </c>
      <c r="B161" s="341" t="s">
        <v>569</v>
      </c>
      <c r="C161" s="346">
        <v>0</v>
      </c>
      <c r="D161" s="345">
        <v>0</v>
      </c>
      <c r="E161" s="345">
        <v>0</v>
      </c>
      <c r="F161" s="345">
        <v>0</v>
      </c>
      <c r="G161" s="345">
        <v>0</v>
      </c>
      <c r="H161" s="345">
        <v>0</v>
      </c>
      <c r="I161" s="345">
        <v>0</v>
      </c>
      <c r="J161" s="345">
        <v>0</v>
      </c>
      <c r="K161" s="345">
        <v>0</v>
      </c>
      <c r="L161" s="345">
        <v>0</v>
      </c>
      <c r="M161" s="345">
        <v>0</v>
      </c>
      <c r="N161" s="345">
        <v>0</v>
      </c>
    </row>
    <row r="162" spans="1:14" ht="10.7" customHeight="1">
      <c r="A162" s="344">
        <v>1.1000000000000001</v>
      </c>
      <c r="B162" s="341" t="s">
        <v>106</v>
      </c>
      <c r="C162" s="346">
        <v>0</v>
      </c>
      <c r="D162" s="345">
        <v>0</v>
      </c>
      <c r="E162" s="345">
        <v>0</v>
      </c>
      <c r="F162" s="345">
        <v>0</v>
      </c>
      <c r="G162" s="345">
        <v>0</v>
      </c>
      <c r="H162" s="345">
        <v>0</v>
      </c>
      <c r="I162" s="345">
        <v>0</v>
      </c>
      <c r="J162" s="345">
        <v>0</v>
      </c>
      <c r="K162" s="345">
        <v>0</v>
      </c>
      <c r="L162" s="345">
        <v>0</v>
      </c>
      <c r="M162" s="345">
        <v>0</v>
      </c>
      <c r="N162" s="345">
        <v>0</v>
      </c>
    </row>
    <row r="163" spans="1:14" ht="10.7" customHeight="1">
      <c r="A163" s="344">
        <v>1.2</v>
      </c>
      <c r="B163" s="341" t="s">
        <v>107</v>
      </c>
      <c r="C163" s="346">
        <v>0</v>
      </c>
      <c r="D163" s="345">
        <v>0</v>
      </c>
      <c r="E163" s="345">
        <v>0</v>
      </c>
      <c r="F163" s="345">
        <v>0</v>
      </c>
      <c r="G163" s="345">
        <v>0</v>
      </c>
      <c r="H163" s="345">
        <v>0</v>
      </c>
      <c r="I163" s="345">
        <v>0</v>
      </c>
      <c r="J163" s="345">
        <v>0</v>
      </c>
      <c r="K163" s="345">
        <v>0</v>
      </c>
      <c r="L163" s="345">
        <v>0</v>
      </c>
      <c r="M163" s="345">
        <v>0</v>
      </c>
      <c r="N163" s="345">
        <v>0</v>
      </c>
    </row>
    <row r="164" spans="1:14" ht="10.7" customHeight="1">
      <c r="A164" s="344">
        <v>2</v>
      </c>
      <c r="B164" s="341" t="s">
        <v>108</v>
      </c>
      <c r="C164" s="346">
        <v>0</v>
      </c>
      <c r="D164" s="345">
        <v>0</v>
      </c>
      <c r="E164" s="345">
        <v>0</v>
      </c>
      <c r="F164" s="345">
        <v>0</v>
      </c>
      <c r="G164" s="345">
        <v>0</v>
      </c>
      <c r="H164" s="345">
        <v>0</v>
      </c>
      <c r="I164" s="345">
        <v>0</v>
      </c>
      <c r="J164" s="345">
        <v>0</v>
      </c>
      <c r="K164" s="345">
        <v>0</v>
      </c>
      <c r="L164" s="345">
        <v>0</v>
      </c>
      <c r="M164" s="345">
        <v>0</v>
      </c>
      <c r="N164" s="345">
        <v>0</v>
      </c>
    </row>
    <row r="165" spans="1:14" ht="10.7" customHeight="1">
      <c r="A165" s="344" t="s">
        <v>115</v>
      </c>
      <c r="B165" s="341" t="s">
        <v>109</v>
      </c>
      <c r="C165" s="346">
        <v>0</v>
      </c>
      <c r="D165" s="345">
        <v>0</v>
      </c>
      <c r="E165" s="345">
        <v>0</v>
      </c>
      <c r="F165" s="345">
        <v>0</v>
      </c>
      <c r="G165" s="345">
        <v>0</v>
      </c>
      <c r="H165" s="345">
        <v>0</v>
      </c>
      <c r="I165" s="345">
        <v>0</v>
      </c>
      <c r="J165" s="345">
        <v>0</v>
      </c>
      <c r="K165" s="345">
        <v>0</v>
      </c>
      <c r="L165" s="345">
        <v>0</v>
      </c>
      <c r="M165" s="345">
        <v>0</v>
      </c>
      <c r="N165" s="345">
        <v>0</v>
      </c>
    </row>
    <row r="166" spans="1:14" ht="10.7" customHeight="1">
      <c r="A166" s="344" t="s">
        <v>79</v>
      </c>
      <c r="B166" s="341" t="s">
        <v>633</v>
      </c>
      <c r="C166" s="346">
        <v>0</v>
      </c>
      <c r="D166" s="345">
        <v>0</v>
      </c>
      <c r="E166" s="345">
        <v>0</v>
      </c>
      <c r="F166" s="345">
        <v>0</v>
      </c>
      <c r="G166" s="345">
        <v>0</v>
      </c>
      <c r="H166" s="345">
        <v>0</v>
      </c>
      <c r="I166" s="345">
        <v>0</v>
      </c>
      <c r="J166" s="345">
        <v>0</v>
      </c>
      <c r="K166" s="345">
        <v>0</v>
      </c>
      <c r="L166" s="345">
        <v>0</v>
      </c>
      <c r="M166" s="345">
        <v>0</v>
      </c>
      <c r="N166" s="345">
        <v>0</v>
      </c>
    </row>
    <row r="167" spans="1:14" ht="10.7" customHeight="1">
      <c r="A167" s="340"/>
      <c r="B167" s="341" t="s">
        <v>634</v>
      </c>
      <c r="C167" s="346">
        <v>0</v>
      </c>
      <c r="D167" s="345">
        <v>0</v>
      </c>
      <c r="E167" s="345">
        <v>0</v>
      </c>
      <c r="F167" s="345">
        <v>0</v>
      </c>
      <c r="G167" s="345">
        <v>0</v>
      </c>
      <c r="H167" s="345">
        <v>0</v>
      </c>
      <c r="I167" s="345">
        <v>0</v>
      </c>
      <c r="J167" s="345">
        <v>0</v>
      </c>
      <c r="K167" s="345">
        <v>0</v>
      </c>
      <c r="L167" s="345">
        <v>0</v>
      </c>
      <c r="M167" s="345">
        <v>0</v>
      </c>
      <c r="N167" s="345">
        <v>0</v>
      </c>
    </row>
    <row r="168" spans="1:14" ht="10.7" customHeight="1">
      <c r="A168" s="344" t="s">
        <v>157</v>
      </c>
      <c r="B168" s="341" t="s">
        <v>110</v>
      </c>
      <c r="C168" s="346">
        <v>0</v>
      </c>
      <c r="D168" s="345">
        <v>0</v>
      </c>
      <c r="E168" s="345">
        <v>0</v>
      </c>
      <c r="F168" s="345">
        <v>0</v>
      </c>
      <c r="G168" s="345">
        <v>0</v>
      </c>
      <c r="H168" s="345">
        <v>0</v>
      </c>
      <c r="I168" s="345">
        <v>0</v>
      </c>
      <c r="J168" s="345">
        <v>0</v>
      </c>
      <c r="K168" s="345">
        <v>0</v>
      </c>
      <c r="L168" s="345">
        <v>0</v>
      </c>
      <c r="M168" s="345">
        <v>0</v>
      </c>
      <c r="N168" s="345">
        <v>0</v>
      </c>
    </row>
    <row r="169" spans="1:14" ht="10.7" customHeight="1">
      <c r="A169" s="344" t="s">
        <v>155</v>
      </c>
      <c r="B169" s="341" t="s">
        <v>572</v>
      </c>
      <c r="C169" s="346">
        <v>0</v>
      </c>
      <c r="D169" s="345">
        <v>0</v>
      </c>
      <c r="E169" s="345">
        <v>0</v>
      </c>
      <c r="F169" s="345">
        <v>0</v>
      </c>
      <c r="G169" s="345">
        <v>0</v>
      </c>
      <c r="H169" s="345">
        <v>0</v>
      </c>
      <c r="I169" s="345">
        <v>0</v>
      </c>
      <c r="J169" s="345">
        <v>0</v>
      </c>
      <c r="K169" s="345">
        <v>0</v>
      </c>
      <c r="L169" s="345">
        <v>0</v>
      </c>
      <c r="M169" s="345">
        <v>0</v>
      </c>
      <c r="N169" s="345">
        <v>0</v>
      </c>
    </row>
    <row r="170" spans="1:14" ht="10.7" customHeight="1">
      <c r="A170" s="340"/>
      <c r="B170" s="341" t="s">
        <v>573</v>
      </c>
      <c r="C170" s="346">
        <v>0</v>
      </c>
      <c r="D170" s="345">
        <v>0</v>
      </c>
      <c r="E170" s="345">
        <v>0</v>
      </c>
      <c r="F170" s="345">
        <v>0</v>
      </c>
      <c r="G170" s="345">
        <v>0</v>
      </c>
      <c r="H170" s="345">
        <v>0</v>
      </c>
      <c r="I170" s="345">
        <v>0</v>
      </c>
      <c r="J170" s="345">
        <v>0</v>
      </c>
      <c r="K170" s="345">
        <v>0</v>
      </c>
      <c r="L170" s="345">
        <v>0</v>
      </c>
      <c r="M170" s="345">
        <v>0</v>
      </c>
      <c r="N170" s="345">
        <v>0</v>
      </c>
    </row>
    <row r="171" spans="1:14" ht="10.7" customHeight="1">
      <c r="A171" s="344" t="s">
        <v>156</v>
      </c>
      <c r="B171" s="341" t="s">
        <v>574</v>
      </c>
      <c r="C171" s="346">
        <v>0</v>
      </c>
      <c r="D171" s="345">
        <v>0</v>
      </c>
      <c r="E171" s="345">
        <v>0</v>
      </c>
      <c r="F171" s="345">
        <v>0</v>
      </c>
      <c r="G171" s="345">
        <v>0</v>
      </c>
      <c r="H171" s="345">
        <v>0</v>
      </c>
      <c r="I171" s="345">
        <v>0</v>
      </c>
      <c r="J171" s="345">
        <v>0</v>
      </c>
      <c r="K171" s="345">
        <v>0</v>
      </c>
      <c r="L171" s="345">
        <v>0</v>
      </c>
      <c r="M171" s="345">
        <v>0</v>
      </c>
      <c r="N171" s="345">
        <v>0</v>
      </c>
    </row>
    <row r="172" spans="1:14" ht="10.7" customHeight="1">
      <c r="A172" s="344" t="s">
        <v>98</v>
      </c>
      <c r="B172" s="341" t="s">
        <v>7</v>
      </c>
      <c r="C172" s="346">
        <v>0</v>
      </c>
      <c r="D172" s="345">
        <v>0</v>
      </c>
      <c r="E172" s="345">
        <v>0</v>
      </c>
      <c r="F172" s="345">
        <v>0</v>
      </c>
      <c r="G172" s="345">
        <v>0</v>
      </c>
      <c r="H172" s="345">
        <v>0</v>
      </c>
      <c r="I172" s="345">
        <v>0</v>
      </c>
      <c r="J172" s="345">
        <v>0</v>
      </c>
      <c r="K172" s="345">
        <v>0</v>
      </c>
      <c r="L172" s="345">
        <v>0</v>
      </c>
      <c r="M172" s="345">
        <v>0</v>
      </c>
      <c r="N172" s="345">
        <v>0</v>
      </c>
    </row>
    <row r="173" spans="1:14" ht="10.7" customHeight="1">
      <c r="A173" s="344">
        <v>1</v>
      </c>
      <c r="B173" s="341" t="s">
        <v>575</v>
      </c>
      <c r="C173" s="346">
        <v>0</v>
      </c>
      <c r="D173" s="345">
        <v>0</v>
      </c>
      <c r="E173" s="345">
        <v>0</v>
      </c>
      <c r="F173" s="345">
        <v>0</v>
      </c>
      <c r="G173" s="345">
        <v>0</v>
      </c>
      <c r="H173" s="345">
        <v>0</v>
      </c>
      <c r="I173" s="345">
        <v>0</v>
      </c>
      <c r="J173" s="345">
        <v>0</v>
      </c>
      <c r="K173" s="345">
        <v>0</v>
      </c>
      <c r="L173" s="345">
        <v>0</v>
      </c>
      <c r="M173" s="345">
        <v>0</v>
      </c>
      <c r="N173" s="345">
        <v>0</v>
      </c>
    </row>
    <row r="174" spans="1:14" ht="10.7" customHeight="1">
      <c r="A174" s="344">
        <v>2</v>
      </c>
      <c r="B174" s="341" t="s">
        <v>123</v>
      </c>
      <c r="C174" s="346">
        <v>0</v>
      </c>
      <c r="D174" s="345">
        <v>0</v>
      </c>
      <c r="E174" s="345">
        <v>0</v>
      </c>
      <c r="F174" s="345">
        <v>0</v>
      </c>
      <c r="G174" s="345">
        <v>0</v>
      </c>
      <c r="H174" s="345">
        <v>0</v>
      </c>
      <c r="I174" s="345">
        <v>0</v>
      </c>
      <c r="J174" s="345">
        <v>0</v>
      </c>
      <c r="K174" s="345">
        <v>0</v>
      </c>
      <c r="L174" s="345">
        <v>0</v>
      </c>
      <c r="M174" s="345">
        <v>0</v>
      </c>
      <c r="N174" s="345">
        <v>0</v>
      </c>
    </row>
    <row r="175" spans="1:14" ht="10.7" customHeight="1">
      <c r="A175" s="344" t="s">
        <v>112</v>
      </c>
      <c r="B175" s="341" t="s">
        <v>633</v>
      </c>
      <c r="C175" s="346">
        <v>0</v>
      </c>
      <c r="D175" s="345">
        <v>0</v>
      </c>
      <c r="E175" s="345">
        <v>0</v>
      </c>
      <c r="F175" s="345">
        <v>0</v>
      </c>
      <c r="G175" s="345">
        <v>0</v>
      </c>
      <c r="H175" s="345">
        <v>0</v>
      </c>
      <c r="I175" s="345">
        <v>0</v>
      </c>
      <c r="J175" s="345">
        <v>0</v>
      </c>
      <c r="K175" s="345">
        <v>0</v>
      </c>
      <c r="L175" s="345">
        <v>0</v>
      </c>
      <c r="M175" s="345">
        <v>0</v>
      </c>
      <c r="N175" s="345">
        <v>0</v>
      </c>
    </row>
    <row r="176" spans="1:14" ht="10.7" customHeight="1">
      <c r="A176" s="340"/>
      <c r="B176" s="341" t="s">
        <v>634</v>
      </c>
      <c r="C176" s="346">
        <v>0</v>
      </c>
      <c r="D176" s="345">
        <v>0</v>
      </c>
      <c r="E176" s="345">
        <v>0</v>
      </c>
      <c r="F176" s="345">
        <v>0</v>
      </c>
      <c r="G176" s="345">
        <v>0</v>
      </c>
      <c r="H176" s="345">
        <v>0</v>
      </c>
      <c r="I176" s="345">
        <v>0</v>
      </c>
      <c r="J176" s="345">
        <v>0</v>
      </c>
      <c r="K176" s="345">
        <v>0</v>
      </c>
      <c r="L176" s="345">
        <v>0</v>
      </c>
      <c r="M176" s="345">
        <v>0</v>
      </c>
      <c r="N176" s="345">
        <v>0</v>
      </c>
    </row>
    <row r="177" spans="1:14" ht="10.7" customHeight="1">
      <c r="A177" s="344" t="s">
        <v>80</v>
      </c>
      <c r="B177" s="341" t="s">
        <v>124</v>
      </c>
      <c r="C177" s="342">
        <v>12970461846250</v>
      </c>
      <c r="D177" s="345">
        <v>0</v>
      </c>
      <c r="E177" s="343">
        <v>12970461846250</v>
      </c>
      <c r="F177" s="343">
        <v>7033900321527</v>
      </c>
      <c r="G177" s="343">
        <v>4846946860298</v>
      </c>
      <c r="H177" s="343">
        <v>1089614664425</v>
      </c>
      <c r="I177" s="343">
        <v>12970461846250</v>
      </c>
      <c r="J177" s="345">
        <v>0</v>
      </c>
      <c r="K177" s="343">
        <v>12970461846250</v>
      </c>
      <c r="L177" s="343">
        <v>7033900321527</v>
      </c>
      <c r="M177" s="343">
        <v>4846946860298</v>
      </c>
      <c r="N177" s="343">
        <v>1089614664425</v>
      </c>
    </row>
    <row r="178" spans="1:14" ht="10.7" customHeight="1">
      <c r="A178" s="344" t="s">
        <v>155</v>
      </c>
      <c r="B178" s="341" t="s">
        <v>9</v>
      </c>
      <c r="C178" s="342">
        <v>12813313143290</v>
      </c>
      <c r="D178" s="345">
        <v>0</v>
      </c>
      <c r="E178" s="343">
        <v>12813313143290</v>
      </c>
      <c r="F178" s="343">
        <v>6876751618567</v>
      </c>
      <c r="G178" s="343">
        <v>4846946860298</v>
      </c>
      <c r="H178" s="343">
        <v>1089614664425</v>
      </c>
      <c r="I178" s="343">
        <v>12813313143290</v>
      </c>
      <c r="J178" s="345">
        <v>0</v>
      </c>
      <c r="K178" s="343">
        <v>12813313143290</v>
      </c>
      <c r="L178" s="343">
        <v>6876751618567</v>
      </c>
      <c r="M178" s="343">
        <v>4846946860298</v>
      </c>
      <c r="N178" s="343">
        <v>1089614664425</v>
      </c>
    </row>
    <row r="179" spans="1:14" ht="10.7" customHeight="1">
      <c r="A179" s="344">
        <v>1</v>
      </c>
      <c r="B179" s="341" t="s">
        <v>90</v>
      </c>
      <c r="C179" s="342">
        <v>8823570287000</v>
      </c>
      <c r="D179" s="345">
        <v>0</v>
      </c>
      <c r="E179" s="343">
        <v>8823570287000</v>
      </c>
      <c r="F179" s="343">
        <v>4787581000000</v>
      </c>
      <c r="G179" s="343">
        <v>3464851000000</v>
      </c>
      <c r="H179" s="343">
        <v>571138287000</v>
      </c>
      <c r="I179" s="343">
        <v>8823570287000</v>
      </c>
      <c r="J179" s="345">
        <v>0</v>
      </c>
      <c r="K179" s="343">
        <v>8823570287000</v>
      </c>
      <c r="L179" s="343">
        <v>4787581000000</v>
      </c>
      <c r="M179" s="343">
        <v>3464851000000</v>
      </c>
      <c r="N179" s="343">
        <v>571138287000</v>
      </c>
    </row>
    <row r="180" spans="1:14" ht="10.7" customHeight="1">
      <c r="A180" s="344">
        <v>2</v>
      </c>
      <c r="B180" s="341" t="s">
        <v>91</v>
      </c>
      <c r="C180" s="342">
        <v>3989742856290</v>
      </c>
      <c r="D180" s="345">
        <v>0</v>
      </c>
      <c r="E180" s="343">
        <v>3989742856290</v>
      </c>
      <c r="F180" s="343">
        <v>2089170618567</v>
      </c>
      <c r="G180" s="343">
        <v>1382095860298</v>
      </c>
      <c r="H180" s="343">
        <v>518476377425</v>
      </c>
      <c r="I180" s="343">
        <v>3989742856290</v>
      </c>
      <c r="J180" s="345">
        <v>0</v>
      </c>
      <c r="K180" s="343">
        <v>3989742856290</v>
      </c>
      <c r="L180" s="343">
        <v>2089170618567</v>
      </c>
      <c r="M180" s="343">
        <v>1382095860298</v>
      </c>
      <c r="N180" s="343">
        <v>518476377425</v>
      </c>
    </row>
    <row r="181" spans="1:14" ht="10.7" customHeight="1">
      <c r="A181" s="344">
        <v>2.1</v>
      </c>
      <c r="B181" s="341" t="s">
        <v>38</v>
      </c>
      <c r="C181" s="342">
        <v>3536857129023</v>
      </c>
      <c r="D181" s="345">
        <v>0</v>
      </c>
      <c r="E181" s="343">
        <v>3536857129023</v>
      </c>
      <c r="F181" s="343">
        <v>1636284891300</v>
      </c>
      <c r="G181" s="343">
        <v>1382095860298</v>
      </c>
      <c r="H181" s="343">
        <v>518476377425</v>
      </c>
      <c r="I181" s="343">
        <v>3536857129023</v>
      </c>
      <c r="J181" s="345">
        <v>0</v>
      </c>
      <c r="K181" s="343">
        <v>3536857129023</v>
      </c>
      <c r="L181" s="343">
        <v>1636284891300</v>
      </c>
      <c r="M181" s="343">
        <v>1382095860298</v>
      </c>
      <c r="N181" s="343">
        <v>518476377425</v>
      </c>
    </row>
    <row r="182" spans="1:14" ht="10.7" customHeight="1">
      <c r="A182" s="344">
        <v>2.2000000000000002</v>
      </c>
      <c r="B182" s="341" t="s">
        <v>39</v>
      </c>
      <c r="C182" s="342">
        <v>452885727267</v>
      </c>
      <c r="D182" s="345">
        <v>0</v>
      </c>
      <c r="E182" s="343">
        <v>452885727267</v>
      </c>
      <c r="F182" s="343">
        <v>452885727267</v>
      </c>
      <c r="G182" s="345">
        <v>0</v>
      </c>
      <c r="H182" s="345">
        <v>0</v>
      </c>
      <c r="I182" s="343">
        <v>452885727267</v>
      </c>
      <c r="J182" s="345">
        <v>0</v>
      </c>
      <c r="K182" s="343">
        <v>452885727267</v>
      </c>
      <c r="L182" s="343">
        <v>452885727267</v>
      </c>
      <c r="M182" s="345">
        <v>0</v>
      </c>
      <c r="N182" s="345">
        <v>0</v>
      </c>
    </row>
    <row r="183" spans="1:14" ht="10.7" customHeight="1">
      <c r="A183" s="344" t="s">
        <v>156</v>
      </c>
      <c r="B183" s="341" t="s">
        <v>40</v>
      </c>
      <c r="C183" s="342">
        <v>157148702960</v>
      </c>
      <c r="D183" s="345">
        <v>0</v>
      </c>
      <c r="E183" s="343">
        <v>157148702960</v>
      </c>
      <c r="F183" s="343">
        <v>157148702960</v>
      </c>
      <c r="G183" s="345">
        <v>0</v>
      </c>
      <c r="H183" s="345">
        <v>0</v>
      </c>
      <c r="I183" s="343">
        <v>157148702960</v>
      </c>
      <c r="J183" s="345">
        <v>0</v>
      </c>
      <c r="K183" s="343">
        <v>157148702960</v>
      </c>
      <c r="L183" s="343">
        <v>157148702960</v>
      </c>
      <c r="M183" s="345">
        <v>0</v>
      </c>
      <c r="N183" s="345">
        <v>0</v>
      </c>
    </row>
    <row r="184" spans="1:14" ht="10.7" customHeight="1">
      <c r="A184" s="344" t="s">
        <v>98</v>
      </c>
      <c r="B184" s="341" t="s">
        <v>579</v>
      </c>
      <c r="C184" s="346">
        <v>0</v>
      </c>
      <c r="D184" s="345">
        <v>0</v>
      </c>
      <c r="E184" s="345">
        <v>0</v>
      </c>
      <c r="F184" s="345">
        <v>0</v>
      </c>
      <c r="G184" s="345">
        <v>0</v>
      </c>
      <c r="H184" s="345">
        <v>0</v>
      </c>
      <c r="I184" s="345">
        <v>0</v>
      </c>
      <c r="J184" s="345">
        <v>0</v>
      </c>
      <c r="K184" s="345">
        <v>0</v>
      </c>
      <c r="L184" s="345">
        <v>0</v>
      </c>
      <c r="M184" s="345">
        <v>0</v>
      </c>
      <c r="N184" s="345">
        <v>0</v>
      </c>
    </row>
    <row r="185" spans="1:14" ht="10.7" customHeight="1">
      <c r="A185" s="344" t="s">
        <v>112</v>
      </c>
      <c r="B185" s="341" t="s">
        <v>635</v>
      </c>
      <c r="C185" s="346">
        <v>0</v>
      </c>
      <c r="D185" s="345">
        <v>0</v>
      </c>
      <c r="E185" s="345">
        <v>0</v>
      </c>
      <c r="F185" s="345">
        <v>0</v>
      </c>
      <c r="G185" s="345">
        <v>0</v>
      </c>
      <c r="H185" s="345">
        <v>0</v>
      </c>
      <c r="I185" s="345">
        <v>0</v>
      </c>
      <c r="J185" s="345">
        <v>0</v>
      </c>
      <c r="K185" s="345">
        <v>0</v>
      </c>
      <c r="L185" s="345">
        <v>0</v>
      </c>
      <c r="M185" s="345">
        <v>0</v>
      </c>
      <c r="N185" s="345">
        <v>0</v>
      </c>
    </row>
    <row r="186" spans="1:14" ht="10.7" customHeight="1">
      <c r="A186" s="340"/>
      <c r="B186" s="341" t="s">
        <v>636</v>
      </c>
      <c r="C186" s="346">
        <v>0</v>
      </c>
      <c r="D186" s="345">
        <v>0</v>
      </c>
      <c r="E186" s="345">
        <v>0</v>
      </c>
      <c r="F186" s="345">
        <v>0</v>
      </c>
      <c r="G186" s="345">
        <v>0</v>
      </c>
      <c r="H186" s="345">
        <v>0</v>
      </c>
      <c r="I186" s="345">
        <v>0</v>
      </c>
      <c r="J186" s="345">
        <v>0</v>
      </c>
      <c r="K186" s="345">
        <v>0</v>
      </c>
      <c r="L186" s="345">
        <v>0</v>
      </c>
      <c r="M186" s="345">
        <v>0</v>
      </c>
      <c r="N186" s="345">
        <v>0</v>
      </c>
    </row>
    <row r="187" spans="1:14" ht="10.7" customHeight="1">
      <c r="A187" s="344" t="s">
        <v>83</v>
      </c>
      <c r="B187" s="341" t="s">
        <v>637</v>
      </c>
      <c r="C187" s="342">
        <v>3530653603288</v>
      </c>
      <c r="D187" s="345">
        <v>0</v>
      </c>
      <c r="E187" s="343">
        <v>3530653603288</v>
      </c>
      <c r="F187" s="343">
        <v>2660637000000</v>
      </c>
      <c r="G187" s="343">
        <v>797802624373</v>
      </c>
      <c r="H187" s="343">
        <v>72213978915</v>
      </c>
      <c r="I187" s="343">
        <v>3530653603288</v>
      </c>
      <c r="J187" s="345">
        <v>0</v>
      </c>
      <c r="K187" s="343">
        <v>3530653603288</v>
      </c>
      <c r="L187" s="343">
        <v>2660637000000</v>
      </c>
      <c r="M187" s="343">
        <v>797802624373</v>
      </c>
      <c r="N187" s="343">
        <v>72213978915</v>
      </c>
    </row>
    <row r="188" spans="1:14" ht="10.7" customHeight="1">
      <c r="A188" s="344" t="s">
        <v>155</v>
      </c>
      <c r="B188" s="341" t="s">
        <v>42</v>
      </c>
      <c r="C188" s="342">
        <v>3530653603288</v>
      </c>
      <c r="D188" s="345">
        <v>0</v>
      </c>
      <c r="E188" s="343">
        <v>3530653603288</v>
      </c>
      <c r="F188" s="343">
        <v>2660637000000</v>
      </c>
      <c r="G188" s="343">
        <v>797802624373</v>
      </c>
      <c r="H188" s="343">
        <v>72213978915</v>
      </c>
      <c r="I188" s="343">
        <v>3530653603288</v>
      </c>
      <c r="J188" s="345">
        <v>0</v>
      </c>
      <c r="K188" s="343">
        <v>3530653603288</v>
      </c>
      <c r="L188" s="343">
        <v>2660637000000</v>
      </c>
      <c r="M188" s="343">
        <v>797802624373</v>
      </c>
      <c r="N188" s="343">
        <v>72213978915</v>
      </c>
    </row>
    <row r="189" spans="1:14" ht="10.7" customHeight="1">
      <c r="A189" s="344" t="s">
        <v>156</v>
      </c>
      <c r="B189" s="341" t="s">
        <v>638</v>
      </c>
      <c r="C189" s="346">
        <v>0</v>
      </c>
      <c r="D189" s="345">
        <v>0</v>
      </c>
      <c r="E189" s="345">
        <v>0</v>
      </c>
      <c r="F189" s="345">
        <v>0</v>
      </c>
      <c r="G189" s="345">
        <v>0</v>
      </c>
      <c r="H189" s="345">
        <v>0</v>
      </c>
      <c r="I189" s="345">
        <v>0</v>
      </c>
      <c r="J189" s="345">
        <v>0</v>
      </c>
      <c r="K189" s="345">
        <v>0</v>
      </c>
      <c r="L189" s="345">
        <v>0</v>
      </c>
      <c r="M189" s="345">
        <v>0</v>
      </c>
      <c r="N189" s="345">
        <v>0</v>
      </c>
    </row>
    <row r="190" spans="1:14" ht="10.7" customHeight="1">
      <c r="A190" s="340"/>
      <c r="B190" s="341" t="s">
        <v>636</v>
      </c>
      <c r="C190" s="346">
        <v>0</v>
      </c>
      <c r="D190" s="345">
        <v>0</v>
      </c>
      <c r="E190" s="345">
        <v>0</v>
      </c>
      <c r="F190" s="345">
        <v>0</v>
      </c>
      <c r="G190" s="345">
        <v>0</v>
      </c>
      <c r="H190" s="345">
        <v>0</v>
      </c>
      <c r="I190" s="345">
        <v>0</v>
      </c>
      <c r="J190" s="345">
        <v>0</v>
      </c>
      <c r="K190" s="345">
        <v>0</v>
      </c>
      <c r="L190" s="345">
        <v>0</v>
      </c>
      <c r="M190" s="345">
        <v>0</v>
      </c>
      <c r="N190" s="345">
        <v>0</v>
      </c>
    </row>
    <row r="191" spans="1:14" ht="10.7" customHeight="1">
      <c r="A191" s="344" t="s">
        <v>63</v>
      </c>
      <c r="B191" s="341" t="s">
        <v>43</v>
      </c>
      <c r="C191" s="342">
        <v>1031076791304</v>
      </c>
      <c r="D191" s="345">
        <v>0</v>
      </c>
      <c r="E191" s="343">
        <v>1031076791304</v>
      </c>
      <c r="F191" s="343">
        <v>386106239161</v>
      </c>
      <c r="G191" s="343">
        <v>558725441743</v>
      </c>
      <c r="H191" s="343">
        <v>86245110400</v>
      </c>
      <c r="I191" s="343">
        <v>1031076791304</v>
      </c>
      <c r="J191" s="345">
        <v>0</v>
      </c>
      <c r="K191" s="343">
        <v>1031076791304</v>
      </c>
      <c r="L191" s="343">
        <v>386106239161</v>
      </c>
      <c r="M191" s="343">
        <v>558725441743</v>
      </c>
      <c r="N191" s="343">
        <v>86245110400</v>
      </c>
    </row>
    <row r="192" spans="1:14" ht="10.7" customHeight="1">
      <c r="A192" s="344" t="s">
        <v>155</v>
      </c>
      <c r="B192" s="341" t="s">
        <v>111</v>
      </c>
      <c r="C192" s="342">
        <v>1031076791304</v>
      </c>
      <c r="D192" s="345">
        <v>0</v>
      </c>
      <c r="E192" s="343">
        <v>1031076791304</v>
      </c>
      <c r="F192" s="343">
        <v>386106239161</v>
      </c>
      <c r="G192" s="343">
        <v>558725441743</v>
      </c>
      <c r="H192" s="343">
        <v>86245110400</v>
      </c>
      <c r="I192" s="343">
        <v>1031076791304</v>
      </c>
      <c r="J192" s="345">
        <v>0</v>
      </c>
      <c r="K192" s="343">
        <v>1031076791304</v>
      </c>
      <c r="L192" s="343">
        <v>386106239161</v>
      </c>
      <c r="M192" s="343">
        <v>558725441743</v>
      </c>
      <c r="N192" s="343">
        <v>86245110400</v>
      </c>
    </row>
    <row r="193" spans="1:14" ht="10.7" customHeight="1">
      <c r="A193" s="344" t="s">
        <v>156</v>
      </c>
      <c r="B193" s="341" t="s">
        <v>633</v>
      </c>
      <c r="C193" s="346">
        <v>0</v>
      </c>
      <c r="D193" s="345">
        <v>0</v>
      </c>
      <c r="E193" s="345">
        <v>0</v>
      </c>
      <c r="F193" s="345">
        <v>0</v>
      </c>
      <c r="G193" s="345">
        <v>0</v>
      </c>
      <c r="H193" s="345">
        <v>0</v>
      </c>
      <c r="I193" s="345">
        <v>0</v>
      </c>
      <c r="J193" s="345">
        <v>0</v>
      </c>
      <c r="K193" s="345">
        <v>0</v>
      </c>
      <c r="L193" s="345">
        <v>0</v>
      </c>
      <c r="M193" s="345">
        <v>0</v>
      </c>
      <c r="N193" s="345">
        <v>0</v>
      </c>
    </row>
    <row r="194" spans="1:14" ht="10.7" customHeight="1">
      <c r="A194" s="340"/>
      <c r="B194" s="341" t="s">
        <v>636</v>
      </c>
      <c r="C194" s="346">
        <v>0</v>
      </c>
      <c r="D194" s="345">
        <v>0</v>
      </c>
      <c r="E194" s="345">
        <v>0</v>
      </c>
      <c r="F194" s="345">
        <v>0</v>
      </c>
      <c r="G194" s="345">
        <v>0</v>
      </c>
      <c r="H194" s="345">
        <v>0</v>
      </c>
      <c r="I194" s="345">
        <v>0</v>
      </c>
      <c r="J194" s="345">
        <v>0</v>
      </c>
      <c r="K194" s="345">
        <v>0</v>
      </c>
      <c r="L194" s="345">
        <v>0</v>
      </c>
      <c r="M194" s="345">
        <v>0</v>
      </c>
      <c r="N194" s="345">
        <v>0</v>
      </c>
    </row>
    <row r="195" spans="1:14" ht="8.25" customHeight="1">
      <c r="A195" s="334"/>
      <c r="B195" s="334"/>
      <c r="C195" s="334"/>
      <c r="D195" s="334"/>
      <c r="E195" s="334"/>
      <c r="F195" s="334"/>
      <c r="G195" s="334"/>
      <c r="H195" s="334"/>
      <c r="I195" s="334"/>
      <c r="J195" s="334"/>
      <c r="K195" s="334"/>
      <c r="L195" s="334"/>
      <c r="M195" s="334"/>
      <c r="N195" s="334"/>
    </row>
    <row r="196" spans="1:14" ht="9.1999999999999993" customHeight="1">
      <c r="A196" s="334"/>
      <c r="B196" s="426"/>
      <c r="C196" s="426"/>
      <c r="D196" s="426"/>
      <c r="E196" s="426"/>
      <c r="F196" s="426"/>
      <c r="G196" s="426"/>
      <c r="H196" s="426"/>
      <c r="I196" s="428" t="s">
        <v>683</v>
      </c>
      <c r="J196" s="428"/>
      <c r="K196" s="428"/>
      <c r="L196" s="428"/>
      <c r="M196" s="428"/>
      <c r="N196" s="334"/>
    </row>
    <row r="197" spans="1:14" ht="9.1999999999999993" customHeight="1">
      <c r="A197" s="334"/>
      <c r="B197" s="425" t="s">
        <v>639</v>
      </c>
      <c r="C197" s="425"/>
      <c r="D197" s="425" t="s">
        <v>44</v>
      </c>
      <c r="E197" s="425"/>
      <c r="F197" s="425"/>
      <c r="G197" s="425"/>
      <c r="H197" s="425"/>
      <c r="I197" s="428" t="s">
        <v>45</v>
      </c>
      <c r="J197" s="428"/>
      <c r="K197" s="428"/>
      <c r="L197" s="428"/>
      <c r="M197" s="428"/>
      <c r="N197" s="334"/>
    </row>
    <row r="198" spans="1:14" ht="8.1" customHeight="1">
      <c r="A198" s="334"/>
      <c r="B198" s="426"/>
      <c r="C198" s="426"/>
      <c r="D198" s="426"/>
      <c r="E198" s="426"/>
      <c r="F198" s="426"/>
      <c r="G198" s="426"/>
      <c r="H198" s="426"/>
      <c r="I198" s="426"/>
      <c r="J198" s="426"/>
      <c r="K198" s="426"/>
      <c r="L198" s="426"/>
      <c r="M198" s="426"/>
      <c r="N198" s="334"/>
    </row>
    <row r="199" spans="1:14" ht="8.1" customHeight="1">
      <c r="A199" s="334"/>
      <c r="B199" s="426"/>
      <c r="C199" s="426"/>
      <c r="D199" s="426"/>
      <c r="E199" s="426"/>
      <c r="F199" s="426"/>
      <c r="G199" s="426"/>
      <c r="H199" s="426"/>
      <c r="I199" s="426"/>
      <c r="J199" s="426"/>
      <c r="K199" s="426"/>
      <c r="L199" s="426"/>
      <c r="M199" s="426"/>
      <c r="N199" s="334"/>
    </row>
    <row r="200" spans="1:14" ht="8.1" customHeight="1">
      <c r="A200" s="334"/>
      <c r="B200" s="426"/>
      <c r="C200" s="426"/>
      <c r="D200" s="426"/>
      <c r="E200" s="426"/>
      <c r="F200" s="426"/>
      <c r="G200" s="426"/>
      <c r="H200" s="426"/>
      <c r="I200" s="426"/>
      <c r="J200" s="426"/>
      <c r="K200" s="426"/>
      <c r="L200" s="426"/>
      <c r="M200" s="426"/>
      <c r="N200" s="334"/>
    </row>
    <row r="201" spans="1:14" ht="8.1" customHeight="1">
      <c r="A201" s="334"/>
      <c r="B201" s="426"/>
      <c r="C201" s="426"/>
      <c r="D201" s="426"/>
      <c r="E201" s="426"/>
      <c r="F201" s="426"/>
      <c r="G201" s="426"/>
      <c r="H201" s="426"/>
      <c r="I201" s="426"/>
      <c r="J201" s="426"/>
      <c r="K201" s="426"/>
      <c r="L201" s="426"/>
      <c r="M201" s="426"/>
      <c r="N201" s="334"/>
    </row>
    <row r="202" spans="1:14" ht="9.1999999999999993" customHeight="1">
      <c r="A202" s="334"/>
      <c r="B202" s="425" t="s">
        <v>640</v>
      </c>
      <c r="C202" s="425"/>
      <c r="D202" s="425" t="s">
        <v>640</v>
      </c>
      <c r="E202" s="425"/>
      <c r="F202" s="425"/>
      <c r="G202" s="425"/>
      <c r="H202" s="425"/>
      <c r="I202" s="425" t="s">
        <v>640</v>
      </c>
      <c r="J202" s="425"/>
      <c r="K202" s="425"/>
      <c r="L202" s="425"/>
      <c r="M202" s="425"/>
      <c r="N202" s="334"/>
    </row>
  </sheetData>
  <mergeCells count="42">
    <mergeCell ref="B199:C199"/>
    <mergeCell ref="D199:H199"/>
    <mergeCell ref="I199:M199"/>
    <mergeCell ref="B202:C202"/>
    <mergeCell ref="D202:H202"/>
    <mergeCell ref="I202:M202"/>
    <mergeCell ref="B200:C200"/>
    <mergeCell ref="D200:H200"/>
    <mergeCell ref="I200:M200"/>
    <mergeCell ref="B201:C201"/>
    <mergeCell ref="D201:H201"/>
    <mergeCell ref="I201:M201"/>
    <mergeCell ref="D196:H196"/>
    <mergeCell ref="I196:M196"/>
    <mergeCell ref="B198:C198"/>
    <mergeCell ref="D198:H198"/>
    <mergeCell ref="I198:M198"/>
    <mergeCell ref="B197:C197"/>
    <mergeCell ref="D197:H197"/>
    <mergeCell ref="I197:M197"/>
    <mergeCell ref="A8:A10"/>
    <mergeCell ref="B8:B10"/>
    <mergeCell ref="C8:H8"/>
    <mergeCell ref="I8:N8"/>
    <mergeCell ref="C9:C10"/>
    <mergeCell ref="D9:D10"/>
    <mergeCell ref="E9:E10"/>
    <mergeCell ref="F9:H9"/>
    <mergeCell ref="I9:I10"/>
    <mergeCell ref="J9:J10"/>
    <mergeCell ref="K9:K10"/>
    <mergeCell ref="L9:N9"/>
    <mergeCell ref="B196:C196"/>
    <mergeCell ref="L7:N7"/>
    <mergeCell ref="A1:E1"/>
    <mergeCell ref="K1:N1"/>
    <mergeCell ref="A2:E2"/>
    <mergeCell ref="K2:N2"/>
    <mergeCell ref="A3:N3"/>
    <mergeCell ref="A6:N6"/>
    <mergeCell ref="A4:N4"/>
    <mergeCell ref="A5:N5"/>
  </mergeCells>
  <printOptions headings="1"/>
  <pageMargins left="0.19685039370078741" right="0.19685039370078741" top="0.19685039370078741" bottom="0.23622047244094491" header="0.15748031496062992" footer="0.15748031496062992"/>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B121"/>
  <sheetViews>
    <sheetView topLeftCell="A11" zoomScale="90" zoomScaleNormal="90" workbookViewId="0">
      <pane xSplit="2" ySplit="5" topLeftCell="C109" activePane="bottomRight" state="frozen"/>
      <selection activeCell="L29" sqref="L29"/>
      <selection pane="topRight" activeCell="L29" sqref="L29"/>
      <selection pane="bottomLeft" activeCell="L29" sqref="L29"/>
      <selection pane="bottomRight" activeCell="N15" sqref="N15"/>
    </sheetView>
  </sheetViews>
  <sheetFormatPr defaultRowHeight="12.75"/>
  <cols>
    <col min="1" max="1" width="8.28515625" customWidth="1"/>
    <col min="2" max="2" width="41.140625" customWidth="1"/>
    <col min="3" max="5" width="19.5703125" hidden="1" customWidth="1"/>
    <col min="6" max="7" width="18.28515625" hidden="1" customWidth="1"/>
    <col min="8" max="8" width="16.5703125" hidden="1" customWidth="1"/>
    <col min="9" max="11" width="19.5703125" customWidth="1"/>
    <col min="12" max="12" width="19.5703125" bestFit="1" customWidth="1"/>
    <col min="13" max="13" width="18.28515625" customWidth="1"/>
    <col min="14" max="14" width="18.42578125" bestFit="1" customWidth="1"/>
    <col min="15" max="15" width="18.7109375" bestFit="1" customWidth="1"/>
    <col min="16" max="16" width="14.85546875" bestFit="1" customWidth="1"/>
    <col min="33" max="33" width="18.7109375" bestFit="1" customWidth="1"/>
  </cols>
  <sheetData>
    <row r="1" spans="1:16" ht="15.75" customHeight="1">
      <c r="A1" s="445" t="s">
        <v>46</v>
      </c>
      <c r="B1" s="445"/>
      <c r="C1" s="445"/>
      <c r="D1" s="445"/>
      <c r="E1" s="445"/>
      <c r="F1" s="445"/>
      <c r="G1" s="445"/>
      <c r="H1" s="445"/>
      <c r="I1" s="445"/>
      <c r="J1" s="445"/>
      <c r="K1" s="445"/>
      <c r="L1" s="446" t="s">
        <v>47</v>
      </c>
      <c r="M1" s="446"/>
      <c r="N1" s="446"/>
    </row>
    <row r="2" spans="1:16" ht="15.75" customHeight="1">
      <c r="A2" s="445" t="s">
        <v>48</v>
      </c>
      <c r="B2" s="445"/>
      <c r="C2" s="445"/>
      <c r="D2" s="445"/>
      <c r="E2" s="445"/>
      <c r="F2" s="445"/>
      <c r="G2" s="445"/>
      <c r="H2" s="445"/>
      <c r="I2" s="445"/>
      <c r="J2" s="445"/>
      <c r="K2" s="445"/>
      <c r="L2" s="446" t="s">
        <v>49</v>
      </c>
      <c r="M2" s="446"/>
      <c r="N2" s="446"/>
    </row>
    <row r="3" spans="1:16" ht="18" customHeight="1">
      <c r="A3" s="447" t="s">
        <v>311</v>
      </c>
      <c r="B3" s="447"/>
      <c r="C3" s="447"/>
      <c r="D3" s="447"/>
      <c r="E3" s="447"/>
      <c r="F3" s="447"/>
      <c r="G3" s="447"/>
      <c r="H3" s="447"/>
      <c r="I3" s="447"/>
      <c r="J3" s="447"/>
      <c r="K3" s="447"/>
      <c r="L3" s="447"/>
      <c r="M3" s="447"/>
      <c r="N3" s="447"/>
    </row>
    <row r="4" spans="1:16" ht="15.75" customHeight="1">
      <c r="A4" s="437" t="s">
        <v>312</v>
      </c>
      <c r="B4" s="437"/>
      <c r="C4" s="437"/>
      <c r="D4" s="437"/>
      <c r="E4" s="437"/>
      <c r="F4" s="437"/>
      <c r="G4" s="437"/>
      <c r="H4" s="437"/>
      <c r="I4" s="437"/>
      <c r="J4" s="437"/>
      <c r="K4" s="437"/>
      <c r="L4" s="437"/>
      <c r="M4" s="437"/>
      <c r="N4" s="437"/>
    </row>
    <row r="5" spans="1:16" ht="15.75" customHeight="1">
      <c r="A5" s="437" t="s">
        <v>219</v>
      </c>
      <c r="B5" s="437"/>
      <c r="C5" s="437"/>
      <c r="D5" s="437"/>
      <c r="E5" s="437"/>
      <c r="F5" s="437"/>
      <c r="G5" s="437"/>
      <c r="H5" s="437"/>
      <c r="I5" s="437"/>
      <c r="J5" s="437"/>
      <c r="K5" s="437"/>
      <c r="L5" s="437"/>
      <c r="M5" s="437"/>
      <c r="N5" s="437"/>
    </row>
    <row r="6" spans="1:16" ht="15.75" customHeight="1">
      <c r="A6" s="437" t="s">
        <v>50</v>
      </c>
      <c r="B6" s="437"/>
      <c r="C6" s="437"/>
      <c r="D6" s="437"/>
      <c r="E6" s="437"/>
      <c r="F6" s="437"/>
      <c r="G6" s="437"/>
      <c r="H6" s="437"/>
      <c r="I6" s="437"/>
      <c r="J6" s="437"/>
      <c r="K6" s="437"/>
      <c r="L6" s="437"/>
      <c r="M6" s="437"/>
      <c r="N6" s="437"/>
    </row>
    <row r="7" spans="1:16" ht="15.75" customHeight="1">
      <c r="A7" s="426"/>
      <c r="B7" s="426"/>
      <c r="C7" s="426"/>
      <c r="D7" s="426"/>
      <c r="E7" s="426"/>
      <c r="F7" s="426"/>
      <c r="G7" s="426"/>
      <c r="H7" s="426"/>
      <c r="I7" s="426"/>
      <c r="J7" s="426"/>
      <c r="K7" s="426"/>
      <c r="L7" s="426"/>
      <c r="M7" s="426"/>
      <c r="N7" s="426"/>
    </row>
    <row r="8" spans="1:16" ht="15.75" customHeight="1">
      <c r="A8" s="426"/>
      <c r="B8" s="426"/>
      <c r="C8" s="426"/>
      <c r="D8" s="426"/>
      <c r="E8" s="426"/>
      <c r="F8" s="426"/>
      <c r="G8" s="426"/>
      <c r="H8" s="426"/>
      <c r="I8" s="426"/>
      <c r="J8" s="426"/>
      <c r="K8" s="426"/>
      <c r="L8" s="426"/>
      <c r="M8" s="426"/>
      <c r="N8" s="426"/>
    </row>
    <row r="9" spans="1:16" ht="15.75" customHeight="1">
      <c r="A9" s="437" t="s">
        <v>313</v>
      </c>
      <c r="B9" s="437"/>
      <c r="C9" s="437"/>
      <c r="D9" s="437"/>
      <c r="E9" s="437"/>
      <c r="F9" s="437"/>
      <c r="G9" s="437"/>
      <c r="H9" s="437"/>
      <c r="I9" s="437"/>
      <c r="J9" s="437"/>
      <c r="K9" s="437"/>
      <c r="L9" s="437"/>
      <c r="M9" s="437"/>
      <c r="N9" s="437"/>
    </row>
    <row r="10" spans="1:16" ht="15.75" customHeight="1">
      <c r="A10" s="443"/>
      <c r="B10" s="443"/>
      <c r="C10" s="443"/>
      <c r="D10" s="443"/>
      <c r="E10" s="443"/>
      <c r="F10" s="443"/>
      <c r="G10" s="443"/>
      <c r="H10" s="443"/>
      <c r="I10" s="443"/>
      <c r="J10" s="443"/>
      <c r="K10" s="443"/>
      <c r="L10" s="443"/>
      <c r="M10" s="443"/>
      <c r="N10" s="443"/>
    </row>
    <row r="11" spans="1:16" ht="15.75" customHeight="1">
      <c r="A11" s="441" t="s">
        <v>152</v>
      </c>
      <c r="B11" s="441" t="s">
        <v>149</v>
      </c>
      <c r="C11" s="438" t="s">
        <v>200</v>
      </c>
      <c r="D11" s="439"/>
      <c r="E11" s="439"/>
      <c r="F11" s="439"/>
      <c r="G11" s="439"/>
      <c r="H11" s="440"/>
      <c r="I11" s="438" t="s">
        <v>201</v>
      </c>
      <c r="J11" s="439"/>
      <c r="K11" s="439"/>
      <c r="L11" s="439"/>
      <c r="M11" s="439"/>
      <c r="N11" s="440"/>
    </row>
    <row r="12" spans="1:16" ht="15.75" customHeight="1">
      <c r="A12" s="444"/>
      <c r="B12" s="444"/>
      <c r="C12" s="441" t="s">
        <v>22</v>
      </c>
      <c r="D12" s="441" t="s">
        <v>180</v>
      </c>
      <c r="E12" s="441" t="s">
        <v>16</v>
      </c>
      <c r="F12" s="438" t="s">
        <v>26</v>
      </c>
      <c r="G12" s="439"/>
      <c r="H12" s="440"/>
      <c r="I12" s="441" t="s">
        <v>22</v>
      </c>
      <c r="J12" s="441" t="s">
        <v>180</v>
      </c>
      <c r="K12" s="441" t="s">
        <v>16</v>
      </c>
      <c r="L12" s="438" t="s">
        <v>26</v>
      </c>
      <c r="M12" s="439"/>
      <c r="N12" s="440"/>
    </row>
    <row r="13" spans="1:16" ht="15.75" customHeight="1">
      <c r="A13" s="442"/>
      <c r="B13" s="442"/>
      <c r="C13" s="442"/>
      <c r="D13" s="442"/>
      <c r="E13" s="442"/>
      <c r="F13" s="192" t="s">
        <v>51</v>
      </c>
      <c r="G13" s="192" t="s">
        <v>52</v>
      </c>
      <c r="H13" s="192" t="s">
        <v>53</v>
      </c>
      <c r="I13" s="442"/>
      <c r="J13" s="442"/>
      <c r="K13" s="442"/>
      <c r="L13" s="192" t="s">
        <v>51</v>
      </c>
      <c r="M13" s="192" t="s">
        <v>52</v>
      </c>
      <c r="N13" s="192" t="s">
        <v>53</v>
      </c>
    </row>
    <row r="14" spans="1:16">
      <c r="A14" s="193">
        <v>1</v>
      </c>
      <c r="B14" s="194">
        <v>2</v>
      </c>
      <c r="C14" s="194" t="s">
        <v>202</v>
      </c>
      <c r="D14" s="194">
        <v>4</v>
      </c>
      <c r="E14" s="194" t="s">
        <v>203</v>
      </c>
      <c r="F14" s="194">
        <v>6</v>
      </c>
      <c r="G14" s="194">
        <v>7</v>
      </c>
      <c r="H14" s="194">
        <v>8</v>
      </c>
      <c r="I14" s="194" t="s">
        <v>204</v>
      </c>
      <c r="J14" s="194">
        <v>10</v>
      </c>
      <c r="K14" s="194" t="s">
        <v>205</v>
      </c>
      <c r="L14" s="194">
        <v>12</v>
      </c>
      <c r="M14" s="194">
        <v>13</v>
      </c>
      <c r="N14" s="194">
        <v>14</v>
      </c>
    </row>
    <row r="15" spans="1:16" ht="14.25">
      <c r="A15" s="150"/>
      <c r="B15" s="195" t="s">
        <v>54</v>
      </c>
      <c r="C15" s="196">
        <f>SUM(D15:E15)</f>
        <v>31117799766643</v>
      </c>
      <c r="D15" s="196">
        <f>+D16+D88+D96+D97+D102+D106</f>
        <v>9076672682592</v>
      </c>
      <c r="E15" s="196">
        <f>SUM(F15:H15)</f>
        <v>22041127084051</v>
      </c>
      <c r="F15" s="196">
        <f>+F16+F88+F96+F97+F102+F106</f>
        <v>13543056244366</v>
      </c>
      <c r="G15" s="196">
        <f>+G16+G88+G96+G97+G102+G106</f>
        <v>7247257994091</v>
      </c>
      <c r="H15" s="196">
        <f>+H16+H88+H96+H97+H102+H106</f>
        <v>1250812845594</v>
      </c>
      <c r="I15" s="196">
        <f>SUM(J15:K15)</f>
        <v>31117799766643</v>
      </c>
      <c r="J15" s="196">
        <f>+J16+J88+J96+J97+J102+J106</f>
        <v>9076672682592</v>
      </c>
      <c r="K15" s="196">
        <f>SUM(L15:N15)</f>
        <v>22041127084051</v>
      </c>
      <c r="L15" s="196">
        <f>+L16+L88+L96+L97+L102+L106</f>
        <v>13543056244366</v>
      </c>
      <c r="M15" s="196">
        <f>+M16+M88+M96+M97+M102+M106</f>
        <v>7247257994091</v>
      </c>
      <c r="N15" s="196">
        <f>+N16+N88+N96+N97+N102+N106</f>
        <v>1250812845594</v>
      </c>
      <c r="O15" s="145">
        <f>+'B3-01-Tabmis'!D16</f>
        <v>9076672682592</v>
      </c>
      <c r="P15" s="145">
        <f>+O15-D15</f>
        <v>0</v>
      </c>
    </row>
    <row r="16" spans="1:16" ht="14.25">
      <c r="A16" s="161" t="s">
        <v>154</v>
      </c>
      <c r="B16" s="195" t="s">
        <v>55</v>
      </c>
      <c r="C16" s="196">
        <f t="shared" ref="C16:C81" si="0">SUM(D16:E16)</f>
        <v>13643910004652</v>
      </c>
      <c r="D16" s="196">
        <f>+D17+D49+D50+D77+D81+D82+D86+D87</f>
        <v>2199915164025</v>
      </c>
      <c r="E16" s="196">
        <f t="shared" ref="E16:E81" si="1">SUM(F16:H16)</f>
        <v>11443994840627</v>
      </c>
      <c r="F16" s="196">
        <f>+F17+F49+F50+F77+F81+F82+F86+F87</f>
        <v>5236264748782</v>
      </c>
      <c r="G16" s="196">
        <f>+G17+G49+G50+G77+G81+G82+G86+G87</f>
        <v>5046105647159</v>
      </c>
      <c r="H16" s="196">
        <f>+H17+H49+H50+H77+H81+H82+H86+H87</f>
        <v>1161624444686</v>
      </c>
      <c r="I16" s="196">
        <f t="shared" ref="I16:I79" si="2">SUM(J16:K16)</f>
        <v>13643910004652</v>
      </c>
      <c r="J16" s="196">
        <f>+J17+J49+J50+J77+J81+J82+J86+J87</f>
        <v>2199915164025</v>
      </c>
      <c r="K16" s="196">
        <f t="shared" ref="K16:K79" si="3">SUM(L16:N16)</f>
        <v>11443994840627</v>
      </c>
      <c r="L16" s="196">
        <f>+L17+L49+L50+L77+L81+L82+L86+L87</f>
        <v>5236264748782</v>
      </c>
      <c r="M16" s="196">
        <f>+M17+M49+M50+M77+M81+M82+M86+M87</f>
        <v>5046105647159</v>
      </c>
      <c r="N16" s="196">
        <f>+N17+N49+N50+N77+N81+N82+N86+N87</f>
        <v>1161624444686</v>
      </c>
      <c r="O16" s="145">
        <f>+'B3-01-Tabmis'!D17</f>
        <v>2199915164025</v>
      </c>
      <c r="P16" s="145">
        <f t="shared" ref="P16:P81" si="4">+O16-D16</f>
        <v>0</v>
      </c>
    </row>
    <row r="17" spans="1:16" ht="14.25">
      <c r="A17" s="161" t="s">
        <v>155</v>
      </c>
      <c r="B17" s="195" t="s">
        <v>25</v>
      </c>
      <c r="C17" s="196">
        <f t="shared" si="0"/>
        <v>4737743218926</v>
      </c>
      <c r="D17" s="196">
        <f>+D18+D47+D48</f>
        <v>826133947467</v>
      </c>
      <c r="E17" s="196">
        <f t="shared" si="1"/>
        <v>3911609271459</v>
      </c>
      <c r="F17" s="196">
        <f>+F18+F47+F48</f>
        <v>2825663338642</v>
      </c>
      <c r="G17" s="196">
        <f>+G18+G47+G48</f>
        <v>1064047302817</v>
      </c>
      <c r="H17" s="196">
        <f>+H18+H47+H48</f>
        <v>21898630000</v>
      </c>
      <c r="I17" s="196">
        <f t="shared" si="2"/>
        <v>4737743218926</v>
      </c>
      <c r="J17" s="196">
        <f>+J18+J47+J48</f>
        <v>826133947467</v>
      </c>
      <c r="K17" s="196">
        <f t="shared" si="3"/>
        <v>3911609271459</v>
      </c>
      <c r="L17" s="196">
        <f>+L18+L47+L48</f>
        <v>2825663338642</v>
      </c>
      <c r="M17" s="196">
        <f>+M18+M47+M48</f>
        <v>1064047302817</v>
      </c>
      <c r="N17" s="196">
        <f>+N18+N47+N48</f>
        <v>21898630000</v>
      </c>
      <c r="O17" s="145">
        <f>+'B3-01-Tabmis'!D18</f>
        <v>826133947467</v>
      </c>
      <c r="P17" s="145">
        <f t="shared" si="4"/>
        <v>0</v>
      </c>
    </row>
    <row r="18" spans="1:16" ht="14.25">
      <c r="A18" s="161">
        <v>1</v>
      </c>
      <c r="B18" s="195" t="s">
        <v>314</v>
      </c>
      <c r="C18" s="196">
        <f t="shared" si="0"/>
        <v>4574118559575</v>
      </c>
      <c r="D18" s="196">
        <f>+D20+D21+D22+D24+D26+D28+D30+D32+D34+D36+D42+D44+D46</f>
        <v>826133947467</v>
      </c>
      <c r="E18" s="196">
        <f t="shared" si="1"/>
        <v>3747984612108</v>
      </c>
      <c r="F18" s="196">
        <f>+F20+F21+F22+F24+F26+F28+F30+F32+F34+F36+F42+F44+F46</f>
        <v>2662038679291</v>
      </c>
      <c r="G18" s="196">
        <f>+G20+G21+G22+G24+G26+G28+G30+G32+G34+G36+G42+G44+G46</f>
        <v>1064047302817</v>
      </c>
      <c r="H18" s="196">
        <f>+H20+H21+H22+H24+H26+H28+H30+H32+H34+H36+H42+H44+H46</f>
        <v>21898630000</v>
      </c>
      <c r="I18" s="196">
        <f t="shared" si="2"/>
        <v>4574118559575</v>
      </c>
      <c r="J18" s="196">
        <f>+J20+J21+J22+J24+J26+J28+J30+J32+J34+J36+J42+J44+J46</f>
        <v>826133947467</v>
      </c>
      <c r="K18" s="196">
        <f t="shared" si="3"/>
        <v>3747984612108</v>
      </c>
      <c r="L18" s="196">
        <f>+L20+L21+L22+L24+L26+L28+L30+L32+L34+L36+L42+L44+L46</f>
        <v>2662038679291</v>
      </c>
      <c r="M18" s="196">
        <f>+M20+M21+M22+M24+M26+M28+M30+M32+M34+M36+M42+M44+M46</f>
        <v>1064047302817</v>
      </c>
      <c r="N18" s="196">
        <f>+N20+N21+N22+N24+N26+N28+N30+N32+N34+N36+N42+N44+N46</f>
        <v>21898630000</v>
      </c>
      <c r="O18" s="145">
        <f>+'B3-01-Tabmis'!D19</f>
        <v>826133947467</v>
      </c>
      <c r="P18" s="145">
        <f t="shared" si="4"/>
        <v>0</v>
      </c>
    </row>
    <row r="19" spans="1:16" ht="14.25">
      <c r="A19" s="150"/>
      <c r="B19" s="195" t="s">
        <v>315</v>
      </c>
      <c r="C19" s="196">
        <f t="shared" si="0"/>
        <v>177512766477</v>
      </c>
      <c r="D19" s="196">
        <f>+'B3-01-Tabmis'!D20</f>
        <v>3052783477</v>
      </c>
      <c r="E19" s="196">
        <f t="shared" si="1"/>
        <v>174459983000</v>
      </c>
      <c r="F19" s="196">
        <f>+'B3-01-Tabmis'!F20</f>
        <v>174459983000</v>
      </c>
      <c r="G19" s="196">
        <f>+'B3-01-Tabmis'!G20</f>
        <v>0</v>
      </c>
      <c r="H19" s="196">
        <f>+'B3-01-Tabmis'!H20</f>
        <v>0</v>
      </c>
      <c r="I19" s="196">
        <f t="shared" si="2"/>
        <v>177512766477</v>
      </c>
      <c r="J19" s="196">
        <f>+'B3-01-Tabmis'!J20</f>
        <v>3052783477</v>
      </c>
      <c r="K19" s="196">
        <f t="shared" si="3"/>
        <v>174459983000</v>
      </c>
      <c r="L19" s="196">
        <f>+'B3-01-Tabmis'!L20</f>
        <v>174459983000</v>
      </c>
      <c r="M19" s="196">
        <f>+'B3-01-Tabmis'!M20</f>
        <v>0</v>
      </c>
      <c r="N19" s="196">
        <f>+'B3-01-Tabmis'!N20</f>
        <v>0</v>
      </c>
      <c r="O19" s="145">
        <f>+'B3-01-Tabmis'!D20</f>
        <v>3052783477</v>
      </c>
      <c r="P19" s="145">
        <f t="shared" si="4"/>
        <v>0</v>
      </c>
    </row>
    <row r="20" spans="1:16" ht="14.25">
      <c r="A20" s="161">
        <v>1.1000000000000001</v>
      </c>
      <c r="B20" s="195" t="s">
        <v>136</v>
      </c>
      <c r="C20" s="196">
        <f t="shared" si="0"/>
        <v>40752471800</v>
      </c>
      <c r="D20" s="196">
        <f>+'B3-01-Tabmis'!D21</f>
        <v>16857837000</v>
      </c>
      <c r="E20" s="196">
        <f t="shared" si="1"/>
        <v>23894634800</v>
      </c>
      <c r="F20" s="196">
        <f>+'B3-01-Tabmis'!F21</f>
        <v>18326171000</v>
      </c>
      <c r="G20" s="196">
        <f>+'B3-01-Tabmis'!G21</f>
        <v>5212546800</v>
      </c>
      <c r="H20" s="196">
        <f>+'B3-01-Tabmis'!H21</f>
        <v>355917000</v>
      </c>
      <c r="I20" s="196">
        <f t="shared" si="2"/>
        <v>40752471800</v>
      </c>
      <c r="J20" s="196">
        <f>+'B3-01-Tabmis'!J21</f>
        <v>16857837000</v>
      </c>
      <c r="K20" s="196">
        <f t="shared" si="3"/>
        <v>23894634800</v>
      </c>
      <c r="L20" s="196">
        <f>+'B3-01-Tabmis'!L21</f>
        <v>18326171000</v>
      </c>
      <c r="M20" s="196">
        <f>+'B3-01-Tabmis'!M21</f>
        <v>5212546800</v>
      </c>
      <c r="N20" s="196">
        <f>+'B3-01-Tabmis'!N21</f>
        <v>355917000</v>
      </c>
      <c r="O20" s="145">
        <f>+'B3-01-Tabmis'!D21</f>
        <v>16857837000</v>
      </c>
      <c r="P20" s="145">
        <f t="shared" si="4"/>
        <v>0</v>
      </c>
    </row>
    <row r="21" spans="1:16" ht="14.25">
      <c r="A21" s="161">
        <v>1.2</v>
      </c>
      <c r="B21" s="195" t="s">
        <v>316</v>
      </c>
      <c r="C21" s="196">
        <f t="shared" si="0"/>
        <v>76579186000</v>
      </c>
      <c r="D21" s="196">
        <f>+'B3-01-Tabmis'!D22</f>
        <v>11595620000</v>
      </c>
      <c r="E21" s="196">
        <f t="shared" si="1"/>
        <v>64983566000</v>
      </c>
      <c r="F21" s="196">
        <f>+'B3-01-Tabmis'!F22</f>
        <v>53038629000</v>
      </c>
      <c r="G21" s="196">
        <f>+'B3-01-Tabmis'!G22</f>
        <v>11944937000</v>
      </c>
      <c r="H21" s="196">
        <f>+'B3-01-Tabmis'!H22</f>
        <v>0</v>
      </c>
      <c r="I21" s="196">
        <f t="shared" si="2"/>
        <v>76579186000</v>
      </c>
      <c r="J21" s="196">
        <f>+'B3-01-Tabmis'!J22</f>
        <v>11595620000</v>
      </c>
      <c r="K21" s="196">
        <f t="shared" si="3"/>
        <v>64983566000</v>
      </c>
      <c r="L21" s="196">
        <f>+'B3-01-Tabmis'!L22</f>
        <v>53038629000</v>
      </c>
      <c r="M21" s="196">
        <f>+'B3-01-Tabmis'!M22</f>
        <v>11944937000</v>
      </c>
      <c r="N21" s="196">
        <f>+'B3-01-Tabmis'!N22</f>
        <v>0</v>
      </c>
      <c r="O21" s="145">
        <f>+'B3-01-Tabmis'!D22</f>
        <v>11595620000</v>
      </c>
      <c r="P21" s="145">
        <f t="shared" si="4"/>
        <v>0</v>
      </c>
    </row>
    <row r="22" spans="1:16" ht="14.25">
      <c r="A22" s="161">
        <v>1.3</v>
      </c>
      <c r="B22" s="195" t="s">
        <v>317</v>
      </c>
      <c r="C22" s="196">
        <f t="shared" si="0"/>
        <v>599420993058</v>
      </c>
      <c r="D22" s="196">
        <f>+'B3-01-Tabmis'!D23</f>
        <v>0</v>
      </c>
      <c r="E22" s="196">
        <f t="shared" si="1"/>
        <v>599420993058</v>
      </c>
      <c r="F22" s="196">
        <f>+'B3-01-Tabmis'!F23</f>
        <v>468705206058</v>
      </c>
      <c r="G22" s="196">
        <f>+'B3-01-Tabmis'!G23</f>
        <v>130715787000</v>
      </c>
      <c r="H22" s="196">
        <f>+'B3-01-Tabmis'!H23</f>
        <v>0</v>
      </c>
      <c r="I22" s="196">
        <f t="shared" si="2"/>
        <v>599420993058</v>
      </c>
      <c r="J22" s="196">
        <f>+'B3-01-Tabmis'!J23</f>
        <v>0</v>
      </c>
      <c r="K22" s="196">
        <f t="shared" si="3"/>
        <v>599420993058</v>
      </c>
      <c r="L22" s="196">
        <f>+'B3-01-Tabmis'!L23</f>
        <v>468705206058</v>
      </c>
      <c r="M22" s="196">
        <f>+'B3-01-Tabmis'!M23</f>
        <v>130715787000</v>
      </c>
      <c r="N22" s="196">
        <f>+'B3-01-Tabmis'!N23</f>
        <v>0</v>
      </c>
      <c r="O22" s="145">
        <f>+'B3-01-Tabmis'!D23</f>
        <v>0</v>
      </c>
      <c r="P22" s="145">
        <f t="shared" si="4"/>
        <v>0</v>
      </c>
    </row>
    <row r="23" spans="1:16" ht="14.25">
      <c r="A23" s="150"/>
      <c r="B23" s="195" t="s">
        <v>318</v>
      </c>
      <c r="C23" s="196">
        <f t="shared" si="0"/>
        <v>0</v>
      </c>
      <c r="D23" s="196">
        <f>+'B3-01-Tabmis'!D24</f>
        <v>0</v>
      </c>
      <c r="E23" s="196">
        <f t="shared" si="1"/>
        <v>0</v>
      </c>
      <c r="F23" s="196">
        <f>+'B3-01-Tabmis'!F24</f>
        <v>0</v>
      </c>
      <c r="G23" s="196">
        <f>+'B3-01-Tabmis'!G24</f>
        <v>0</v>
      </c>
      <c r="H23" s="196">
        <f>+'B3-01-Tabmis'!H24</f>
        <v>0</v>
      </c>
      <c r="I23" s="196">
        <f t="shared" si="2"/>
        <v>0</v>
      </c>
      <c r="J23" s="196">
        <f>+'B3-01-Tabmis'!J24</f>
        <v>0</v>
      </c>
      <c r="K23" s="196">
        <f t="shared" si="3"/>
        <v>0</v>
      </c>
      <c r="L23" s="196">
        <f>+'B3-01-Tabmis'!L24</f>
        <v>0</v>
      </c>
      <c r="M23" s="196">
        <f>+'B3-01-Tabmis'!M24</f>
        <v>0</v>
      </c>
      <c r="N23" s="196">
        <f>+'B3-01-Tabmis'!N24</f>
        <v>0</v>
      </c>
      <c r="O23" s="145">
        <f>+'B3-01-Tabmis'!D24</f>
        <v>0</v>
      </c>
      <c r="P23" s="145">
        <f t="shared" si="4"/>
        <v>0</v>
      </c>
    </row>
    <row r="24" spans="1:16" ht="14.25">
      <c r="A24" s="161">
        <v>1.4</v>
      </c>
      <c r="B24" s="195" t="s">
        <v>319</v>
      </c>
      <c r="C24" s="196">
        <f t="shared" si="0"/>
        <v>55296699000</v>
      </c>
      <c r="D24" s="196">
        <f>+'B3-01-Tabmis'!D25</f>
        <v>0</v>
      </c>
      <c r="E24" s="196">
        <f t="shared" si="1"/>
        <v>55296699000</v>
      </c>
      <c r="F24" s="196">
        <f>+'B3-01-Tabmis'!F25</f>
        <v>55296699000</v>
      </c>
      <c r="G24" s="196">
        <f>+'B3-01-Tabmis'!G25</f>
        <v>0</v>
      </c>
      <c r="H24" s="196">
        <f>+'B3-01-Tabmis'!H25</f>
        <v>0</v>
      </c>
      <c r="I24" s="196">
        <f t="shared" si="2"/>
        <v>55296699000</v>
      </c>
      <c r="J24" s="196">
        <f>+'B3-01-Tabmis'!J25</f>
        <v>0</v>
      </c>
      <c r="K24" s="196">
        <f t="shared" si="3"/>
        <v>55296699000</v>
      </c>
      <c r="L24" s="196">
        <f>+'B3-01-Tabmis'!L25</f>
        <v>55296699000</v>
      </c>
      <c r="M24" s="196">
        <f>+'B3-01-Tabmis'!M25</f>
        <v>0</v>
      </c>
      <c r="N24" s="196">
        <f>+'B3-01-Tabmis'!N25</f>
        <v>0</v>
      </c>
      <c r="O24" s="145">
        <f>+'B3-01-Tabmis'!D25</f>
        <v>0</v>
      </c>
      <c r="P24" s="145">
        <f t="shared" si="4"/>
        <v>0</v>
      </c>
    </row>
    <row r="25" spans="1:16" ht="14.25">
      <c r="A25" s="150"/>
      <c r="B25" s="195" t="s">
        <v>320</v>
      </c>
      <c r="C25" s="196">
        <f t="shared" si="0"/>
        <v>0</v>
      </c>
      <c r="D25" s="196">
        <f>+'B3-01-Tabmis'!D26</f>
        <v>0</v>
      </c>
      <c r="E25" s="196">
        <f t="shared" si="1"/>
        <v>0</v>
      </c>
      <c r="F25" s="196">
        <f>+'B3-01-Tabmis'!F26</f>
        <v>0</v>
      </c>
      <c r="G25" s="196">
        <f>+'B3-01-Tabmis'!G26</f>
        <v>0</v>
      </c>
      <c r="H25" s="196">
        <f>+'B3-01-Tabmis'!H26</f>
        <v>0</v>
      </c>
      <c r="I25" s="196">
        <f t="shared" si="2"/>
        <v>0</v>
      </c>
      <c r="J25" s="196">
        <f>+'B3-01-Tabmis'!J26</f>
        <v>0</v>
      </c>
      <c r="K25" s="196">
        <f t="shared" si="3"/>
        <v>0</v>
      </c>
      <c r="L25" s="196">
        <f>+'B3-01-Tabmis'!L26</f>
        <v>0</v>
      </c>
      <c r="M25" s="196">
        <f>+'B3-01-Tabmis'!M26</f>
        <v>0</v>
      </c>
      <c r="N25" s="196">
        <f>+'B3-01-Tabmis'!N26</f>
        <v>0</v>
      </c>
      <c r="O25" s="145">
        <f>+'B3-01-Tabmis'!D26</f>
        <v>0</v>
      </c>
      <c r="P25" s="145">
        <f t="shared" si="4"/>
        <v>0</v>
      </c>
    </row>
    <row r="26" spans="1:16" ht="14.25">
      <c r="A26" s="161">
        <v>1.5</v>
      </c>
      <c r="B26" s="195" t="s">
        <v>290</v>
      </c>
      <c r="C26" s="196">
        <f t="shared" si="0"/>
        <v>286449943507</v>
      </c>
      <c r="D26" s="196">
        <f>+'B3-01-Tabmis'!D27</f>
        <v>0</v>
      </c>
      <c r="E26" s="196">
        <f t="shared" si="1"/>
        <v>286449943507</v>
      </c>
      <c r="F26" s="196">
        <f>+'B3-01-Tabmis'!F27</f>
        <v>286449943507</v>
      </c>
      <c r="G26" s="196">
        <f>+'B3-01-Tabmis'!G27</f>
        <v>0</v>
      </c>
      <c r="H26" s="196">
        <f>+'B3-01-Tabmis'!H27</f>
        <v>0</v>
      </c>
      <c r="I26" s="196">
        <f t="shared" si="2"/>
        <v>286449943507</v>
      </c>
      <c r="J26" s="196">
        <f>+'B3-01-Tabmis'!J27</f>
        <v>0</v>
      </c>
      <c r="K26" s="196">
        <f t="shared" si="3"/>
        <v>286449943507</v>
      </c>
      <c r="L26" s="196">
        <f>+'B3-01-Tabmis'!L27</f>
        <v>286449943507</v>
      </c>
      <c r="M26" s="196">
        <f>+'B3-01-Tabmis'!M27</f>
        <v>0</v>
      </c>
      <c r="N26" s="196">
        <f>+'B3-01-Tabmis'!N27</f>
        <v>0</v>
      </c>
      <c r="O26" s="145">
        <f>+'B3-01-Tabmis'!D27</f>
        <v>0</v>
      </c>
      <c r="P26" s="145">
        <f t="shared" si="4"/>
        <v>0</v>
      </c>
    </row>
    <row r="27" spans="1:16" ht="14.25">
      <c r="A27" s="150"/>
      <c r="B27" s="195" t="s">
        <v>318</v>
      </c>
      <c r="C27" s="196">
        <f t="shared" si="0"/>
        <v>27952313507</v>
      </c>
      <c r="D27" s="196">
        <f>+'B3-01-Tabmis'!D28</f>
        <v>0</v>
      </c>
      <c r="E27" s="196">
        <f t="shared" si="1"/>
        <v>27952313507</v>
      </c>
      <c r="F27" s="196">
        <f>+'B3-01-Tabmis'!F28</f>
        <v>27952313507</v>
      </c>
      <c r="G27" s="196">
        <f>+'B3-01-Tabmis'!G28</f>
        <v>0</v>
      </c>
      <c r="H27" s="196">
        <f>+'B3-01-Tabmis'!H28</f>
        <v>0</v>
      </c>
      <c r="I27" s="196">
        <f t="shared" si="2"/>
        <v>27952313507</v>
      </c>
      <c r="J27" s="196">
        <f>+'B3-01-Tabmis'!J28</f>
        <v>0</v>
      </c>
      <c r="K27" s="196">
        <f t="shared" si="3"/>
        <v>27952313507</v>
      </c>
      <c r="L27" s="196">
        <f>+'B3-01-Tabmis'!L28</f>
        <v>27952313507</v>
      </c>
      <c r="M27" s="196">
        <f>+'B3-01-Tabmis'!M28</f>
        <v>0</v>
      </c>
      <c r="N27" s="196">
        <f>+'B3-01-Tabmis'!N28</f>
        <v>0</v>
      </c>
      <c r="O27" s="145">
        <f>+'B3-01-Tabmis'!D28</f>
        <v>0</v>
      </c>
      <c r="P27" s="145">
        <f t="shared" si="4"/>
        <v>0</v>
      </c>
    </row>
    <row r="28" spans="1:16" ht="14.25">
      <c r="A28" s="161">
        <v>1.6</v>
      </c>
      <c r="B28" s="195" t="s">
        <v>291</v>
      </c>
      <c r="C28" s="196">
        <f t="shared" si="0"/>
        <v>77109536800</v>
      </c>
      <c r="D28" s="196">
        <f>+'B3-01-Tabmis'!D29</f>
        <v>0</v>
      </c>
      <c r="E28" s="196">
        <f t="shared" si="1"/>
        <v>77109536800</v>
      </c>
      <c r="F28" s="196">
        <f>+'B3-01-Tabmis'!F29</f>
        <v>26945769800</v>
      </c>
      <c r="G28" s="196">
        <f>+'B3-01-Tabmis'!G29</f>
        <v>48862200000</v>
      </c>
      <c r="H28" s="196">
        <f>+'B3-01-Tabmis'!H29</f>
        <v>1301567000</v>
      </c>
      <c r="I28" s="196">
        <f t="shared" si="2"/>
        <v>77109536800</v>
      </c>
      <c r="J28" s="196">
        <f>+'B3-01-Tabmis'!J29</f>
        <v>0</v>
      </c>
      <c r="K28" s="196">
        <f t="shared" si="3"/>
        <v>77109536800</v>
      </c>
      <c r="L28" s="196">
        <f>+'B3-01-Tabmis'!L29</f>
        <v>26945769800</v>
      </c>
      <c r="M28" s="196">
        <f>+'B3-01-Tabmis'!M29</f>
        <v>48862200000</v>
      </c>
      <c r="N28" s="196">
        <f>+'B3-01-Tabmis'!N29</f>
        <v>1301567000</v>
      </c>
      <c r="O28" s="145">
        <f>+'B3-01-Tabmis'!D29</f>
        <v>0</v>
      </c>
      <c r="P28" s="145">
        <f t="shared" si="4"/>
        <v>0</v>
      </c>
    </row>
    <row r="29" spans="1:16" ht="14.25">
      <c r="A29" s="150"/>
      <c r="B29" s="195" t="s">
        <v>321</v>
      </c>
      <c r="C29" s="196">
        <f t="shared" si="0"/>
        <v>0</v>
      </c>
      <c r="D29" s="196">
        <f>+'B3-01-Tabmis'!D30</f>
        <v>0</v>
      </c>
      <c r="E29" s="196">
        <f t="shared" si="1"/>
        <v>0</v>
      </c>
      <c r="F29" s="196">
        <f>+'B3-01-Tabmis'!F30</f>
        <v>0</v>
      </c>
      <c r="G29" s="196">
        <f>+'B3-01-Tabmis'!G30</f>
        <v>0</v>
      </c>
      <c r="H29" s="196">
        <f>+'B3-01-Tabmis'!H30</f>
        <v>0</v>
      </c>
      <c r="I29" s="196">
        <f t="shared" si="2"/>
        <v>0</v>
      </c>
      <c r="J29" s="196">
        <f>+'B3-01-Tabmis'!J30</f>
        <v>0</v>
      </c>
      <c r="K29" s="196">
        <f t="shared" si="3"/>
        <v>0</v>
      </c>
      <c r="L29" s="196">
        <f>+'B3-01-Tabmis'!L30</f>
        <v>0</v>
      </c>
      <c r="M29" s="196">
        <f>+'B3-01-Tabmis'!M30</f>
        <v>0</v>
      </c>
      <c r="N29" s="196">
        <f>+'B3-01-Tabmis'!N30</f>
        <v>0</v>
      </c>
      <c r="O29" s="145">
        <f>+'B3-01-Tabmis'!D30</f>
        <v>0</v>
      </c>
      <c r="P29" s="145">
        <f t="shared" si="4"/>
        <v>0</v>
      </c>
    </row>
    <row r="30" spans="1:16" ht="14.25">
      <c r="A30" s="161">
        <v>1.7</v>
      </c>
      <c r="B30" s="195" t="s">
        <v>322</v>
      </c>
      <c r="C30" s="196">
        <f t="shared" si="0"/>
        <v>25173523000</v>
      </c>
      <c r="D30" s="196">
        <f>+'B3-01-Tabmis'!D31</f>
        <v>0</v>
      </c>
      <c r="E30" s="196">
        <f t="shared" si="1"/>
        <v>25173523000</v>
      </c>
      <c r="F30" s="196">
        <f>+'B3-01-Tabmis'!F31</f>
        <v>21359041000</v>
      </c>
      <c r="G30" s="196">
        <f>+'B3-01-Tabmis'!G31</f>
        <v>3814482000</v>
      </c>
      <c r="H30" s="196">
        <f>+'B3-01-Tabmis'!H31</f>
        <v>0</v>
      </c>
      <c r="I30" s="196">
        <f t="shared" si="2"/>
        <v>25173523000</v>
      </c>
      <c r="J30" s="196">
        <f>+'B3-01-Tabmis'!J31</f>
        <v>0</v>
      </c>
      <c r="K30" s="196">
        <f t="shared" si="3"/>
        <v>25173523000</v>
      </c>
      <c r="L30" s="196">
        <f>+'B3-01-Tabmis'!L31</f>
        <v>21359041000</v>
      </c>
      <c r="M30" s="196">
        <f>+'B3-01-Tabmis'!M31</f>
        <v>3814482000</v>
      </c>
      <c r="N30" s="196">
        <f>+'B3-01-Tabmis'!N31</f>
        <v>0</v>
      </c>
      <c r="O30" s="145">
        <f>+'B3-01-Tabmis'!D31</f>
        <v>0</v>
      </c>
      <c r="P30" s="145">
        <f t="shared" si="4"/>
        <v>0</v>
      </c>
    </row>
    <row r="31" spans="1:16" ht="14.25">
      <c r="A31" s="150"/>
      <c r="B31" s="195" t="s">
        <v>321</v>
      </c>
      <c r="C31" s="196">
        <f t="shared" si="0"/>
        <v>0</v>
      </c>
      <c r="D31" s="196">
        <f>+'B3-01-Tabmis'!D32</f>
        <v>0</v>
      </c>
      <c r="E31" s="196">
        <f t="shared" si="1"/>
        <v>0</v>
      </c>
      <c r="F31" s="196">
        <f>+'B3-01-Tabmis'!F32</f>
        <v>0</v>
      </c>
      <c r="G31" s="196">
        <f>+'B3-01-Tabmis'!G32</f>
        <v>0</v>
      </c>
      <c r="H31" s="196">
        <f>+'B3-01-Tabmis'!H32</f>
        <v>0</v>
      </c>
      <c r="I31" s="196">
        <f t="shared" si="2"/>
        <v>0</v>
      </c>
      <c r="J31" s="196">
        <f>+'B3-01-Tabmis'!J32</f>
        <v>0</v>
      </c>
      <c r="K31" s="196">
        <f t="shared" si="3"/>
        <v>0</v>
      </c>
      <c r="L31" s="196">
        <f>+'B3-01-Tabmis'!L32</f>
        <v>0</v>
      </c>
      <c r="M31" s="196">
        <f>+'B3-01-Tabmis'!M32</f>
        <v>0</v>
      </c>
      <c r="N31" s="196">
        <f>+'B3-01-Tabmis'!N32</f>
        <v>0</v>
      </c>
      <c r="O31" s="145">
        <f>+'B3-01-Tabmis'!D32</f>
        <v>0</v>
      </c>
      <c r="P31" s="145">
        <f t="shared" si="4"/>
        <v>0</v>
      </c>
    </row>
    <row r="32" spans="1:16" ht="14.25">
      <c r="A32" s="161">
        <v>1.8</v>
      </c>
      <c r="B32" s="195" t="s">
        <v>292</v>
      </c>
      <c r="C32" s="196">
        <f t="shared" si="0"/>
        <v>243345000</v>
      </c>
      <c r="D32" s="196">
        <f>+'B3-01-Tabmis'!D33</f>
        <v>0</v>
      </c>
      <c r="E32" s="196">
        <f t="shared" si="1"/>
        <v>243345000</v>
      </c>
      <c r="F32" s="196">
        <f>+'B3-01-Tabmis'!F33</f>
        <v>20730000</v>
      </c>
      <c r="G32" s="196">
        <f>+'B3-01-Tabmis'!G33</f>
        <v>0</v>
      </c>
      <c r="H32" s="196">
        <f>+'B3-01-Tabmis'!H33</f>
        <v>222615000</v>
      </c>
      <c r="I32" s="196">
        <f t="shared" si="2"/>
        <v>243345000</v>
      </c>
      <c r="J32" s="196">
        <f>+'B3-01-Tabmis'!J33</f>
        <v>0</v>
      </c>
      <c r="K32" s="196">
        <f t="shared" si="3"/>
        <v>243345000</v>
      </c>
      <c r="L32" s="196">
        <f>+'B3-01-Tabmis'!L33</f>
        <v>20730000</v>
      </c>
      <c r="M32" s="196">
        <f>+'B3-01-Tabmis'!M33</f>
        <v>0</v>
      </c>
      <c r="N32" s="196">
        <f>+'B3-01-Tabmis'!N33</f>
        <v>222615000</v>
      </c>
      <c r="O32" s="145">
        <f>+'B3-01-Tabmis'!D33</f>
        <v>0</v>
      </c>
      <c r="P32" s="145">
        <f t="shared" si="4"/>
        <v>0</v>
      </c>
    </row>
    <row r="33" spans="1:16" ht="14.25">
      <c r="A33" s="150"/>
      <c r="B33" s="195" t="s">
        <v>321</v>
      </c>
      <c r="C33" s="196">
        <f t="shared" si="0"/>
        <v>0</v>
      </c>
      <c r="D33" s="196">
        <f>+'B3-01-Tabmis'!D34</f>
        <v>0</v>
      </c>
      <c r="E33" s="196">
        <f t="shared" si="1"/>
        <v>0</v>
      </c>
      <c r="F33" s="196">
        <f>+'B3-01-Tabmis'!F34</f>
        <v>0</v>
      </c>
      <c r="G33" s="196">
        <f>+'B3-01-Tabmis'!G34</f>
        <v>0</v>
      </c>
      <c r="H33" s="196">
        <f>+'B3-01-Tabmis'!H34</f>
        <v>0</v>
      </c>
      <c r="I33" s="196">
        <f t="shared" si="2"/>
        <v>0</v>
      </c>
      <c r="J33" s="196">
        <f>+'B3-01-Tabmis'!J34</f>
        <v>0</v>
      </c>
      <c r="K33" s="196">
        <f t="shared" si="3"/>
        <v>0</v>
      </c>
      <c r="L33" s="196">
        <f>+'B3-01-Tabmis'!L34</f>
        <v>0</v>
      </c>
      <c r="M33" s="196">
        <f>+'B3-01-Tabmis'!M34</f>
        <v>0</v>
      </c>
      <c r="N33" s="196">
        <f>+'B3-01-Tabmis'!N34</f>
        <v>0</v>
      </c>
      <c r="O33" s="145">
        <f>+'B3-01-Tabmis'!D34</f>
        <v>0</v>
      </c>
      <c r="P33" s="145">
        <f t="shared" si="4"/>
        <v>0</v>
      </c>
    </row>
    <row r="34" spans="1:16" ht="14.25">
      <c r="A34" s="161">
        <v>1.9</v>
      </c>
      <c r="B34" s="195" t="s">
        <v>323</v>
      </c>
      <c r="C34" s="196">
        <f t="shared" si="0"/>
        <v>12432892000</v>
      </c>
      <c r="D34" s="196">
        <f>+'B3-01-Tabmis'!D35</f>
        <v>0</v>
      </c>
      <c r="E34" s="196">
        <f t="shared" si="1"/>
        <v>12432892000</v>
      </c>
      <c r="F34" s="196">
        <f>+'B3-01-Tabmis'!F35</f>
        <v>0</v>
      </c>
      <c r="G34" s="196">
        <f>+'B3-01-Tabmis'!G35</f>
        <v>12432892000</v>
      </c>
      <c r="H34" s="196">
        <f>+'B3-01-Tabmis'!H35</f>
        <v>0</v>
      </c>
      <c r="I34" s="196">
        <f t="shared" si="2"/>
        <v>12432892000</v>
      </c>
      <c r="J34" s="196">
        <f>+'B3-01-Tabmis'!J35</f>
        <v>0</v>
      </c>
      <c r="K34" s="196">
        <f t="shared" si="3"/>
        <v>12432892000</v>
      </c>
      <c r="L34" s="196">
        <f>+'B3-01-Tabmis'!L35</f>
        <v>0</v>
      </c>
      <c r="M34" s="196">
        <f>+'B3-01-Tabmis'!M35</f>
        <v>12432892000</v>
      </c>
      <c r="N34" s="196">
        <f>+'B3-01-Tabmis'!N35</f>
        <v>0</v>
      </c>
      <c r="O34" s="145">
        <f>+'B3-01-Tabmis'!D35</f>
        <v>0</v>
      </c>
      <c r="P34" s="145">
        <f t="shared" si="4"/>
        <v>0</v>
      </c>
    </row>
    <row r="35" spans="1:16" ht="14.25">
      <c r="A35" s="150"/>
      <c r="B35" s="195" t="s">
        <v>321</v>
      </c>
      <c r="C35" s="196">
        <f t="shared" si="0"/>
        <v>0</v>
      </c>
      <c r="D35" s="196">
        <f>+'B3-01-Tabmis'!D36</f>
        <v>0</v>
      </c>
      <c r="E35" s="196">
        <f t="shared" si="1"/>
        <v>0</v>
      </c>
      <c r="F35" s="196">
        <f>+'B3-01-Tabmis'!F36</f>
        <v>0</v>
      </c>
      <c r="G35" s="196">
        <f>+'B3-01-Tabmis'!G36</f>
        <v>0</v>
      </c>
      <c r="H35" s="196">
        <f>+'B3-01-Tabmis'!H36</f>
        <v>0</v>
      </c>
      <c r="I35" s="196">
        <f t="shared" si="2"/>
        <v>0</v>
      </c>
      <c r="J35" s="196">
        <f>+'B3-01-Tabmis'!J36</f>
        <v>0</v>
      </c>
      <c r="K35" s="196">
        <f t="shared" si="3"/>
        <v>0</v>
      </c>
      <c r="L35" s="196">
        <f>+'B3-01-Tabmis'!L36</f>
        <v>0</v>
      </c>
      <c r="M35" s="196">
        <f>+'B3-01-Tabmis'!M36</f>
        <v>0</v>
      </c>
      <c r="N35" s="196">
        <f>+'B3-01-Tabmis'!N36</f>
        <v>0</v>
      </c>
      <c r="O35" s="145">
        <f>+'B3-01-Tabmis'!D36</f>
        <v>0</v>
      </c>
      <c r="P35" s="145">
        <f t="shared" si="4"/>
        <v>0</v>
      </c>
    </row>
    <row r="36" spans="1:16" ht="14.25">
      <c r="A36" s="161">
        <v>1.1000000000000001</v>
      </c>
      <c r="B36" s="195" t="s">
        <v>276</v>
      </c>
      <c r="C36" s="196">
        <f t="shared" si="0"/>
        <v>3160919883410</v>
      </c>
      <c r="D36" s="196">
        <f>+D38+D40+D41</f>
        <v>774398085467</v>
      </c>
      <c r="E36" s="196">
        <f t="shared" si="1"/>
        <v>2386521797943</v>
      </c>
      <c r="F36" s="196">
        <f>+F38+F40+F41</f>
        <v>1654711873926</v>
      </c>
      <c r="G36" s="196">
        <f>+G38+G40+G41</f>
        <v>715695022017</v>
      </c>
      <c r="H36" s="196">
        <f>+H38+H40+H41</f>
        <v>16114902000</v>
      </c>
      <c r="I36" s="196">
        <f t="shared" si="2"/>
        <v>3160919883410</v>
      </c>
      <c r="J36" s="196">
        <f>+J38+J40+J41</f>
        <v>774398085467</v>
      </c>
      <c r="K36" s="196">
        <f t="shared" si="3"/>
        <v>2386521797943</v>
      </c>
      <c r="L36" s="196">
        <f>+L38+L40+L41</f>
        <v>1654711873926</v>
      </c>
      <c r="M36" s="196">
        <f>+M38+M40+M41</f>
        <v>715695022017</v>
      </c>
      <c r="N36" s="196">
        <f>+N38+N40+N41</f>
        <v>16114902000</v>
      </c>
      <c r="O36" s="145">
        <f>+'B3-01-Tabmis'!D37</f>
        <v>774398085467</v>
      </c>
      <c r="P36" s="145">
        <f t="shared" si="4"/>
        <v>0</v>
      </c>
    </row>
    <row r="37" spans="1:16" ht="14.25">
      <c r="A37" s="150"/>
      <c r="B37" s="195" t="s">
        <v>321</v>
      </c>
      <c r="C37" s="196">
        <f t="shared" si="0"/>
        <v>1077154000835</v>
      </c>
      <c r="D37" s="196">
        <f>+'B3-01-Tabmis'!D38</f>
        <v>653966614042</v>
      </c>
      <c r="E37" s="196">
        <f t="shared" si="1"/>
        <v>423187386793</v>
      </c>
      <c r="F37" s="196">
        <f>+'B3-01-Tabmis'!F38</f>
        <v>423187386793</v>
      </c>
      <c r="G37" s="196">
        <f>+'B3-01-Tabmis'!G38</f>
        <v>0</v>
      </c>
      <c r="H37" s="196">
        <f>+'B3-01-Tabmis'!H38</f>
        <v>0</v>
      </c>
      <c r="I37" s="196">
        <f t="shared" si="2"/>
        <v>1077154000835</v>
      </c>
      <c r="J37" s="196">
        <f>+'B3-01-Tabmis'!J38</f>
        <v>653966614042</v>
      </c>
      <c r="K37" s="196">
        <f t="shared" si="3"/>
        <v>423187386793</v>
      </c>
      <c r="L37" s="196">
        <f>+'B3-01-Tabmis'!L38</f>
        <v>423187386793</v>
      </c>
      <c r="M37" s="196">
        <f>+'B3-01-Tabmis'!M38</f>
        <v>0</v>
      </c>
      <c r="N37" s="196">
        <f>+'B3-01-Tabmis'!N38</f>
        <v>0</v>
      </c>
      <c r="O37" s="145">
        <f>+'B3-01-Tabmis'!D38</f>
        <v>653966614042</v>
      </c>
      <c r="P37" s="145">
        <f t="shared" si="4"/>
        <v>0</v>
      </c>
    </row>
    <row r="38" spans="1:16" ht="14.25">
      <c r="A38" s="161" t="s">
        <v>324</v>
      </c>
      <c r="B38" s="195" t="s">
        <v>325</v>
      </c>
      <c r="C38" s="196">
        <f t="shared" si="0"/>
        <v>1893310010786</v>
      </c>
      <c r="D38" s="196">
        <f>+'B3-01-Tabmis'!D39</f>
        <v>637824409866</v>
      </c>
      <c r="E38" s="196">
        <f t="shared" si="1"/>
        <v>1255485600920</v>
      </c>
      <c r="F38" s="196">
        <f>+'B3-01-Tabmis'!F39</f>
        <v>776331973920</v>
      </c>
      <c r="G38" s="196">
        <f>+'B3-01-Tabmis'!G39</f>
        <v>466067463000</v>
      </c>
      <c r="H38" s="196">
        <f>+'B3-01-Tabmis'!H39</f>
        <v>13086164000</v>
      </c>
      <c r="I38" s="196">
        <f t="shared" si="2"/>
        <v>1893310010786</v>
      </c>
      <c r="J38" s="196">
        <f>+'B3-01-Tabmis'!J39</f>
        <v>637824409866</v>
      </c>
      <c r="K38" s="196">
        <f t="shared" si="3"/>
        <v>1255485600920</v>
      </c>
      <c r="L38" s="196">
        <f>+'B3-01-Tabmis'!L39</f>
        <v>776331973920</v>
      </c>
      <c r="M38" s="196">
        <f>+'B3-01-Tabmis'!M39</f>
        <v>466067463000</v>
      </c>
      <c r="N38" s="196">
        <f>+'B3-01-Tabmis'!N39</f>
        <v>13086164000</v>
      </c>
      <c r="O38" s="145">
        <f>+'B3-01-Tabmis'!D39</f>
        <v>637824409866</v>
      </c>
      <c r="P38" s="145">
        <f t="shared" si="4"/>
        <v>0</v>
      </c>
    </row>
    <row r="39" spans="1:16" ht="14.25">
      <c r="A39" s="150"/>
      <c r="B39" s="195" t="s">
        <v>318</v>
      </c>
      <c r="C39" s="196">
        <f t="shared" si="0"/>
        <v>555248142441</v>
      </c>
      <c r="D39" s="196">
        <f>+'B3-01-Tabmis'!D40</f>
        <v>555248142441</v>
      </c>
      <c r="E39" s="196">
        <f t="shared" si="1"/>
        <v>0</v>
      </c>
      <c r="F39" s="196">
        <f>+'B3-01-Tabmis'!F40</f>
        <v>0</v>
      </c>
      <c r="G39" s="196">
        <f>+'B3-01-Tabmis'!G40</f>
        <v>0</v>
      </c>
      <c r="H39" s="196">
        <f>+'B3-01-Tabmis'!H40</f>
        <v>0</v>
      </c>
      <c r="I39" s="196">
        <f t="shared" si="2"/>
        <v>555248142441</v>
      </c>
      <c r="J39" s="196">
        <f>+'B3-01-Tabmis'!J40</f>
        <v>555248142441</v>
      </c>
      <c r="K39" s="196">
        <f t="shared" si="3"/>
        <v>0</v>
      </c>
      <c r="L39" s="196">
        <f>+'B3-01-Tabmis'!L40</f>
        <v>0</v>
      </c>
      <c r="M39" s="196">
        <f>+'B3-01-Tabmis'!M40</f>
        <v>0</v>
      </c>
      <c r="N39" s="196">
        <f>+'B3-01-Tabmis'!N40</f>
        <v>0</v>
      </c>
      <c r="O39" s="145">
        <f>+'B3-01-Tabmis'!D40</f>
        <v>555248142441</v>
      </c>
      <c r="P39" s="145">
        <f t="shared" si="4"/>
        <v>0</v>
      </c>
    </row>
    <row r="40" spans="1:16" ht="28.5">
      <c r="A40" s="161" t="s">
        <v>326</v>
      </c>
      <c r="B40" s="195" t="s">
        <v>327</v>
      </c>
      <c r="C40" s="196">
        <f t="shared" si="0"/>
        <v>410218163398</v>
      </c>
      <c r="D40" s="196">
        <f>+'B3-01-Tabmis'!D41</f>
        <v>136573675601</v>
      </c>
      <c r="E40" s="196">
        <f t="shared" si="1"/>
        <v>273644487797</v>
      </c>
      <c r="F40" s="196">
        <f>+'B3-01-Tabmis'!F41</f>
        <v>254512774433</v>
      </c>
      <c r="G40" s="196">
        <f>+'B3-01-Tabmis'!G41</f>
        <v>17862746364</v>
      </c>
      <c r="H40" s="196">
        <f>+'B3-01-Tabmis'!H41</f>
        <v>1268967000</v>
      </c>
      <c r="I40" s="196">
        <f t="shared" si="2"/>
        <v>410218163398</v>
      </c>
      <c r="J40" s="196">
        <f>+'B3-01-Tabmis'!J41</f>
        <v>136573675601</v>
      </c>
      <c r="K40" s="196">
        <f t="shared" si="3"/>
        <v>273644487797</v>
      </c>
      <c r="L40" s="196">
        <f>+'B3-01-Tabmis'!L41</f>
        <v>254512774433</v>
      </c>
      <c r="M40" s="196">
        <f>+'B3-01-Tabmis'!M41</f>
        <v>17862746364</v>
      </c>
      <c r="N40" s="196">
        <f>+'B3-01-Tabmis'!N41</f>
        <v>1268967000</v>
      </c>
      <c r="O40" s="145">
        <f>+'B3-01-Tabmis'!D41</f>
        <v>136573675601</v>
      </c>
      <c r="P40" s="145">
        <f t="shared" si="4"/>
        <v>0</v>
      </c>
    </row>
    <row r="41" spans="1:16" s="153" customFormat="1" ht="14.25">
      <c r="A41" s="201" t="s">
        <v>351</v>
      </c>
      <c r="B41" s="202" t="s">
        <v>350</v>
      </c>
      <c r="C41" s="203">
        <f t="shared" si="0"/>
        <v>857391709226</v>
      </c>
      <c r="D41" s="203">
        <f>+'B3-01-Tabmis'!D37-D38-D40</f>
        <v>0</v>
      </c>
      <c r="E41" s="203">
        <f t="shared" si="1"/>
        <v>857391709226</v>
      </c>
      <c r="F41" s="203">
        <f>+'B3-01-Tabmis'!F37-F38-F40</f>
        <v>623867125573</v>
      </c>
      <c r="G41" s="203">
        <f>+'B3-01-Tabmis'!G37-G38-G40</f>
        <v>231764812653</v>
      </c>
      <c r="H41" s="203">
        <f>+'B3-01-Tabmis'!H37-H38-H40</f>
        <v>1759771000</v>
      </c>
      <c r="I41" s="203">
        <f t="shared" si="2"/>
        <v>857391709226</v>
      </c>
      <c r="J41" s="203">
        <f>+'B3-01-Tabmis'!J37-J38-J40</f>
        <v>0</v>
      </c>
      <c r="K41" s="203">
        <f t="shared" si="3"/>
        <v>857391709226</v>
      </c>
      <c r="L41" s="203">
        <f>+'B3-01-Tabmis'!L37-L38-L40</f>
        <v>623867125573</v>
      </c>
      <c r="M41" s="203">
        <f>+'B3-01-Tabmis'!M37-M38-M40</f>
        <v>231764812653</v>
      </c>
      <c r="N41" s="203">
        <f>+'B3-01-Tabmis'!N37-N38-N40</f>
        <v>1759771000</v>
      </c>
      <c r="O41" s="204"/>
      <c r="P41" s="204"/>
    </row>
    <row r="42" spans="1:16" ht="28.5">
      <c r="A42" s="161">
        <v>1.1100000000000001</v>
      </c>
      <c r="B42" s="195" t="s">
        <v>328</v>
      </c>
      <c r="C42" s="196">
        <f t="shared" si="0"/>
        <v>233541237000</v>
      </c>
      <c r="D42" s="196">
        <f>+'B3-01-Tabmis'!D42</f>
        <v>23282405000</v>
      </c>
      <c r="E42" s="196">
        <f t="shared" si="1"/>
        <v>210258832000</v>
      </c>
      <c r="F42" s="196">
        <f>+'B3-01-Tabmis'!F42</f>
        <v>76640843000</v>
      </c>
      <c r="G42" s="196">
        <f>+'B3-01-Tabmis'!G42</f>
        <v>129714360000</v>
      </c>
      <c r="H42" s="196">
        <f>+'B3-01-Tabmis'!H42</f>
        <v>3903629000</v>
      </c>
      <c r="I42" s="196">
        <f t="shared" si="2"/>
        <v>233541237000</v>
      </c>
      <c r="J42" s="196">
        <f>+'B3-01-Tabmis'!J42</f>
        <v>23282405000</v>
      </c>
      <c r="K42" s="196">
        <f t="shared" si="3"/>
        <v>210258832000</v>
      </c>
      <c r="L42" s="196">
        <f>+'B3-01-Tabmis'!L42</f>
        <v>76640843000</v>
      </c>
      <c r="M42" s="196">
        <f>+'B3-01-Tabmis'!M42</f>
        <v>129714360000</v>
      </c>
      <c r="N42" s="196">
        <f>+'B3-01-Tabmis'!N42</f>
        <v>3903629000</v>
      </c>
      <c r="O42" s="145">
        <f>+'B3-01-Tabmis'!D42</f>
        <v>23282405000</v>
      </c>
      <c r="P42" s="145">
        <f t="shared" si="4"/>
        <v>0</v>
      </c>
    </row>
    <row r="43" spans="1:16" ht="14.25">
      <c r="A43" s="150"/>
      <c r="B43" s="195" t="s">
        <v>329</v>
      </c>
      <c r="C43" s="196">
        <f t="shared" si="0"/>
        <v>0</v>
      </c>
      <c r="D43" s="196">
        <f>+'B3-01-Tabmis'!D43</f>
        <v>0</v>
      </c>
      <c r="E43" s="196">
        <f t="shared" si="1"/>
        <v>0</v>
      </c>
      <c r="F43" s="196">
        <f>+'B3-01-Tabmis'!F43</f>
        <v>0</v>
      </c>
      <c r="G43" s="196">
        <f>+'B3-01-Tabmis'!G43</f>
        <v>0</v>
      </c>
      <c r="H43" s="196">
        <f>+'B3-01-Tabmis'!H43</f>
        <v>0</v>
      </c>
      <c r="I43" s="196">
        <f t="shared" si="2"/>
        <v>0</v>
      </c>
      <c r="J43" s="196">
        <f>+'B3-01-Tabmis'!J43</f>
        <v>0</v>
      </c>
      <c r="K43" s="196">
        <f t="shared" si="3"/>
        <v>0</v>
      </c>
      <c r="L43" s="196">
        <f>+'B3-01-Tabmis'!L43</f>
        <v>0</v>
      </c>
      <c r="M43" s="196">
        <f>+'B3-01-Tabmis'!M43</f>
        <v>0</v>
      </c>
      <c r="N43" s="196">
        <f>+'B3-01-Tabmis'!N43</f>
        <v>0</v>
      </c>
      <c r="O43" s="145">
        <f>+'B3-01-Tabmis'!D43</f>
        <v>0</v>
      </c>
      <c r="P43" s="145">
        <f t="shared" si="4"/>
        <v>0</v>
      </c>
    </row>
    <row r="44" spans="1:16" ht="14.25">
      <c r="A44" s="161">
        <v>1.1200000000000001</v>
      </c>
      <c r="B44" s="195" t="s">
        <v>330</v>
      </c>
      <c r="C44" s="196">
        <f t="shared" si="0"/>
        <v>1495735000</v>
      </c>
      <c r="D44" s="196">
        <f>+'B3-01-Tabmis'!D44</f>
        <v>0</v>
      </c>
      <c r="E44" s="196">
        <f t="shared" si="1"/>
        <v>1495735000</v>
      </c>
      <c r="F44" s="196">
        <f>+'B3-01-Tabmis'!F44</f>
        <v>543773000</v>
      </c>
      <c r="G44" s="196">
        <f>+'B3-01-Tabmis'!G44</f>
        <v>951962000</v>
      </c>
      <c r="H44" s="196">
        <f>+'B3-01-Tabmis'!H44</f>
        <v>0</v>
      </c>
      <c r="I44" s="196">
        <f t="shared" si="2"/>
        <v>1495735000</v>
      </c>
      <c r="J44" s="196">
        <f>+'B3-01-Tabmis'!J44</f>
        <v>0</v>
      </c>
      <c r="K44" s="196">
        <f t="shared" si="3"/>
        <v>1495735000</v>
      </c>
      <c r="L44" s="196">
        <f>+'B3-01-Tabmis'!L44</f>
        <v>543773000</v>
      </c>
      <c r="M44" s="196">
        <f>+'B3-01-Tabmis'!M44</f>
        <v>951962000</v>
      </c>
      <c r="N44" s="196">
        <f>+'B3-01-Tabmis'!N44</f>
        <v>0</v>
      </c>
      <c r="O44" s="145">
        <f>+'B3-01-Tabmis'!D44</f>
        <v>0</v>
      </c>
      <c r="P44" s="145">
        <f t="shared" si="4"/>
        <v>0</v>
      </c>
    </row>
    <row r="45" spans="1:16" ht="14.25">
      <c r="A45" s="150"/>
      <c r="B45" s="195" t="s">
        <v>320</v>
      </c>
      <c r="C45" s="196">
        <f t="shared" si="0"/>
        <v>0</v>
      </c>
      <c r="D45" s="196">
        <f>+'B3-01-Tabmis'!D45</f>
        <v>0</v>
      </c>
      <c r="E45" s="196">
        <f t="shared" si="1"/>
        <v>0</v>
      </c>
      <c r="F45" s="196">
        <f>+'B3-01-Tabmis'!F45</f>
        <v>0</v>
      </c>
      <c r="G45" s="196">
        <f>+'B3-01-Tabmis'!G45</f>
        <v>0</v>
      </c>
      <c r="H45" s="196">
        <f>+'B3-01-Tabmis'!H45</f>
        <v>0</v>
      </c>
      <c r="I45" s="196">
        <f t="shared" si="2"/>
        <v>0</v>
      </c>
      <c r="J45" s="196">
        <f>+'B3-01-Tabmis'!J45</f>
        <v>0</v>
      </c>
      <c r="K45" s="196">
        <f t="shared" si="3"/>
        <v>0</v>
      </c>
      <c r="L45" s="196">
        <f>+'B3-01-Tabmis'!L45</f>
        <v>0</v>
      </c>
      <c r="M45" s="196">
        <f>+'B3-01-Tabmis'!M45</f>
        <v>0</v>
      </c>
      <c r="N45" s="196">
        <f>+'B3-01-Tabmis'!N45</f>
        <v>0</v>
      </c>
      <c r="O45" s="145">
        <f>+'B3-01-Tabmis'!D45</f>
        <v>0</v>
      </c>
      <c r="P45" s="145">
        <f t="shared" si="4"/>
        <v>0</v>
      </c>
    </row>
    <row r="46" spans="1:16" ht="28.5">
      <c r="A46" s="161">
        <v>1.1299999999999999</v>
      </c>
      <c r="B46" s="195" t="s">
        <v>331</v>
      </c>
      <c r="C46" s="196">
        <f t="shared" si="0"/>
        <v>4703114000</v>
      </c>
      <c r="D46" s="196">
        <f>+'B3-01-Tabmis'!D46</f>
        <v>0</v>
      </c>
      <c r="E46" s="196">
        <f t="shared" si="1"/>
        <v>4703114000</v>
      </c>
      <c r="F46" s="196">
        <f>+'B3-01-Tabmis'!F46</f>
        <v>0</v>
      </c>
      <c r="G46" s="196">
        <f>+'B3-01-Tabmis'!G46</f>
        <v>4703114000</v>
      </c>
      <c r="H46" s="196">
        <f>+'B3-01-Tabmis'!H46</f>
        <v>0</v>
      </c>
      <c r="I46" s="196">
        <f t="shared" si="2"/>
        <v>4703114000</v>
      </c>
      <c r="J46" s="196">
        <f>+'B3-01-Tabmis'!J46</f>
        <v>0</v>
      </c>
      <c r="K46" s="196">
        <f t="shared" si="3"/>
        <v>4703114000</v>
      </c>
      <c r="L46" s="196">
        <f>+'B3-01-Tabmis'!L46</f>
        <v>0</v>
      </c>
      <c r="M46" s="196">
        <f>+'B3-01-Tabmis'!M46</f>
        <v>4703114000</v>
      </c>
      <c r="N46" s="196">
        <f>+'B3-01-Tabmis'!N46</f>
        <v>0</v>
      </c>
      <c r="O46" s="145">
        <f>+'B3-01-Tabmis'!D46</f>
        <v>0</v>
      </c>
      <c r="P46" s="145">
        <f t="shared" si="4"/>
        <v>0</v>
      </c>
    </row>
    <row r="47" spans="1:16" ht="71.25">
      <c r="A47" s="161">
        <v>2</v>
      </c>
      <c r="B47" s="195" t="s">
        <v>332</v>
      </c>
      <c r="C47" s="196">
        <f t="shared" si="0"/>
        <v>19215482527</v>
      </c>
      <c r="D47" s="196">
        <f>+'B3-01-Tabmis'!D47</f>
        <v>0</v>
      </c>
      <c r="E47" s="196">
        <f t="shared" si="1"/>
        <v>19215482527</v>
      </c>
      <c r="F47" s="196">
        <f>+'B3-01-Tabmis'!F47</f>
        <v>19215482527</v>
      </c>
      <c r="G47" s="196">
        <f>+'B3-01-Tabmis'!G47</f>
        <v>0</v>
      </c>
      <c r="H47" s="196">
        <f>+'B3-01-Tabmis'!H47</f>
        <v>0</v>
      </c>
      <c r="I47" s="196">
        <f t="shared" si="2"/>
        <v>19215482527</v>
      </c>
      <c r="J47" s="196">
        <f>+'B3-01-Tabmis'!J47</f>
        <v>0</v>
      </c>
      <c r="K47" s="196">
        <f t="shared" si="3"/>
        <v>19215482527</v>
      </c>
      <c r="L47" s="196">
        <f>+'B3-01-Tabmis'!L47</f>
        <v>19215482527</v>
      </c>
      <c r="M47" s="196">
        <f>+'B3-01-Tabmis'!M47</f>
        <v>0</v>
      </c>
      <c r="N47" s="196">
        <f>+'B3-01-Tabmis'!N47</f>
        <v>0</v>
      </c>
      <c r="O47" s="145">
        <f>+'B3-01-Tabmis'!D47</f>
        <v>0</v>
      </c>
      <c r="P47" s="145">
        <f t="shared" si="4"/>
        <v>0</v>
      </c>
    </row>
    <row r="48" spans="1:16" ht="28.5">
      <c r="A48" s="161">
        <v>3</v>
      </c>
      <c r="B48" s="195" t="s">
        <v>333</v>
      </c>
      <c r="C48" s="196">
        <f t="shared" si="0"/>
        <v>144409176824</v>
      </c>
      <c r="D48" s="196">
        <f>+'B3-01-Tabmis'!D48</f>
        <v>0</v>
      </c>
      <c r="E48" s="196">
        <f t="shared" si="1"/>
        <v>144409176824</v>
      </c>
      <c r="F48" s="196">
        <f>+'B3-01-Tabmis'!F48</f>
        <v>144409176824</v>
      </c>
      <c r="G48" s="196">
        <f>+'B3-01-Tabmis'!G48</f>
        <v>0</v>
      </c>
      <c r="H48" s="196">
        <f>+'B3-01-Tabmis'!H48</f>
        <v>0</v>
      </c>
      <c r="I48" s="196">
        <f t="shared" si="2"/>
        <v>144409176824</v>
      </c>
      <c r="J48" s="196">
        <f>+'B3-01-Tabmis'!J48</f>
        <v>0</v>
      </c>
      <c r="K48" s="196">
        <f t="shared" si="3"/>
        <v>144409176824</v>
      </c>
      <c r="L48" s="196">
        <f>+'B3-01-Tabmis'!L48</f>
        <v>144409176824</v>
      </c>
      <c r="M48" s="196">
        <f>+'B3-01-Tabmis'!M48</f>
        <v>0</v>
      </c>
      <c r="N48" s="196">
        <f>+'B3-01-Tabmis'!N48</f>
        <v>0</v>
      </c>
      <c r="O48" s="145">
        <f>+'B3-01-Tabmis'!D48</f>
        <v>0</v>
      </c>
      <c r="P48" s="145">
        <f t="shared" si="4"/>
        <v>0</v>
      </c>
    </row>
    <row r="49" spans="1:16" ht="14.25">
      <c r="A49" s="161" t="s">
        <v>156</v>
      </c>
      <c r="B49" s="195" t="s">
        <v>334</v>
      </c>
      <c r="C49" s="196">
        <f t="shared" si="0"/>
        <v>0</v>
      </c>
      <c r="D49" s="196">
        <f>+'B3-01-Tabmis'!D49</f>
        <v>0</v>
      </c>
      <c r="E49" s="196">
        <f t="shared" si="1"/>
        <v>0</v>
      </c>
      <c r="F49" s="196">
        <f>+'B3-01-Tabmis'!F49</f>
        <v>0</v>
      </c>
      <c r="G49" s="196">
        <f>+'B3-01-Tabmis'!G49</f>
        <v>0</v>
      </c>
      <c r="H49" s="196">
        <f>+'B3-01-Tabmis'!H49</f>
        <v>0</v>
      </c>
      <c r="I49" s="196">
        <f t="shared" si="2"/>
        <v>0</v>
      </c>
      <c r="J49" s="196">
        <f>+'B3-01-Tabmis'!J49</f>
        <v>0</v>
      </c>
      <c r="K49" s="196">
        <f t="shared" si="3"/>
        <v>0</v>
      </c>
      <c r="L49" s="196">
        <f>+'B3-01-Tabmis'!L49</f>
        <v>0</v>
      </c>
      <c r="M49" s="196">
        <f>+'B3-01-Tabmis'!M49</f>
        <v>0</v>
      </c>
      <c r="N49" s="196">
        <f>+'B3-01-Tabmis'!N49</f>
        <v>0</v>
      </c>
      <c r="O49" s="145">
        <f>+'B3-01-Tabmis'!D49</f>
        <v>0</v>
      </c>
      <c r="P49" s="145">
        <f t="shared" si="4"/>
        <v>0</v>
      </c>
    </row>
    <row r="50" spans="1:16" ht="14.25">
      <c r="A50" s="161" t="s">
        <v>98</v>
      </c>
      <c r="B50" s="195" t="s">
        <v>335</v>
      </c>
      <c r="C50" s="196">
        <f t="shared" si="0"/>
        <v>8902070500416</v>
      </c>
      <c r="D50" s="196">
        <f>+D51+D52+D53+D55+D57+D59+D61+D63+D65+D67+D72+D74+D76</f>
        <v>1373778483558</v>
      </c>
      <c r="E50" s="196">
        <f t="shared" si="1"/>
        <v>7528292016858</v>
      </c>
      <c r="F50" s="196">
        <f>+F51+F52+F53+F55+F57+F59+F61+F63+F65+F67+F72+F74+F76</f>
        <v>2408601410140</v>
      </c>
      <c r="G50" s="196">
        <f>+G51+G52+G53+G55+G57+G59+G61+G63+G65+G67+G72+G74+G76</f>
        <v>3980824935342</v>
      </c>
      <c r="H50" s="196">
        <f>+H51+H52+H53+H55+H57+H59+H61+H63+H65+H67+H72+H74+H76</f>
        <v>1138865671376</v>
      </c>
      <c r="I50" s="196">
        <f t="shared" si="2"/>
        <v>8902070500416</v>
      </c>
      <c r="J50" s="196">
        <f>+J51+J52+J53+J55+J57+J59+J61+J63+J65+J67+J72+J74+J76</f>
        <v>1373778483558</v>
      </c>
      <c r="K50" s="196">
        <f t="shared" si="3"/>
        <v>7528292016858</v>
      </c>
      <c r="L50" s="196">
        <f>+L51+L52+L53+L55+L57+L59+L61+L63+L65+L67+L72+L74+L76</f>
        <v>2408601410140</v>
      </c>
      <c r="M50" s="196">
        <f>+M51+M52+M53+M55+M57+M59+M61+M63+M65+M67+M72+M74+M76</f>
        <v>3980824935342</v>
      </c>
      <c r="N50" s="196">
        <f>+N51+N52+N53+N55+N57+N59+N61+N63+N65+N67+N72+N74+N76</f>
        <v>1138865671376</v>
      </c>
      <c r="O50" s="145">
        <f>+'B3-01-Tabmis'!D50</f>
        <v>1373778483558</v>
      </c>
      <c r="P50" s="145">
        <f t="shared" si="4"/>
        <v>0</v>
      </c>
    </row>
    <row r="51" spans="1:16" ht="14.25">
      <c r="A51" s="161">
        <v>1</v>
      </c>
      <c r="B51" s="195" t="s">
        <v>136</v>
      </c>
      <c r="C51" s="196">
        <f t="shared" si="0"/>
        <v>203349115818</v>
      </c>
      <c r="D51" s="196">
        <f>+'B3-01-Tabmis'!D51</f>
        <v>0</v>
      </c>
      <c r="E51" s="196">
        <f t="shared" si="1"/>
        <v>203349115818</v>
      </c>
      <c r="F51" s="196">
        <f>+'B3-01-Tabmis'!F51</f>
        <v>73740882000</v>
      </c>
      <c r="G51" s="196">
        <f>+'B3-01-Tabmis'!G51</f>
        <v>77300266714</v>
      </c>
      <c r="H51" s="196">
        <f>+'B3-01-Tabmis'!H51</f>
        <v>52307967104</v>
      </c>
      <c r="I51" s="196">
        <f t="shared" si="2"/>
        <v>203349115818</v>
      </c>
      <c r="J51" s="196">
        <f>+'B3-01-Tabmis'!J51</f>
        <v>0</v>
      </c>
      <c r="K51" s="196">
        <f t="shared" si="3"/>
        <v>203349115818</v>
      </c>
      <c r="L51" s="196">
        <f>+'B3-01-Tabmis'!L51</f>
        <v>73740882000</v>
      </c>
      <c r="M51" s="196">
        <f>+'B3-01-Tabmis'!M51</f>
        <v>77300266714</v>
      </c>
      <c r="N51" s="196">
        <f>+'B3-01-Tabmis'!N51</f>
        <v>52307967104</v>
      </c>
      <c r="O51" s="145">
        <f>+'B3-01-Tabmis'!D51</f>
        <v>0</v>
      </c>
      <c r="P51" s="145">
        <f t="shared" si="4"/>
        <v>0</v>
      </c>
    </row>
    <row r="52" spans="1:16" ht="14.25">
      <c r="A52" s="161">
        <v>2</v>
      </c>
      <c r="B52" s="195" t="s">
        <v>316</v>
      </c>
      <c r="C52" s="196">
        <f t="shared" si="0"/>
        <v>779061493727</v>
      </c>
      <c r="D52" s="196">
        <f>+'B3-01-Tabmis'!D52</f>
        <v>613243000000</v>
      </c>
      <c r="E52" s="196">
        <f t="shared" si="1"/>
        <v>165818493727</v>
      </c>
      <c r="F52" s="196">
        <f>+'B3-01-Tabmis'!F52</f>
        <v>70823278000</v>
      </c>
      <c r="G52" s="196">
        <f>+'B3-01-Tabmis'!G52</f>
        <v>21304521848</v>
      </c>
      <c r="H52" s="196">
        <f>+'B3-01-Tabmis'!H52</f>
        <v>73690693879</v>
      </c>
      <c r="I52" s="196">
        <f t="shared" si="2"/>
        <v>779061493727</v>
      </c>
      <c r="J52" s="196">
        <f>+'B3-01-Tabmis'!J52</f>
        <v>613243000000</v>
      </c>
      <c r="K52" s="196">
        <f t="shared" si="3"/>
        <v>165818493727</v>
      </c>
      <c r="L52" s="196">
        <f>+'B3-01-Tabmis'!L52</f>
        <v>70823278000</v>
      </c>
      <c r="M52" s="196">
        <f>+'B3-01-Tabmis'!M52</f>
        <v>21304521848</v>
      </c>
      <c r="N52" s="196">
        <f>+'B3-01-Tabmis'!N52</f>
        <v>73690693879</v>
      </c>
      <c r="O52" s="145">
        <f>+'B3-01-Tabmis'!D52</f>
        <v>613243000000</v>
      </c>
      <c r="P52" s="145">
        <f t="shared" si="4"/>
        <v>0</v>
      </c>
    </row>
    <row r="53" spans="1:16" ht="14.25">
      <c r="A53" s="161">
        <v>3</v>
      </c>
      <c r="B53" s="195" t="s">
        <v>317</v>
      </c>
      <c r="C53" s="196">
        <f t="shared" si="0"/>
        <v>3130598742844</v>
      </c>
      <c r="D53" s="196">
        <f>+'B3-01-Tabmis'!D53</f>
        <v>86406583342</v>
      </c>
      <c r="E53" s="196">
        <f t="shared" si="1"/>
        <v>3044192159502</v>
      </c>
      <c r="F53" s="196">
        <f>+'B3-01-Tabmis'!F53</f>
        <v>587963199735</v>
      </c>
      <c r="G53" s="196">
        <f>+'B3-01-Tabmis'!G53</f>
        <v>2426849793103</v>
      </c>
      <c r="H53" s="196">
        <f>+'B3-01-Tabmis'!H53</f>
        <v>29379166664</v>
      </c>
      <c r="I53" s="196">
        <f t="shared" si="2"/>
        <v>3130598742844</v>
      </c>
      <c r="J53" s="196">
        <f>+'B3-01-Tabmis'!J53</f>
        <v>86406583342</v>
      </c>
      <c r="K53" s="196">
        <f t="shared" si="3"/>
        <v>3044192159502</v>
      </c>
      <c r="L53" s="196">
        <f>+'B3-01-Tabmis'!L53</f>
        <v>587963199735</v>
      </c>
      <c r="M53" s="196">
        <f>+'B3-01-Tabmis'!M53</f>
        <v>2426849793103</v>
      </c>
      <c r="N53" s="196">
        <f>+'B3-01-Tabmis'!N53</f>
        <v>29379166664</v>
      </c>
      <c r="O53" s="145">
        <f>+'B3-01-Tabmis'!D53</f>
        <v>86406583342</v>
      </c>
      <c r="P53" s="145">
        <f t="shared" si="4"/>
        <v>0</v>
      </c>
    </row>
    <row r="54" spans="1:16" ht="14.25">
      <c r="A54" s="150"/>
      <c r="B54" s="195" t="s">
        <v>320</v>
      </c>
      <c r="C54" s="196">
        <f t="shared" si="0"/>
        <v>1746026967</v>
      </c>
      <c r="D54" s="196">
        <f>+'B3-01-Tabmis'!D54</f>
        <v>0</v>
      </c>
      <c r="E54" s="196">
        <f t="shared" si="1"/>
        <v>1746026967</v>
      </c>
      <c r="F54" s="196">
        <f>+'B3-01-Tabmis'!F54</f>
        <v>1746026967</v>
      </c>
      <c r="G54" s="196">
        <f>+'B3-01-Tabmis'!G54</f>
        <v>0</v>
      </c>
      <c r="H54" s="196">
        <f>+'B3-01-Tabmis'!H54</f>
        <v>0</v>
      </c>
      <c r="I54" s="196">
        <f t="shared" si="2"/>
        <v>1746026967</v>
      </c>
      <c r="J54" s="196">
        <f>+'B3-01-Tabmis'!J54</f>
        <v>0</v>
      </c>
      <c r="K54" s="196">
        <f t="shared" si="3"/>
        <v>1746026967</v>
      </c>
      <c r="L54" s="196">
        <f>+'B3-01-Tabmis'!L54</f>
        <v>1746026967</v>
      </c>
      <c r="M54" s="196">
        <f>+'B3-01-Tabmis'!M54</f>
        <v>0</v>
      </c>
      <c r="N54" s="196">
        <f>+'B3-01-Tabmis'!N54</f>
        <v>0</v>
      </c>
      <c r="O54" s="145">
        <f>+'B3-01-Tabmis'!D54</f>
        <v>0</v>
      </c>
      <c r="P54" s="145">
        <f t="shared" si="4"/>
        <v>0</v>
      </c>
    </row>
    <row r="55" spans="1:16" ht="14.25">
      <c r="A55" s="161">
        <v>4</v>
      </c>
      <c r="B55" s="195" t="s">
        <v>319</v>
      </c>
      <c r="C55" s="196">
        <f t="shared" si="0"/>
        <v>19460074590</v>
      </c>
      <c r="D55" s="196">
        <f>+'B3-01-Tabmis'!D55</f>
        <v>557379000</v>
      </c>
      <c r="E55" s="196">
        <f t="shared" si="1"/>
        <v>18902695590</v>
      </c>
      <c r="F55" s="196">
        <f>+'B3-01-Tabmis'!F55</f>
        <v>18454723590</v>
      </c>
      <c r="G55" s="196">
        <f>+'B3-01-Tabmis'!G55</f>
        <v>406196000</v>
      </c>
      <c r="H55" s="196">
        <f>+'B3-01-Tabmis'!H55</f>
        <v>41776000</v>
      </c>
      <c r="I55" s="196">
        <f t="shared" si="2"/>
        <v>19460074590</v>
      </c>
      <c r="J55" s="196">
        <f>+'B3-01-Tabmis'!J55</f>
        <v>557379000</v>
      </c>
      <c r="K55" s="196">
        <f t="shared" si="3"/>
        <v>18902695590</v>
      </c>
      <c r="L55" s="196">
        <f>+'B3-01-Tabmis'!L55</f>
        <v>18454723590</v>
      </c>
      <c r="M55" s="196">
        <f>+'B3-01-Tabmis'!M55</f>
        <v>406196000</v>
      </c>
      <c r="N55" s="196">
        <f>+'B3-01-Tabmis'!N55</f>
        <v>41776000</v>
      </c>
      <c r="O55" s="145">
        <f>+'B3-01-Tabmis'!D55</f>
        <v>557379000</v>
      </c>
      <c r="P55" s="145">
        <f t="shared" si="4"/>
        <v>0</v>
      </c>
    </row>
    <row r="56" spans="1:16" ht="14.25">
      <c r="A56" s="150"/>
      <c r="B56" s="195" t="s">
        <v>320</v>
      </c>
      <c r="C56" s="196">
        <f t="shared" si="0"/>
        <v>0</v>
      </c>
      <c r="D56" s="196">
        <f>+'B3-01-Tabmis'!D56</f>
        <v>0</v>
      </c>
      <c r="E56" s="196">
        <f t="shared" si="1"/>
        <v>0</v>
      </c>
      <c r="F56" s="196">
        <f>+'B3-01-Tabmis'!F56</f>
        <v>0</v>
      </c>
      <c r="G56" s="196">
        <f>+'B3-01-Tabmis'!G56</f>
        <v>0</v>
      </c>
      <c r="H56" s="196">
        <f>+'B3-01-Tabmis'!H56</f>
        <v>0</v>
      </c>
      <c r="I56" s="196">
        <f t="shared" si="2"/>
        <v>0</v>
      </c>
      <c r="J56" s="196">
        <f>+'B3-01-Tabmis'!J56</f>
        <v>0</v>
      </c>
      <c r="K56" s="196">
        <f t="shared" si="3"/>
        <v>0</v>
      </c>
      <c r="L56" s="196">
        <f>+'B3-01-Tabmis'!L56</f>
        <v>0</v>
      </c>
      <c r="M56" s="196">
        <f>+'B3-01-Tabmis'!M56</f>
        <v>0</v>
      </c>
      <c r="N56" s="196">
        <f>+'B3-01-Tabmis'!N56</f>
        <v>0</v>
      </c>
      <c r="O56" s="145">
        <f>+'B3-01-Tabmis'!D56</f>
        <v>0</v>
      </c>
      <c r="P56" s="145">
        <f t="shared" si="4"/>
        <v>0</v>
      </c>
    </row>
    <row r="57" spans="1:16" ht="14.25">
      <c r="A57" s="161">
        <v>5</v>
      </c>
      <c r="B57" s="195" t="s">
        <v>290</v>
      </c>
      <c r="C57" s="196">
        <f t="shared" si="0"/>
        <v>743200283969</v>
      </c>
      <c r="D57" s="196">
        <f>+'B3-01-Tabmis'!D57</f>
        <v>20744555703</v>
      </c>
      <c r="E57" s="196">
        <f t="shared" si="1"/>
        <v>722455728266</v>
      </c>
      <c r="F57" s="196">
        <f>+'B3-01-Tabmis'!F57</f>
        <v>722422517266</v>
      </c>
      <c r="G57" s="196">
        <f>+'B3-01-Tabmis'!G57</f>
        <v>0</v>
      </c>
      <c r="H57" s="196">
        <f>+'B3-01-Tabmis'!H57</f>
        <v>33211000</v>
      </c>
      <c r="I57" s="196">
        <f t="shared" si="2"/>
        <v>743200283969</v>
      </c>
      <c r="J57" s="196">
        <f>+'B3-01-Tabmis'!J57</f>
        <v>20744555703</v>
      </c>
      <c r="K57" s="196">
        <f t="shared" si="3"/>
        <v>722455728266</v>
      </c>
      <c r="L57" s="196">
        <f>+'B3-01-Tabmis'!L57</f>
        <v>722422517266</v>
      </c>
      <c r="M57" s="196">
        <f>+'B3-01-Tabmis'!M57</f>
        <v>0</v>
      </c>
      <c r="N57" s="196">
        <f>+'B3-01-Tabmis'!N57</f>
        <v>33211000</v>
      </c>
      <c r="O57" s="145">
        <f>+'B3-01-Tabmis'!D57</f>
        <v>20744555703</v>
      </c>
      <c r="P57" s="145">
        <f t="shared" si="4"/>
        <v>0</v>
      </c>
    </row>
    <row r="58" spans="1:16" ht="14.25">
      <c r="A58" s="150"/>
      <c r="B58" s="195" t="s">
        <v>320</v>
      </c>
      <c r="C58" s="196">
        <f t="shared" si="0"/>
        <v>0</v>
      </c>
      <c r="D58" s="196">
        <f>+'B3-01-Tabmis'!D58</f>
        <v>0</v>
      </c>
      <c r="E58" s="196">
        <f t="shared" si="1"/>
        <v>0</v>
      </c>
      <c r="F58" s="196">
        <f>+'B3-01-Tabmis'!F58</f>
        <v>0</v>
      </c>
      <c r="G58" s="196">
        <f>+'B3-01-Tabmis'!G58</f>
        <v>0</v>
      </c>
      <c r="H58" s="196">
        <f>+'B3-01-Tabmis'!H58</f>
        <v>0</v>
      </c>
      <c r="I58" s="196">
        <f t="shared" si="2"/>
        <v>0</v>
      </c>
      <c r="J58" s="196">
        <f>+'B3-01-Tabmis'!J58</f>
        <v>0</v>
      </c>
      <c r="K58" s="196">
        <f t="shared" si="3"/>
        <v>0</v>
      </c>
      <c r="L58" s="196">
        <f>+'B3-01-Tabmis'!L58</f>
        <v>0</v>
      </c>
      <c r="M58" s="196">
        <f>+'B3-01-Tabmis'!M58</f>
        <v>0</v>
      </c>
      <c r="N58" s="196">
        <f>+'B3-01-Tabmis'!N58</f>
        <v>0</v>
      </c>
      <c r="O58" s="145">
        <f>+'B3-01-Tabmis'!D58</f>
        <v>0</v>
      </c>
      <c r="P58" s="145">
        <f t="shared" si="4"/>
        <v>0</v>
      </c>
    </row>
    <row r="59" spans="1:16" ht="14.25">
      <c r="A59" s="161">
        <v>6</v>
      </c>
      <c r="B59" s="195" t="s">
        <v>291</v>
      </c>
      <c r="C59" s="196">
        <f t="shared" si="0"/>
        <v>83162060146</v>
      </c>
      <c r="D59" s="196">
        <f>+'B3-01-Tabmis'!D59</f>
        <v>0</v>
      </c>
      <c r="E59" s="196">
        <f t="shared" si="1"/>
        <v>83162060146</v>
      </c>
      <c r="F59" s="196">
        <f>+'B3-01-Tabmis'!F59</f>
        <v>38312566847</v>
      </c>
      <c r="G59" s="196">
        <f>+'B3-01-Tabmis'!G59</f>
        <v>34676170283</v>
      </c>
      <c r="H59" s="196">
        <f>+'B3-01-Tabmis'!H59</f>
        <v>10173323016</v>
      </c>
      <c r="I59" s="196">
        <f t="shared" si="2"/>
        <v>83162060146</v>
      </c>
      <c r="J59" s="196">
        <f>+'B3-01-Tabmis'!J59</f>
        <v>0</v>
      </c>
      <c r="K59" s="196">
        <f t="shared" si="3"/>
        <v>83162060146</v>
      </c>
      <c r="L59" s="196">
        <f>+'B3-01-Tabmis'!L59</f>
        <v>38312566847</v>
      </c>
      <c r="M59" s="196">
        <f>+'B3-01-Tabmis'!M59</f>
        <v>34676170283</v>
      </c>
      <c r="N59" s="196">
        <f>+'B3-01-Tabmis'!N59</f>
        <v>10173323016</v>
      </c>
      <c r="O59" s="145">
        <f>+'B3-01-Tabmis'!D59</f>
        <v>0</v>
      </c>
      <c r="P59" s="145">
        <f t="shared" si="4"/>
        <v>0</v>
      </c>
    </row>
    <row r="60" spans="1:16" ht="14.25">
      <c r="A60" s="150"/>
      <c r="B60" s="195" t="s">
        <v>320</v>
      </c>
      <c r="C60" s="196">
        <f t="shared" si="0"/>
        <v>0</v>
      </c>
      <c r="D60" s="196">
        <f>+'B3-01-Tabmis'!D60</f>
        <v>0</v>
      </c>
      <c r="E60" s="196">
        <f t="shared" si="1"/>
        <v>0</v>
      </c>
      <c r="F60" s="196">
        <f>+'B3-01-Tabmis'!F60</f>
        <v>0</v>
      </c>
      <c r="G60" s="196">
        <f>+'B3-01-Tabmis'!G60</f>
        <v>0</v>
      </c>
      <c r="H60" s="196">
        <f>+'B3-01-Tabmis'!H60</f>
        <v>0</v>
      </c>
      <c r="I60" s="196">
        <f t="shared" si="2"/>
        <v>0</v>
      </c>
      <c r="J60" s="196">
        <f>+'B3-01-Tabmis'!J60</f>
        <v>0</v>
      </c>
      <c r="K60" s="196">
        <f t="shared" si="3"/>
        <v>0</v>
      </c>
      <c r="L60" s="196">
        <f>+'B3-01-Tabmis'!L60</f>
        <v>0</v>
      </c>
      <c r="M60" s="196">
        <f>+'B3-01-Tabmis'!M60</f>
        <v>0</v>
      </c>
      <c r="N60" s="196">
        <f>+'B3-01-Tabmis'!N60</f>
        <v>0</v>
      </c>
      <c r="O60" s="145">
        <f>+'B3-01-Tabmis'!D60</f>
        <v>0</v>
      </c>
      <c r="P60" s="145">
        <f t="shared" si="4"/>
        <v>0</v>
      </c>
    </row>
    <row r="61" spans="1:16" ht="14.25">
      <c r="A61" s="161">
        <v>7</v>
      </c>
      <c r="B61" s="195" t="s">
        <v>322</v>
      </c>
      <c r="C61" s="196">
        <f t="shared" si="0"/>
        <v>21712812980</v>
      </c>
      <c r="D61" s="196">
        <f>+'B3-01-Tabmis'!D61</f>
        <v>0</v>
      </c>
      <c r="E61" s="196">
        <f t="shared" si="1"/>
        <v>21712812980</v>
      </c>
      <c r="F61" s="196">
        <f>+'B3-01-Tabmis'!F61</f>
        <v>4721035500</v>
      </c>
      <c r="G61" s="196">
        <f>+'B3-01-Tabmis'!G61</f>
        <v>10928868599</v>
      </c>
      <c r="H61" s="196">
        <f>+'B3-01-Tabmis'!H61</f>
        <v>6062908881</v>
      </c>
      <c r="I61" s="196">
        <f t="shared" si="2"/>
        <v>21712812980</v>
      </c>
      <c r="J61" s="196">
        <f>+'B3-01-Tabmis'!J61</f>
        <v>0</v>
      </c>
      <c r="K61" s="196">
        <f t="shared" si="3"/>
        <v>21712812980</v>
      </c>
      <c r="L61" s="196">
        <f>+'B3-01-Tabmis'!L61</f>
        <v>4721035500</v>
      </c>
      <c r="M61" s="196">
        <f>+'B3-01-Tabmis'!M61</f>
        <v>10928868599</v>
      </c>
      <c r="N61" s="196">
        <f>+'B3-01-Tabmis'!N61</f>
        <v>6062908881</v>
      </c>
      <c r="O61" s="145">
        <f>+'B3-01-Tabmis'!D61</f>
        <v>0</v>
      </c>
      <c r="P61" s="145">
        <f t="shared" si="4"/>
        <v>0</v>
      </c>
    </row>
    <row r="62" spans="1:16" ht="14.25">
      <c r="A62" s="150"/>
      <c r="B62" s="195" t="s">
        <v>320</v>
      </c>
      <c r="C62" s="196">
        <f t="shared" si="0"/>
        <v>0</v>
      </c>
      <c r="D62" s="196">
        <f>+'B3-01-Tabmis'!D62</f>
        <v>0</v>
      </c>
      <c r="E62" s="196">
        <f t="shared" si="1"/>
        <v>0</v>
      </c>
      <c r="F62" s="196">
        <f>+'B3-01-Tabmis'!F62</f>
        <v>0</v>
      </c>
      <c r="G62" s="196">
        <f>+'B3-01-Tabmis'!G62</f>
        <v>0</v>
      </c>
      <c r="H62" s="196">
        <f>+'B3-01-Tabmis'!H62</f>
        <v>0</v>
      </c>
      <c r="I62" s="196">
        <f t="shared" si="2"/>
        <v>0</v>
      </c>
      <c r="J62" s="196">
        <f>+'B3-01-Tabmis'!J62</f>
        <v>0</v>
      </c>
      <c r="K62" s="196">
        <f t="shared" si="3"/>
        <v>0</v>
      </c>
      <c r="L62" s="196">
        <f>+'B3-01-Tabmis'!L62</f>
        <v>0</v>
      </c>
      <c r="M62" s="196">
        <f>+'B3-01-Tabmis'!M62</f>
        <v>0</v>
      </c>
      <c r="N62" s="196">
        <f>+'B3-01-Tabmis'!N62</f>
        <v>0</v>
      </c>
      <c r="O62" s="145">
        <f>+'B3-01-Tabmis'!D62</f>
        <v>0</v>
      </c>
      <c r="P62" s="145">
        <f t="shared" si="4"/>
        <v>0</v>
      </c>
    </row>
    <row r="63" spans="1:16" ht="14.25">
      <c r="A63" s="161">
        <v>8</v>
      </c>
      <c r="B63" s="195" t="s">
        <v>292</v>
      </c>
      <c r="C63" s="196">
        <f t="shared" si="0"/>
        <v>33093863715</v>
      </c>
      <c r="D63" s="196">
        <f>+'B3-01-Tabmis'!D63</f>
        <v>0</v>
      </c>
      <c r="E63" s="196">
        <f t="shared" si="1"/>
        <v>33093863715</v>
      </c>
      <c r="F63" s="196">
        <f>+'B3-01-Tabmis'!F63</f>
        <v>9575486002</v>
      </c>
      <c r="G63" s="196">
        <f>+'B3-01-Tabmis'!G63</f>
        <v>19962569093</v>
      </c>
      <c r="H63" s="196">
        <f>+'B3-01-Tabmis'!H63</f>
        <v>3555808620</v>
      </c>
      <c r="I63" s="196">
        <f t="shared" si="2"/>
        <v>33093863715</v>
      </c>
      <c r="J63" s="196">
        <f>+'B3-01-Tabmis'!J63</f>
        <v>0</v>
      </c>
      <c r="K63" s="196">
        <f t="shared" si="3"/>
        <v>33093863715</v>
      </c>
      <c r="L63" s="196">
        <f>+'B3-01-Tabmis'!L63</f>
        <v>9575486002</v>
      </c>
      <c r="M63" s="196">
        <f>+'B3-01-Tabmis'!M63</f>
        <v>19962569093</v>
      </c>
      <c r="N63" s="196">
        <f>+'B3-01-Tabmis'!N63</f>
        <v>3555808620</v>
      </c>
      <c r="O63" s="145">
        <f>+'B3-01-Tabmis'!D63</f>
        <v>0</v>
      </c>
      <c r="P63" s="145">
        <f t="shared" si="4"/>
        <v>0</v>
      </c>
    </row>
    <row r="64" spans="1:16" ht="14.25">
      <c r="A64" s="150"/>
      <c r="B64" s="195" t="s">
        <v>320</v>
      </c>
      <c r="C64" s="196">
        <f t="shared" si="0"/>
        <v>0</v>
      </c>
      <c r="D64" s="196">
        <f>+'B3-01-Tabmis'!D64</f>
        <v>0</v>
      </c>
      <c r="E64" s="196">
        <f t="shared" si="1"/>
        <v>0</v>
      </c>
      <c r="F64" s="196">
        <f>+'B3-01-Tabmis'!F64</f>
        <v>0</v>
      </c>
      <c r="G64" s="196">
        <f>+'B3-01-Tabmis'!G64</f>
        <v>0</v>
      </c>
      <c r="H64" s="196">
        <f>+'B3-01-Tabmis'!H64</f>
        <v>0</v>
      </c>
      <c r="I64" s="196">
        <f t="shared" si="2"/>
        <v>0</v>
      </c>
      <c r="J64" s="196">
        <f>+'B3-01-Tabmis'!J64</f>
        <v>0</v>
      </c>
      <c r="K64" s="196">
        <f t="shared" si="3"/>
        <v>0</v>
      </c>
      <c r="L64" s="196">
        <f>+'B3-01-Tabmis'!L64</f>
        <v>0</v>
      </c>
      <c r="M64" s="196">
        <f>+'B3-01-Tabmis'!M64</f>
        <v>0</v>
      </c>
      <c r="N64" s="196">
        <f>+'B3-01-Tabmis'!N64</f>
        <v>0</v>
      </c>
      <c r="O64" s="145">
        <f>+'B3-01-Tabmis'!D64</f>
        <v>0</v>
      </c>
      <c r="P64" s="145">
        <f t="shared" si="4"/>
        <v>0</v>
      </c>
    </row>
    <row r="65" spans="1:16" ht="14.25">
      <c r="A65" s="161">
        <v>9</v>
      </c>
      <c r="B65" s="195" t="s">
        <v>323</v>
      </c>
      <c r="C65" s="196">
        <f t="shared" si="0"/>
        <v>165807507395</v>
      </c>
      <c r="D65" s="196">
        <f>+'B3-01-Tabmis'!D65</f>
        <v>0</v>
      </c>
      <c r="E65" s="196">
        <f t="shared" si="1"/>
        <v>165807507395</v>
      </c>
      <c r="F65" s="196">
        <f>+'B3-01-Tabmis'!F65</f>
        <v>104190673372</v>
      </c>
      <c r="G65" s="196">
        <f>+'B3-01-Tabmis'!G65</f>
        <v>56342176277</v>
      </c>
      <c r="H65" s="196">
        <f>+'B3-01-Tabmis'!H65</f>
        <v>5274657746</v>
      </c>
      <c r="I65" s="196">
        <f t="shared" si="2"/>
        <v>165807507395</v>
      </c>
      <c r="J65" s="196">
        <f>+'B3-01-Tabmis'!J65</f>
        <v>0</v>
      </c>
      <c r="K65" s="196">
        <f t="shared" si="3"/>
        <v>165807507395</v>
      </c>
      <c r="L65" s="196">
        <f>+'B3-01-Tabmis'!L65</f>
        <v>104190673372</v>
      </c>
      <c r="M65" s="196">
        <f>+'B3-01-Tabmis'!M65</f>
        <v>56342176277</v>
      </c>
      <c r="N65" s="196">
        <f>+'B3-01-Tabmis'!N65</f>
        <v>5274657746</v>
      </c>
      <c r="O65" s="145">
        <f>+'B3-01-Tabmis'!D65</f>
        <v>0</v>
      </c>
      <c r="P65" s="145">
        <f t="shared" si="4"/>
        <v>0</v>
      </c>
    </row>
    <row r="66" spans="1:16" ht="14.25">
      <c r="A66" s="150"/>
      <c r="B66" s="195" t="s">
        <v>320</v>
      </c>
      <c r="C66" s="196">
        <f t="shared" si="0"/>
        <v>0</v>
      </c>
      <c r="D66" s="196">
        <f>+'B3-01-Tabmis'!D66</f>
        <v>0</v>
      </c>
      <c r="E66" s="196">
        <f t="shared" si="1"/>
        <v>0</v>
      </c>
      <c r="F66" s="196">
        <f>+'B3-01-Tabmis'!F66</f>
        <v>0</v>
      </c>
      <c r="G66" s="196">
        <f>+'B3-01-Tabmis'!G66</f>
        <v>0</v>
      </c>
      <c r="H66" s="196">
        <f>+'B3-01-Tabmis'!H66</f>
        <v>0</v>
      </c>
      <c r="I66" s="196">
        <f t="shared" si="2"/>
        <v>0</v>
      </c>
      <c r="J66" s="196">
        <f>+'B3-01-Tabmis'!J66</f>
        <v>0</v>
      </c>
      <c r="K66" s="196">
        <f t="shared" si="3"/>
        <v>0</v>
      </c>
      <c r="L66" s="196">
        <f>+'B3-01-Tabmis'!L66</f>
        <v>0</v>
      </c>
      <c r="M66" s="196">
        <f>+'B3-01-Tabmis'!M66</f>
        <v>0</v>
      </c>
      <c r="N66" s="196">
        <f>+'B3-01-Tabmis'!N66</f>
        <v>0</v>
      </c>
      <c r="O66" s="145">
        <f>+'B3-01-Tabmis'!D66</f>
        <v>0</v>
      </c>
      <c r="P66" s="145">
        <f t="shared" si="4"/>
        <v>0</v>
      </c>
    </row>
    <row r="67" spans="1:16" ht="14.25">
      <c r="A67" s="161">
        <v>10</v>
      </c>
      <c r="B67" s="195" t="s">
        <v>276</v>
      </c>
      <c r="C67" s="196">
        <f t="shared" si="0"/>
        <v>1115195973220</v>
      </c>
      <c r="D67" s="196">
        <f>+D69+D70+D71</f>
        <v>9617112894</v>
      </c>
      <c r="E67" s="196">
        <f t="shared" si="1"/>
        <v>1105578860326</v>
      </c>
      <c r="F67" s="196">
        <f>+F69+F70+F71</f>
        <v>252070727740</v>
      </c>
      <c r="G67" s="196">
        <f>+G69+G70+G71</f>
        <v>725784087197</v>
      </c>
      <c r="H67" s="196">
        <f>+H69+H70+H71</f>
        <v>127724045389</v>
      </c>
      <c r="I67" s="196">
        <f t="shared" si="2"/>
        <v>1115195973220</v>
      </c>
      <c r="J67" s="196">
        <f>+J69+J70+J71</f>
        <v>9617112894</v>
      </c>
      <c r="K67" s="196">
        <f t="shared" si="3"/>
        <v>1105578860326</v>
      </c>
      <c r="L67" s="196">
        <f>+L69+L70+L71</f>
        <v>252070727740</v>
      </c>
      <c r="M67" s="196">
        <f>+M69+M70+M71</f>
        <v>725784087197</v>
      </c>
      <c r="N67" s="196">
        <f>+N69+N70+N71</f>
        <v>127724045389</v>
      </c>
      <c r="O67" s="145">
        <f>+'B3-01-Tabmis'!D67</f>
        <v>9617112894</v>
      </c>
      <c r="P67" s="145">
        <f t="shared" si="4"/>
        <v>0</v>
      </c>
    </row>
    <row r="68" spans="1:16" ht="14.25">
      <c r="A68" s="150"/>
      <c r="B68" s="195" t="s">
        <v>320</v>
      </c>
      <c r="C68" s="196">
        <f t="shared" si="0"/>
        <v>0</v>
      </c>
      <c r="D68" s="196">
        <f>+'B3-01-Tabmis'!D68</f>
        <v>0</v>
      </c>
      <c r="E68" s="196">
        <f t="shared" si="1"/>
        <v>0</v>
      </c>
      <c r="F68" s="196">
        <f>+'B3-01-Tabmis'!F68</f>
        <v>0</v>
      </c>
      <c r="G68" s="196">
        <f>+'B3-01-Tabmis'!G68</f>
        <v>0</v>
      </c>
      <c r="H68" s="196">
        <f>+'B3-01-Tabmis'!H68</f>
        <v>0</v>
      </c>
      <c r="I68" s="196">
        <f t="shared" si="2"/>
        <v>0</v>
      </c>
      <c r="J68" s="196">
        <f>+'B3-01-Tabmis'!J68</f>
        <v>0</v>
      </c>
      <c r="K68" s="196">
        <f t="shared" si="3"/>
        <v>0</v>
      </c>
      <c r="L68" s="196">
        <f>+'B3-01-Tabmis'!L68</f>
        <v>0</v>
      </c>
      <c r="M68" s="196">
        <f>+'B3-01-Tabmis'!M68</f>
        <v>0</v>
      </c>
      <c r="N68" s="196">
        <f>+'B3-01-Tabmis'!N68</f>
        <v>0</v>
      </c>
      <c r="O68" s="145">
        <f>+'B3-01-Tabmis'!D68</f>
        <v>0</v>
      </c>
      <c r="P68" s="145">
        <f t="shared" si="4"/>
        <v>0</v>
      </c>
    </row>
    <row r="69" spans="1:16" ht="14.25">
      <c r="A69" s="161">
        <v>10.1</v>
      </c>
      <c r="B69" s="195" t="s">
        <v>325</v>
      </c>
      <c r="C69" s="196">
        <f t="shared" si="0"/>
        <v>209100588377</v>
      </c>
      <c r="D69" s="196">
        <f>+'B3-01-Tabmis'!D69</f>
        <v>0</v>
      </c>
      <c r="E69" s="196">
        <f t="shared" si="1"/>
        <v>209100588377</v>
      </c>
      <c r="F69" s="196">
        <f>+'B3-01-Tabmis'!F69</f>
        <v>8921587210</v>
      </c>
      <c r="G69" s="196">
        <f>+'B3-01-Tabmis'!G69</f>
        <v>122009317704</v>
      </c>
      <c r="H69" s="196">
        <f>+'B3-01-Tabmis'!H69</f>
        <v>78169683463</v>
      </c>
      <c r="I69" s="196">
        <f t="shared" si="2"/>
        <v>209100588377</v>
      </c>
      <c r="J69" s="196">
        <f>+'B3-01-Tabmis'!J69</f>
        <v>0</v>
      </c>
      <c r="K69" s="196">
        <f t="shared" si="3"/>
        <v>209100588377</v>
      </c>
      <c r="L69" s="196">
        <f>+'B3-01-Tabmis'!L69</f>
        <v>8921587210</v>
      </c>
      <c r="M69" s="196">
        <f>+'B3-01-Tabmis'!M69</f>
        <v>122009317704</v>
      </c>
      <c r="N69" s="196">
        <f>+'B3-01-Tabmis'!N69</f>
        <v>78169683463</v>
      </c>
      <c r="O69" s="145">
        <f>+'B3-01-Tabmis'!D69</f>
        <v>0</v>
      </c>
      <c r="P69" s="145">
        <f t="shared" si="4"/>
        <v>0</v>
      </c>
    </row>
    <row r="70" spans="1:16" ht="28.5">
      <c r="A70" s="161">
        <v>10.199999999999999</v>
      </c>
      <c r="B70" s="195" t="s">
        <v>327</v>
      </c>
      <c r="C70" s="196">
        <f t="shared" si="0"/>
        <v>437733140208</v>
      </c>
      <c r="D70" s="196">
        <f>+'B3-01-Tabmis'!D70</f>
        <v>4940171000</v>
      </c>
      <c r="E70" s="196">
        <f t="shared" si="1"/>
        <v>432792969208</v>
      </c>
      <c r="F70" s="196">
        <f>+'B3-01-Tabmis'!F70</f>
        <v>107386612457</v>
      </c>
      <c r="G70" s="196">
        <f>+'B3-01-Tabmis'!G70</f>
        <v>295630605495</v>
      </c>
      <c r="H70" s="196">
        <f>+'B3-01-Tabmis'!H70</f>
        <v>29775751256</v>
      </c>
      <c r="I70" s="196">
        <f t="shared" si="2"/>
        <v>437733140208</v>
      </c>
      <c r="J70" s="196">
        <f>+'B3-01-Tabmis'!J70</f>
        <v>4940171000</v>
      </c>
      <c r="K70" s="196">
        <f t="shared" si="3"/>
        <v>432792969208</v>
      </c>
      <c r="L70" s="196">
        <f>+'B3-01-Tabmis'!L70</f>
        <v>107386612457</v>
      </c>
      <c r="M70" s="196">
        <f>+'B3-01-Tabmis'!M70</f>
        <v>295630605495</v>
      </c>
      <c r="N70" s="196">
        <f>+'B3-01-Tabmis'!N70</f>
        <v>29775751256</v>
      </c>
      <c r="O70" s="145">
        <f>+'B3-01-Tabmis'!D70</f>
        <v>4940171000</v>
      </c>
      <c r="P70" s="145">
        <f t="shared" si="4"/>
        <v>0</v>
      </c>
    </row>
    <row r="71" spans="1:16" s="153" customFormat="1" ht="14.25">
      <c r="A71" s="201">
        <v>10.3</v>
      </c>
      <c r="B71" s="202" t="s">
        <v>350</v>
      </c>
      <c r="C71" s="203">
        <f>SUM(D71:E71)</f>
        <v>468362244635</v>
      </c>
      <c r="D71" s="203">
        <f>+'B3-01-Tabmis'!D67-D69-D70</f>
        <v>4676941894</v>
      </c>
      <c r="E71" s="203">
        <f>SUM(F71:H71)</f>
        <v>463685302741</v>
      </c>
      <c r="F71" s="203">
        <f>+'B3-01-Tabmis'!F67-F69-F70</f>
        <v>135762528073</v>
      </c>
      <c r="G71" s="203">
        <f>+'B3-01-Tabmis'!G67-G69-G70</f>
        <v>308144163998</v>
      </c>
      <c r="H71" s="203">
        <f>+'B3-01-Tabmis'!H67-H69-H70</f>
        <v>19778610670</v>
      </c>
      <c r="I71" s="203">
        <f t="shared" si="2"/>
        <v>468362244635</v>
      </c>
      <c r="J71" s="203">
        <f>+'B3-01-Tabmis'!J67-J69-J70</f>
        <v>4676941894</v>
      </c>
      <c r="K71" s="203">
        <f t="shared" si="3"/>
        <v>463685302741</v>
      </c>
      <c r="L71" s="203">
        <f>+'B3-01-Tabmis'!L67-L69-L70</f>
        <v>135762528073</v>
      </c>
      <c r="M71" s="203">
        <f>+'B3-01-Tabmis'!M67-M69-M70</f>
        <v>308144163998</v>
      </c>
      <c r="N71" s="203">
        <f>+'B3-01-Tabmis'!N67-N69-N70</f>
        <v>19778610670</v>
      </c>
      <c r="O71" s="204"/>
      <c r="P71" s="204"/>
    </row>
    <row r="72" spans="1:16" ht="28.5">
      <c r="A72" s="161">
        <v>11</v>
      </c>
      <c r="B72" s="195" t="s">
        <v>328</v>
      </c>
      <c r="C72" s="196">
        <f t="shared" si="0"/>
        <v>1772912391155</v>
      </c>
      <c r="D72" s="196">
        <f>+'B3-01-Tabmis'!D71</f>
        <v>387513800978</v>
      </c>
      <c r="E72" s="196">
        <f t="shared" si="1"/>
        <v>1385398590177</v>
      </c>
      <c r="F72" s="196">
        <f>+'B3-01-Tabmis'!F71</f>
        <v>447856493237</v>
      </c>
      <c r="G72" s="196">
        <f>+'B3-01-Tabmis'!G71</f>
        <v>368063297595</v>
      </c>
      <c r="H72" s="196">
        <f>+'B3-01-Tabmis'!H71</f>
        <v>569478799345</v>
      </c>
      <c r="I72" s="196">
        <f t="shared" si="2"/>
        <v>1772912391155</v>
      </c>
      <c r="J72" s="196">
        <f>+'B3-01-Tabmis'!J71</f>
        <v>387513800978</v>
      </c>
      <c r="K72" s="196">
        <f t="shared" si="3"/>
        <v>1385398590177</v>
      </c>
      <c r="L72" s="196">
        <f>+'B3-01-Tabmis'!L71</f>
        <v>447856493237</v>
      </c>
      <c r="M72" s="196">
        <f>+'B3-01-Tabmis'!M71</f>
        <v>368063297595</v>
      </c>
      <c r="N72" s="196">
        <f>+'B3-01-Tabmis'!N71</f>
        <v>569478799345</v>
      </c>
      <c r="O72" s="145">
        <f>+'B3-01-Tabmis'!D71</f>
        <v>387513800978</v>
      </c>
      <c r="P72" s="145">
        <f t="shared" si="4"/>
        <v>0</v>
      </c>
    </row>
    <row r="73" spans="1:16" ht="14.25">
      <c r="A73" s="150"/>
      <c r="B73" s="195" t="s">
        <v>320</v>
      </c>
      <c r="C73" s="196">
        <f t="shared" si="0"/>
        <v>0</v>
      </c>
      <c r="D73" s="196">
        <f>+'B3-01-Tabmis'!D72</f>
        <v>0</v>
      </c>
      <c r="E73" s="196">
        <f t="shared" si="1"/>
        <v>0</v>
      </c>
      <c r="F73" s="196">
        <f>+'B3-01-Tabmis'!F72</f>
        <v>0</v>
      </c>
      <c r="G73" s="196">
        <f>+'B3-01-Tabmis'!G72</f>
        <v>0</v>
      </c>
      <c r="H73" s="196">
        <f>+'B3-01-Tabmis'!H72</f>
        <v>0</v>
      </c>
      <c r="I73" s="196">
        <f t="shared" si="2"/>
        <v>0</v>
      </c>
      <c r="J73" s="196">
        <f>+'B3-01-Tabmis'!J72</f>
        <v>0</v>
      </c>
      <c r="K73" s="196">
        <f t="shared" si="3"/>
        <v>0</v>
      </c>
      <c r="L73" s="196">
        <f>+'B3-01-Tabmis'!L72</f>
        <v>0</v>
      </c>
      <c r="M73" s="196">
        <f>+'B3-01-Tabmis'!M72</f>
        <v>0</v>
      </c>
      <c r="N73" s="196">
        <f>+'B3-01-Tabmis'!N72</f>
        <v>0</v>
      </c>
      <c r="O73" s="145">
        <f>+'B3-01-Tabmis'!D72</f>
        <v>0</v>
      </c>
      <c r="P73" s="145">
        <f t="shared" si="4"/>
        <v>0</v>
      </c>
    </row>
    <row r="74" spans="1:16" ht="14.25">
      <c r="A74" s="161">
        <v>12</v>
      </c>
      <c r="B74" s="195" t="s">
        <v>163</v>
      </c>
      <c r="C74" s="196">
        <f t="shared" si="0"/>
        <v>738429734044</v>
      </c>
      <c r="D74" s="196">
        <f>+'B3-01-Tabmis'!D73</f>
        <v>254080660584</v>
      </c>
      <c r="E74" s="196">
        <f t="shared" si="1"/>
        <v>484349073460</v>
      </c>
      <c r="F74" s="196">
        <f>+'B3-01-Tabmis'!F73</f>
        <v>65480682470</v>
      </c>
      <c r="G74" s="196">
        <f>+'B3-01-Tabmis'!G73</f>
        <v>171220048600</v>
      </c>
      <c r="H74" s="196">
        <f>+'B3-01-Tabmis'!H73</f>
        <v>247648342390</v>
      </c>
      <c r="I74" s="196">
        <f t="shared" si="2"/>
        <v>738429734044</v>
      </c>
      <c r="J74" s="196">
        <f>+'B3-01-Tabmis'!J73</f>
        <v>254080660584</v>
      </c>
      <c r="K74" s="196">
        <f t="shared" si="3"/>
        <v>484349073460</v>
      </c>
      <c r="L74" s="196">
        <f>+'B3-01-Tabmis'!L73</f>
        <v>65480682470</v>
      </c>
      <c r="M74" s="196">
        <f>+'B3-01-Tabmis'!M73</f>
        <v>171220048600</v>
      </c>
      <c r="N74" s="196">
        <f>+'B3-01-Tabmis'!N73</f>
        <v>247648342390</v>
      </c>
      <c r="O74" s="145">
        <f>+'B3-01-Tabmis'!D73</f>
        <v>254080660584</v>
      </c>
      <c r="P74" s="145">
        <f t="shared" si="4"/>
        <v>0</v>
      </c>
    </row>
    <row r="75" spans="1:16" ht="14.25">
      <c r="A75" s="150"/>
      <c r="B75" s="195" t="s">
        <v>320</v>
      </c>
      <c r="C75" s="196">
        <f t="shared" si="0"/>
        <v>0</v>
      </c>
      <c r="D75" s="196">
        <f>+'B3-01-Tabmis'!D74</f>
        <v>0</v>
      </c>
      <c r="E75" s="196">
        <f t="shared" si="1"/>
        <v>0</v>
      </c>
      <c r="F75" s="196">
        <f>+'B3-01-Tabmis'!F74</f>
        <v>0</v>
      </c>
      <c r="G75" s="196">
        <f>+'B3-01-Tabmis'!G74</f>
        <v>0</v>
      </c>
      <c r="H75" s="196">
        <f>+'B3-01-Tabmis'!H74</f>
        <v>0</v>
      </c>
      <c r="I75" s="196">
        <f t="shared" si="2"/>
        <v>0</v>
      </c>
      <c r="J75" s="196">
        <f>+'B3-01-Tabmis'!J74</f>
        <v>0</v>
      </c>
      <c r="K75" s="196">
        <f t="shared" si="3"/>
        <v>0</v>
      </c>
      <c r="L75" s="196">
        <f>+'B3-01-Tabmis'!L74</f>
        <v>0</v>
      </c>
      <c r="M75" s="196">
        <f>+'B3-01-Tabmis'!M74</f>
        <v>0</v>
      </c>
      <c r="N75" s="196">
        <f>+'B3-01-Tabmis'!N74</f>
        <v>0</v>
      </c>
      <c r="O75" s="145">
        <f>+'B3-01-Tabmis'!D74</f>
        <v>0</v>
      </c>
      <c r="P75" s="145">
        <f t="shared" si="4"/>
        <v>0</v>
      </c>
    </row>
    <row r="76" spans="1:16" ht="28.5">
      <c r="A76" s="161">
        <v>13</v>
      </c>
      <c r="B76" s="195" t="s">
        <v>336</v>
      </c>
      <c r="C76" s="196">
        <f t="shared" si="0"/>
        <v>96086446813</v>
      </c>
      <c r="D76" s="196">
        <f>+'B3-01-Tabmis'!D75</f>
        <v>1615391057</v>
      </c>
      <c r="E76" s="196">
        <f t="shared" si="1"/>
        <v>94471055756</v>
      </c>
      <c r="F76" s="196">
        <f>+'B3-01-Tabmis'!F75</f>
        <v>12989144381</v>
      </c>
      <c r="G76" s="196">
        <f>+'B3-01-Tabmis'!G75</f>
        <v>67986940033</v>
      </c>
      <c r="H76" s="196">
        <f>+'B3-01-Tabmis'!H75</f>
        <v>13494971342</v>
      </c>
      <c r="I76" s="196">
        <f t="shared" si="2"/>
        <v>96086446813</v>
      </c>
      <c r="J76" s="196">
        <f>+'B3-01-Tabmis'!J75</f>
        <v>1615391057</v>
      </c>
      <c r="K76" s="196">
        <f t="shared" si="3"/>
        <v>94471055756</v>
      </c>
      <c r="L76" s="196">
        <f>+'B3-01-Tabmis'!L75</f>
        <v>12989144381</v>
      </c>
      <c r="M76" s="196">
        <f>+'B3-01-Tabmis'!M75</f>
        <v>67986940033</v>
      </c>
      <c r="N76" s="196">
        <f>+'B3-01-Tabmis'!N75</f>
        <v>13494971342</v>
      </c>
      <c r="O76" s="145">
        <f>+'B3-01-Tabmis'!D75</f>
        <v>1615391057</v>
      </c>
      <c r="P76" s="145">
        <f t="shared" si="4"/>
        <v>0</v>
      </c>
    </row>
    <row r="77" spans="1:16" ht="14.25">
      <c r="A77" s="161" t="s">
        <v>112</v>
      </c>
      <c r="B77" s="195" t="s">
        <v>337</v>
      </c>
      <c r="C77" s="196">
        <f t="shared" si="0"/>
        <v>2733000</v>
      </c>
      <c r="D77" s="196">
        <f>+D78+D80</f>
        <v>2733000</v>
      </c>
      <c r="E77" s="196">
        <f t="shared" si="1"/>
        <v>0</v>
      </c>
      <c r="F77" s="196">
        <f>+F78+F80</f>
        <v>0</v>
      </c>
      <c r="G77" s="196">
        <f>+G78+G80</f>
        <v>0</v>
      </c>
      <c r="H77" s="196">
        <f>+H78+H80</f>
        <v>0</v>
      </c>
      <c r="I77" s="196">
        <f t="shared" si="2"/>
        <v>2733000</v>
      </c>
      <c r="J77" s="196">
        <f>+J78+J80</f>
        <v>2733000</v>
      </c>
      <c r="K77" s="196">
        <f t="shared" si="3"/>
        <v>0</v>
      </c>
      <c r="L77" s="196">
        <f>+L78+L80</f>
        <v>0</v>
      </c>
      <c r="M77" s="196">
        <f>+M78+M80</f>
        <v>0</v>
      </c>
      <c r="N77" s="196">
        <f>+N78+N80</f>
        <v>0</v>
      </c>
      <c r="O77" s="145">
        <f>+'B3-01-Tabmis'!D76</f>
        <v>2733000</v>
      </c>
      <c r="P77" s="145">
        <f t="shared" si="4"/>
        <v>0</v>
      </c>
    </row>
    <row r="78" spans="1:16" ht="14.25">
      <c r="A78" s="161">
        <v>1</v>
      </c>
      <c r="B78" s="195" t="s">
        <v>134</v>
      </c>
      <c r="C78" s="196">
        <f t="shared" si="0"/>
        <v>2733000</v>
      </c>
      <c r="D78" s="196">
        <f>+'B3-01-Tabmis'!D77</f>
        <v>2733000</v>
      </c>
      <c r="E78" s="196">
        <f t="shared" si="1"/>
        <v>0</v>
      </c>
      <c r="F78" s="196">
        <f>+'B3-01-Tabmis'!F77</f>
        <v>0</v>
      </c>
      <c r="G78" s="196">
        <f>+'B3-01-Tabmis'!G77</f>
        <v>0</v>
      </c>
      <c r="H78" s="196">
        <f>+'B3-01-Tabmis'!H77</f>
        <v>0</v>
      </c>
      <c r="I78" s="196">
        <f t="shared" si="2"/>
        <v>2733000</v>
      </c>
      <c r="J78" s="196">
        <f>+'B3-01-Tabmis'!J77</f>
        <v>2733000</v>
      </c>
      <c r="K78" s="196">
        <f t="shared" si="3"/>
        <v>0</v>
      </c>
      <c r="L78" s="196">
        <f>+'B3-01-Tabmis'!L77</f>
        <v>0</v>
      </c>
      <c r="M78" s="196">
        <f>+'B3-01-Tabmis'!M77</f>
        <v>0</v>
      </c>
      <c r="N78" s="196">
        <f>+'B3-01-Tabmis'!N77</f>
        <v>0</v>
      </c>
      <c r="O78" s="145">
        <f>+'B3-01-Tabmis'!D77</f>
        <v>2733000</v>
      </c>
      <c r="P78" s="145">
        <f t="shared" si="4"/>
        <v>0</v>
      </c>
    </row>
    <row r="79" spans="1:16" ht="28.5">
      <c r="A79" s="150"/>
      <c r="B79" s="195" t="s">
        <v>338</v>
      </c>
      <c r="C79" s="196">
        <f t="shared" si="0"/>
        <v>0</v>
      </c>
      <c r="D79" s="196">
        <f>+'B3-01-Tabmis'!D78</f>
        <v>0</v>
      </c>
      <c r="E79" s="196">
        <f t="shared" si="1"/>
        <v>0</v>
      </c>
      <c r="F79" s="196">
        <f>+'B3-01-Tabmis'!F78</f>
        <v>0</v>
      </c>
      <c r="G79" s="196">
        <f>+'B3-01-Tabmis'!G78</f>
        <v>0</v>
      </c>
      <c r="H79" s="196">
        <f>+'B3-01-Tabmis'!H78</f>
        <v>0</v>
      </c>
      <c r="I79" s="196">
        <f t="shared" si="2"/>
        <v>0</v>
      </c>
      <c r="J79" s="196">
        <f>+'B3-01-Tabmis'!J78</f>
        <v>0</v>
      </c>
      <c r="K79" s="196">
        <f t="shared" si="3"/>
        <v>0</v>
      </c>
      <c r="L79" s="196">
        <f>+'B3-01-Tabmis'!L78</f>
        <v>0</v>
      </c>
      <c r="M79" s="196">
        <f>+'B3-01-Tabmis'!M78</f>
        <v>0</v>
      </c>
      <c r="N79" s="196">
        <f>+'B3-01-Tabmis'!N78</f>
        <v>0</v>
      </c>
      <c r="O79" s="145">
        <f>+'B3-01-Tabmis'!D78</f>
        <v>0</v>
      </c>
      <c r="P79" s="145">
        <f t="shared" si="4"/>
        <v>0</v>
      </c>
    </row>
    <row r="80" spans="1:16" ht="14.25">
      <c r="A80" s="161">
        <v>2</v>
      </c>
      <c r="B80" s="195" t="s">
        <v>135</v>
      </c>
      <c r="C80" s="196">
        <f t="shared" si="0"/>
        <v>0</v>
      </c>
      <c r="D80" s="196">
        <f>+'B3-01-Tabmis'!D79</f>
        <v>0</v>
      </c>
      <c r="E80" s="196">
        <f t="shared" si="1"/>
        <v>0</v>
      </c>
      <c r="F80" s="196">
        <f>+'B3-01-Tabmis'!F79</f>
        <v>0</v>
      </c>
      <c r="G80" s="196">
        <f>+'B3-01-Tabmis'!G79</f>
        <v>0</v>
      </c>
      <c r="H80" s="196">
        <f>+'B3-01-Tabmis'!H79</f>
        <v>0</v>
      </c>
      <c r="I80" s="196">
        <f t="shared" ref="I80:I106" si="5">SUM(J80:K80)</f>
        <v>0</v>
      </c>
      <c r="J80" s="196">
        <f>+'B3-01-Tabmis'!J79</f>
        <v>0</v>
      </c>
      <c r="K80" s="196">
        <f t="shared" ref="K80:K106" si="6">SUM(L80:N80)</f>
        <v>0</v>
      </c>
      <c r="L80" s="196">
        <f>+'B3-01-Tabmis'!L79</f>
        <v>0</v>
      </c>
      <c r="M80" s="196">
        <f>+'B3-01-Tabmis'!M79</f>
        <v>0</v>
      </c>
      <c r="N80" s="196">
        <f>+'B3-01-Tabmis'!N79</f>
        <v>0</v>
      </c>
      <c r="O80" s="145">
        <f>+'B3-01-Tabmis'!D79</f>
        <v>0</v>
      </c>
      <c r="P80" s="145">
        <f t="shared" si="4"/>
        <v>0</v>
      </c>
    </row>
    <row r="81" spans="1:16" ht="14.25">
      <c r="A81" s="161" t="s">
        <v>113</v>
      </c>
      <c r="B81" s="195" t="s">
        <v>133</v>
      </c>
      <c r="C81" s="196">
        <f t="shared" si="0"/>
        <v>0</v>
      </c>
      <c r="D81" s="196">
        <f>+'B3-01-Tabmis'!D80</f>
        <v>0</v>
      </c>
      <c r="E81" s="196">
        <f t="shared" si="1"/>
        <v>0</v>
      </c>
      <c r="F81" s="196">
        <f>+'B3-01-Tabmis'!F80</f>
        <v>0</v>
      </c>
      <c r="G81" s="196">
        <f>+'B3-01-Tabmis'!G80</f>
        <v>0</v>
      </c>
      <c r="H81" s="196">
        <f>+'B3-01-Tabmis'!H80</f>
        <v>0</v>
      </c>
      <c r="I81" s="196">
        <f t="shared" si="5"/>
        <v>0</v>
      </c>
      <c r="J81" s="196">
        <f>+'B3-01-Tabmis'!J80</f>
        <v>0</v>
      </c>
      <c r="K81" s="196">
        <f t="shared" si="6"/>
        <v>0</v>
      </c>
      <c r="L81" s="196">
        <f>+'B3-01-Tabmis'!L80</f>
        <v>0</v>
      </c>
      <c r="M81" s="196">
        <f>+'B3-01-Tabmis'!M80</f>
        <v>0</v>
      </c>
      <c r="N81" s="196">
        <f>+'B3-01-Tabmis'!N80</f>
        <v>0</v>
      </c>
      <c r="O81" s="145">
        <f>+'B3-01-Tabmis'!D80</f>
        <v>0</v>
      </c>
      <c r="P81" s="145">
        <f t="shared" si="4"/>
        <v>0</v>
      </c>
    </row>
    <row r="82" spans="1:16" ht="14.25">
      <c r="A82" s="161" t="s">
        <v>114</v>
      </c>
      <c r="B82" s="195" t="s">
        <v>17</v>
      </c>
      <c r="C82" s="196">
        <f t="shared" ref="C82:C106" si="7">SUM(D82:E82)</f>
        <v>0</v>
      </c>
      <c r="D82" s="197">
        <f>SUM(D83:D85)</f>
        <v>0</v>
      </c>
      <c r="E82" s="196">
        <f t="shared" ref="E82:E106" si="8">SUM(F82:H82)</f>
        <v>0</v>
      </c>
      <c r="F82" s="197">
        <f>SUM(F83:F85)</f>
        <v>0</v>
      </c>
      <c r="G82" s="197">
        <f>SUM(G83:G85)</f>
        <v>0</v>
      </c>
      <c r="H82" s="197">
        <f>SUM(H83:H85)</f>
        <v>0</v>
      </c>
      <c r="I82" s="196">
        <f t="shared" si="5"/>
        <v>0</v>
      </c>
      <c r="J82" s="197">
        <f>SUM(J83:J85)</f>
        <v>0</v>
      </c>
      <c r="K82" s="196">
        <f t="shared" si="6"/>
        <v>0</v>
      </c>
      <c r="L82" s="197">
        <f>SUM(L83:L85)</f>
        <v>0</v>
      </c>
      <c r="M82" s="197">
        <f>SUM(M83:M85)</f>
        <v>0</v>
      </c>
      <c r="N82" s="197">
        <f>SUM(N83:N85)</f>
        <v>0</v>
      </c>
      <c r="O82" s="145">
        <f>+'B3-01-Tabmis'!D81</f>
        <v>0</v>
      </c>
      <c r="P82" s="145">
        <f t="shared" ref="P82:P106" si="9">+O82-D82</f>
        <v>0</v>
      </c>
    </row>
    <row r="83" spans="1:16" ht="14.25">
      <c r="A83" s="161">
        <v>1</v>
      </c>
      <c r="B83" s="195" t="s">
        <v>64</v>
      </c>
      <c r="C83" s="196">
        <f t="shared" si="7"/>
        <v>0</v>
      </c>
      <c r="D83" s="196">
        <f>+'B3-01-Tabmis'!D82</f>
        <v>0</v>
      </c>
      <c r="E83" s="196">
        <f t="shared" si="8"/>
        <v>0</v>
      </c>
      <c r="F83" s="196">
        <f>+'B3-01-Tabmis'!F82</f>
        <v>0</v>
      </c>
      <c r="G83" s="196">
        <f>+'B3-01-Tabmis'!G82</f>
        <v>0</v>
      </c>
      <c r="H83" s="196">
        <f>+'B3-01-Tabmis'!H82</f>
        <v>0</v>
      </c>
      <c r="I83" s="196">
        <f t="shared" si="5"/>
        <v>0</v>
      </c>
      <c r="J83" s="196">
        <f>+'B3-01-Tabmis'!J82</f>
        <v>0</v>
      </c>
      <c r="K83" s="196">
        <f t="shared" si="6"/>
        <v>0</v>
      </c>
      <c r="L83" s="196">
        <f>+'B3-01-Tabmis'!L82</f>
        <v>0</v>
      </c>
      <c r="M83" s="196">
        <f>+'B3-01-Tabmis'!M82</f>
        <v>0</v>
      </c>
      <c r="N83" s="196">
        <f>+'B3-01-Tabmis'!N82</f>
        <v>0</v>
      </c>
      <c r="O83" s="145">
        <f>+'B3-01-Tabmis'!D82</f>
        <v>0</v>
      </c>
      <c r="P83" s="145">
        <f t="shared" si="9"/>
        <v>0</v>
      </c>
    </row>
    <row r="84" spans="1:16" ht="14.25">
      <c r="A84" s="161">
        <v>2</v>
      </c>
      <c r="B84" s="195" t="s">
        <v>65</v>
      </c>
      <c r="C84" s="196">
        <f t="shared" si="7"/>
        <v>0</v>
      </c>
      <c r="D84" s="196">
        <f>+'B3-01-Tabmis'!D83</f>
        <v>0</v>
      </c>
      <c r="E84" s="196">
        <f t="shared" si="8"/>
        <v>0</v>
      </c>
      <c r="F84" s="196">
        <f>+'B3-01-Tabmis'!F83</f>
        <v>0</v>
      </c>
      <c r="G84" s="196">
        <f>+'B3-01-Tabmis'!G83</f>
        <v>0</v>
      </c>
      <c r="H84" s="196">
        <f>+'B3-01-Tabmis'!H83</f>
        <v>0</v>
      </c>
      <c r="I84" s="196">
        <f t="shared" si="5"/>
        <v>0</v>
      </c>
      <c r="J84" s="196">
        <f>+'B3-01-Tabmis'!J83</f>
        <v>0</v>
      </c>
      <c r="K84" s="196">
        <f t="shared" si="6"/>
        <v>0</v>
      </c>
      <c r="L84" s="196">
        <f>+'B3-01-Tabmis'!L83</f>
        <v>0</v>
      </c>
      <c r="M84" s="196">
        <f>+'B3-01-Tabmis'!M83</f>
        <v>0</v>
      </c>
      <c r="N84" s="196">
        <f>+'B3-01-Tabmis'!N83</f>
        <v>0</v>
      </c>
      <c r="O84" s="145">
        <f>+'B3-01-Tabmis'!D83</f>
        <v>0</v>
      </c>
      <c r="P84" s="145">
        <f t="shared" si="9"/>
        <v>0</v>
      </c>
    </row>
    <row r="85" spans="1:16" ht="14.25">
      <c r="A85" s="161">
        <v>3</v>
      </c>
      <c r="B85" s="195" t="s">
        <v>339</v>
      </c>
      <c r="C85" s="196">
        <f t="shared" si="7"/>
        <v>0</v>
      </c>
      <c r="D85" s="196">
        <f>+'B3-01-Tabmis'!D84</f>
        <v>0</v>
      </c>
      <c r="E85" s="196">
        <f t="shared" si="8"/>
        <v>0</v>
      </c>
      <c r="F85" s="196">
        <f>+'B3-01-Tabmis'!F84</f>
        <v>0</v>
      </c>
      <c r="G85" s="196">
        <f>+'B3-01-Tabmis'!G84</f>
        <v>0</v>
      </c>
      <c r="H85" s="196">
        <f>+'B3-01-Tabmis'!H84</f>
        <v>0</v>
      </c>
      <c r="I85" s="196">
        <f t="shared" si="5"/>
        <v>0</v>
      </c>
      <c r="J85" s="196">
        <f>+'B3-01-Tabmis'!J84</f>
        <v>0</v>
      </c>
      <c r="K85" s="196">
        <f t="shared" si="6"/>
        <v>0</v>
      </c>
      <c r="L85" s="196">
        <f>+'B3-01-Tabmis'!L84</f>
        <v>0</v>
      </c>
      <c r="M85" s="196">
        <f>+'B3-01-Tabmis'!M84</f>
        <v>0</v>
      </c>
      <c r="N85" s="196">
        <f>+'B3-01-Tabmis'!N84</f>
        <v>0</v>
      </c>
      <c r="O85" s="145">
        <f>+'B3-01-Tabmis'!D84</f>
        <v>0</v>
      </c>
      <c r="P85" s="145">
        <f t="shared" si="9"/>
        <v>0</v>
      </c>
    </row>
    <row r="86" spans="1:16" ht="14.25">
      <c r="A86" s="161" t="s">
        <v>115</v>
      </c>
      <c r="B86" s="195" t="s">
        <v>2</v>
      </c>
      <c r="C86" s="196">
        <f t="shared" si="7"/>
        <v>2000000000</v>
      </c>
      <c r="D86" s="196">
        <f>+'B3-01-Tabmis'!D85</f>
        <v>0</v>
      </c>
      <c r="E86" s="196">
        <f t="shared" si="8"/>
        <v>2000000000</v>
      </c>
      <c r="F86" s="196">
        <f>+'B3-01-Tabmis'!F85</f>
        <v>2000000000</v>
      </c>
      <c r="G86" s="196">
        <f>+'B3-01-Tabmis'!G85</f>
        <v>0</v>
      </c>
      <c r="H86" s="196">
        <f>+'B3-01-Tabmis'!H85</f>
        <v>0</v>
      </c>
      <c r="I86" s="196">
        <f t="shared" si="5"/>
        <v>2000000000</v>
      </c>
      <c r="J86" s="196">
        <f>+'B3-01-Tabmis'!J85</f>
        <v>0</v>
      </c>
      <c r="K86" s="196">
        <f t="shared" si="6"/>
        <v>2000000000</v>
      </c>
      <c r="L86" s="196">
        <f>+'B3-01-Tabmis'!L85</f>
        <v>2000000000</v>
      </c>
      <c r="M86" s="196">
        <f>+'B3-01-Tabmis'!M85</f>
        <v>0</v>
      </c>
      <c r="N86" s="196">
        <f>+'B3-01-Tabmis'!N85</f>
        <v>0</v>
      </c>
      <c r="O86" s="145">
        <f>+'B3-01-Tabmis'!D85</f>
        <v>0</v>
      </c>
      <c r="P86" s="145">
        <f t="shared" si="9"/>
        <v>0</v>
      </c>
    </row>
    <row r="87" spans="1:16" ht="14.25">
      <c r="A87" s="161" t="s">
        <v>79</v>
      </c>
      <c r="B87" s="195" t="s">
        <v>340</v>
      </c>
      <c r="C87" s="196">
        <f t="shared" si="7"/>
        <v>2093552310</v>
      </c>
      <c r="D87" s="196">
        <f>+'B3-01-Tabmis'!D86</f>
        <v>0</v>
      </c>
      <c r="E87" s="196">
        <f t="shared" si="8"/>
        <v>2093552310</v>
      </c>
      <c r="F87" s="196">
        <f>+'B3-01-Tabmis'!F86</f>
        <v>0</v>
      </c>
      <c r="G87" s="196">
        <f>+'B3-01-Tabmis'!G86</f>
        <v>1233409000</v>
      </c>
      <c r="H87" s="196">
        <f>+'B3-01-Tabmis'!H86</f>
        <v>860143310</v>
      </c>
      <c r="I87" s="196">
        <f t="shared" si="5"/>
        <v>2093552310</v>
      </c>
      <c r="J87" s="196">
        <f>+'B3-01-Tabmis'!J86</f>
        <v>0</v>
      </c>
      <c r="K87" s="196">
        <f t="shared" si="6"/>
        <v>2093552310</v>
      </c>
      <c r="L87" s="196">
        <f>+'B3-01-Tabmis'!L86</f>
        <v>0</v>
      </c>
      <c r="M87" s="196">
        <f>+'B3-01-Tabmis'!M86</f>
        <v>1233409000</v>
      </c>
      <c r="N87" s="196">
        <f>+'B3-01-Tabmis'!N86</f>
        <v>860143310</v>
      </c>
      <c r="O87" s="145">
        <f>+'B3-01-Tabmis'!D86</f>
        <v>0</v>
      </c>
      <c r="P87" s="145">
        <f t="shared" si="9"/>
        <v>0</v>
      </c>
    </row>
    <row r="88" spans="1:16" ht="14.25">
      <c r="A88" s="161" t="s">
        <v>157</v>
      </c>
      <c r="B88" s="195" t="s">
        <v>66</v>
      </c>
      <c r="C88" s="196">
        <f t="shared" si="7"/>
        <v>12988594300250</v>
      </c>
      <c r="D88" s="196">
        <f>+D89+D94+D95</f>
        <v>6876751618567</v>
      </c>
      <c r="E88" s="196">
        <f t="shared" si="8"/>
        <v>6111842681683</v>
      </c>
      <c r="F88" s="196">
        <f>+F89+F94+F95</f>
        <v>4865079314298</v>
      </c>
      <c r="G88" s="196">
        <f>+G89+G94+G95</f>
        <v>1246763367385</v>
      </c>
      <c r="H88" s="196">
        <f>+H89+H94+H95</f>
        <v>0</v>
      </c>
      <c r="I88" s="196">
        <f t="shared" si="5"/>
        <v>12988594300250</v>
      </c>
      <c r="J88" s="196">
        <f>+J89+J94+J95</f>
        <v>6876751618567</v>
      </c>
      <c r="K88" s="196">
        <f t="shared" si="6"/>
        <v>6111842681683</v>
      </c>
      <c r="L88" s="196">
        <f>+L89+L94+L95</f>
        <v>4865079314298</v>
      </c>
      <c r="M88" s="196">
        <f>+M89+M94+M95</f>
        <v>1246763367385</v>
      </c>
      <c r="N88" s="196">
        <f>+N89+N94+N95</f>
        <v>0</v>
      </c>
      <c r="O88" s="145">
        <f>+'B3-01-Tabmis'!D87</f>
        <v>6876751618567</v>
      </c>
      <c r="P88" s="145">
        <f t="shared" si="9"/>
        <v>0</v>
      </c>
    </row>
    <row r="89" spans="1:16" ht="14.25">
      <c r="A89" s="161">
        <v>1</v>
      </c>
      <c r="B89" s="195" t="s">
        <v>67</v>
      </c>
      <c r="C89" s="196">
        <f t="shared" si="7"/>
        <v>12813313143290</v>
      </c>
      <c r="D89" s="196">
        <f>SUM(D90:D91)</f>
        <v>6876751618567</v>
      </c>
      <c r="E89" s="196">
        <f t="shared" si="8"/>
        <v>5936561524723</v>
      </c>
      <c r="F89" s="196">
        <f>SUM(F90:F91)</f>
        <v>4846946860298</v>
      </c>
      <c r="G89" s="196">
        <f>SUM(G90:G91)</f>
        <v>1089614664425</v>
      </c>
      <c r="H89" s="196">
        <f>SUM(H90:H91)</f>
        <v>0</v>
      </c>
      <c r="I89" s="196">
        <f t="shared" si="5"/>
        <v>12813313143290</v>
      </c>
      <c r="J89" s="196">
        <f>SUM(J90:J91)</f>
        <v>6876751618567</v>
      </c>
      <c r="K89" s="196">
        <f t="shared" si="6"/>
        <v>5936561524723</v>
      </c>
      <c r="L89" s="196">
        <f>SUM(L90:L91)</f>
        <v>4846946860298</v>
      </c>
      <c r="M89" s="196">
        <f>SUM(M90:M91)</f>
        <v>1089614664425</v>
      </c>
      <c r="N89" s="196">
        <f>SUM(N90:N91)</f>
        <v>0</v>
      </c>
      <c r="O89" s="145">
        <f>+'B3-01-Tabmis'!D88</f>
        <v>6876751618567</v>
      </c>
      <c r="P89" s="145">
        <f t="shared" si="9"/>
        <v>0</v>
      </c>
    </row>
    <row r="90" spans="1:16" ht="14.25">
      <c r="A90" s="161">
        <v>1.1000000000000001</v>
      </c>
      <c r="B90" s="195" t="s">
        <v>90</v>
      </c>
      <c r="C90" s="196">
        <f t="shared" si="7"/>
        <v>8823570287000</v>
      </c>
      <c r="D90" s="196">
        <f>+'B3-01-Tabmis'!D89</f>
        <v>4787581000000</v>
      </c>
      <c r="E90" s="196">
        <f t="shared" si="8"/>
        <v>4035989287000</v>
      </c>
      <c r="F90" s="196">
        <f>+'B3-01-Tabmis'!F89</f>
        <v>3464851000000</v>
      </c>
      <c r="G90" s="196">
        <f>+'B3-01-Tabmis'!G89</f>
        <v>571138287000</v>
      </c>
      <c r="H90" s="196">
        <f>+'B3-01-Tabmis'!H89</f>
        <v>0</v>
      </c>
      <c r="I90" s="196">
        <f t="shared" si="5"/>
        <v>8823570287000</v>
      </c>
      <c r="J90" s="196">
        <f>+'B3-01-Tabmis'!J89</f>
        <v>4787581000000</v>
      </c>
      <c r="K90" s="196">
        <f t="shared" si="6"/>
        <v>4035989287000</v>
      </c>
      <c r="L90" s="196">
        <f>+'B3-01-Tabmis'!L89</f>
        <v>3464851000000</v>
      </c>
      <c r="M90" s="196">
        <f>+'B3-01-Tabmis'!M89</f>
        <v>571138287000</v>
      </c>
      <c r="N90" s="196">
        <f>+'B3-01-Tabmis'!N89</f>
        <v>0</v>
      </c>
      <c r="O90" s="145">
        <f>+'B3-01-Tabmis'!D89</f>
        <v>4787581000000</v>
      </c>
      <c r="P90" s="145">
        <f t="shared" si="9"/>
        <v>0</v>
      </c>
    </row>
    <row r="91" spans="1:16" ht="14.25">
      <c r="A91" s="161">
        <v>1.2</v>
      </c>
      <c r="B91" s="195" t="s">
        <v>91</v>
      </c>
      <c r="C91" s="196">
        <f t="shared" si="7"/>
        <v>3989742856290</v>
      </c>
      <c r="D91" s="196">
        <f>+'B3-01-Tabmis'!D90</f>
        <v>2089170618567</v>
      </c>
      <c r="E91" s="196">
        <f t="shared" si="8"/>
        <v>1900572237723</v>
      </c>
      <c r="F91" s="196">
        <f>+'B3-01-Tabmis'!F90</f>
        <v>1382095860298</v>
      </c>
      <c r="G91" s="196">
        <f>+'B3-01-Tabmis'!G90</f>
        <v>518476377425</v>
      </c>
      <c r="H91" s="196">
        <f>+'B3-01-Tabmis'!H90</f>
        <v>0</v>
      </c>
      <c r="I91" s="196">
        <f t="shared" si="5"/>
        <v>3989742856290</v>
      </c>
      <c r="J91" s="196">
        <f>+'B3-01-Tabmis'!J90</f>
        <v>2089170618567</v>
      </c>
      <c r="K91" s="196">
        <f t="shared" si="6"/>
        <v>1900572237723</v>
      </c>
      <c r="L91" s="196">
        <f>+'B3-01-Tabmis'!L90</f>
        <v>1382095860298</v>
      </c>
      <c r="M91" s="196">
        <f>+'B3-01-Tabmis'!M90</f>
        <v>518476377425</v>
      </c>
      <c r="N91" s="196">
        <f>+'B3-01-Tabmis'!N90</f>
        <v>0</v>
      </c>
      <c r="O91" s="145">
        <f>+'B3-01-Tabmis'!D90</f>
        <v>2089170618567</v>
      </c>
      <c r="P91" s="145">
        <f t="shared" si="9"/>
        <v>0</v>
      </c>
    </row>
    <row r="92" spans="1:16" ht="14.25">
      <c r="A92" s="150"/>
      <c r="B92" s="195" t="s">
        <v>68</v>
      </c>
      <c r="C92" s="196">
        <f t="shared" si="7"/>
        <v>3536857129023</v>
      </c>
      <c r="D92" s="196">
        <f>+'B3-01-Tabmis'!D91</f>
        <v>1636284891300</v>
      </c>
      <c r="E92" s="196">
        <f t="shared" si="8"/>
        <v>1900572237723</v>
      </c>
      <c r="F92" s="196">
        <f>+'B3-01-Tabmis'!F91</f>
        <v>1382095860298</v>
      </c>
      <c r="G92" s="196">
        <f>+'B3-01-Tabmis'!G91</f>
        <v>518476377425</v>
      </c>
      <c r="H92" s="196">
        <f>+'B3-01-Tabmis'!H91</f>
        <v>0</v>
      </c>
      <c r="I92" s="196">
        <f t="shared" si="5"/>
        <v>3536857129023</v>
      </c>
      <c r="J92" s="196">
        <f>+'B3-01-Tabmis'!J91</f>
        <v>1636284891300</v>
      </c>
      <c r="K92" s="196">
        <f t="shared" si="6"/>
        <v>1900572237723</v>
      </c>
      <c r="L92" s="196">
        <f>+'B3-01-Tabmis'!L91</f>
        <v>1382095860298</v>
      </c>
      <c r="M92" s="196">
        <f>+'B3-01-Tabmis'!M91</f>
        <v>518476377425</v>
      </c>
      <c r="N92" s="196">
        <f>+'B3-01-Tabmis'!N91</f>
        <v>0</v>
      </c>
      <c r="O92" s="145">
        <f>+'B3-01-Tabmis'!D91</f>
        <v>1636284891300</v>
      </c>
      <c r="P92" s="145">
        <f t="shared" si="9"/>
        <v>0</v>
      </c>
    </row>
    <row r="93" spans="1:16" ht="14.25">
      <c r="A93" s="150"/>
      <c r="B93" s="195" t="s">
        <v>69</v>
      </c>
      <c r="C93" s="196">
        <f t="shared" si="7"/>
        <v>452885727267</v>
      </c>
      <c r="D93" s="196">
        <f>+'B3-01-Tabmis'!D92</f>
        <v>452885727267</v>
      </c>
      <c r="E93" s="196">
        <f t="shared" si="8"/>
        <v>0</v>
      </c>
      <c r="F93" s="196">
        <f>+'B3-01-Tabmis'!F92</f>
        <v>0</v>
      </c>
      <c r="G93" s="196">
        <f>+'B3-01-Tabmis'!G92</f>
        <v>0</v>
      </c>
      <c r="H93" s="196">
        <f>+'B3-01-Tabmis'!H92</f>
        <v>0</v>
      </c>
      <c r="I93" s="196">
        <f t="shared" si="5"/>
        <v>452885727267</v>
      </c>
      <c r="J93" s="196">
        <f>+'B3-01-Tabmis'!J92</f>
        <v>452885727267</v>
      </c>
      <c r="K93" s="196">
        <f t="shared" si="6"/>
        <v>0</v>
      </c>
      <c r="L93" s="196">
        <f>+'B3-01-Tabmis'!L92</f>
        <v>0</v>
      </c>
      <c r="M93" s="196">
        <f>+'B3-01-Tabmis'!M92</f>
        <v>0</v>
      </c>
      <c r="N93" s="196">
        <f>+'B3-01-Tabmis'!N92</f>
        <v>0</v>
      </c>
      <c r="O93" s="145">
        <f>+'B3-01-Tabmis'!D92</f>
        <v>452885727267</v>
      </c>
      <c r="P93" s="145">
        <f t="shared" si="9"/>
        <v>0</v>
      </c>
    </row>
    <row r="94" spans="1:16" ht="14.25">
      <c r="A94" s="161">
        <v>2</v>
      </c>
      <c r="B94" s="195" t="s">
        <v>95</v>
      </c>
      <c r="C94" s="196">
        <f t="shared" si="7"/>
        <v>175281156960</v>
      </c>
      <c r="D94" s="196">
        <f>+'B3-01-Tabmis'!D93</f>
        <v>0</v>
      </c>
      <c r="E94" s="196">
        <f t="shared" si="8"/>
        <v>175281156960</v>
      </c>
      <c r="F94" s="196">
        <f>+'B3-01-Tabmis'!F93</f>
        <v>18132454000</v>
      </c>
      <c r="G94" s="196">
        <f>+'B3-01-Tabmis'!G93</f>
        <v>157148702960</v>
      </c>
      <c r="H94" s="196">
        <f>+'B3-01-Tabmis'!H93</f>
        <v>0</v>
      </c>
      <c r="I94" s="196">
        <f t="shared" si="5"/>
        <v>175281156960</v>
      </c>
      <c r="J94" s="196">
        <f>+'B3-01-Tabmis'!J93</f>
        <v>0</v>
      </c>
      <c r="K94" s="196">
        <f t="shared" si="6"/>
        <v>175281156960</v>
      </c>
      <c r="L94" s="196">
        <f>+'B3-01-Tabmis'!L93</f>
        <v>18132454000</v>
      </c>
      <c r="M94" s="196">
        <f>+'B3-01-Tabmis'!M93</f>
        <v>157148702960</v>
      </c>
      <c r="N94" s="196">
        <f>+'B3-01-Tabmis'!N93</f>
        <v>0</v>
      </c>
      <c r="O94" s="145">
        <f>+'B3-01-Tabmis'!D93</f>
        <v>0</v>
      </c>
      <c r="P94" s="145">
        <f t="shared" si="9"/>
        <v>0</v>
      </c>
    </row>
    <row r="95" spans="1:16" ht="14.25">
      <c r="A95" s="161">
        <v>3</v>
      </c>
      <c r="B95" s="195" t="s">
        <v>341</v>
      </c>
      <c r="C95" s="196">
        <f t="shared" si="7"/>
        <v>0</v>
      </c>
      <c r="D95" s="196">
        <f>+'B3-01-Tabmis'!D94</f>
        <v>0</v>
      </c>
      <c r="E95" s="196">
        <f t="shared" si="8"/>
        <v>0</v>
      </c>
      <c r="F95" s="196">
        <f>+'B3-01-Tabmis'!F94</f>
        <v>0</v>
      </c>
      <c r="G95" s="196">
        <f>+'B3-01-Tabmis'!G94</f>
        <v>0</v>
      </c>
      <c r="H95" s="196">
        <f>+'B3-01-Tabmis'!H94</f>
        <v>0</v>
      </c>
      <c r="I95" s="196">
        <f t="shared" si="5"/>
        <v>0</v>
      </c>
      <c r="J95" s="196">
        <f>+'B3-01-Tabmis'!J94</f>
        <v>0</v>
      </c>
      <c r="K95" s="196">
        <f t="shared" si="6"/>
        <v>0</v>
      </c>
      <c r="L95" s="196">
        <f>+'B3-01-Tabmis'!L94</f>
        <v>0</v>
      </c>
      <c r="M95" s="196">
        <f>+'B3-01-Tabmis'!M94</f>
        <v>0</v>
      </c>
      <c r="N95" s="196">
        <f>+'B3-01-Tabmis'!N94</f>
        <v>0</v>
      </c>
      <c r="O95" s="145">
        <f>+'B3-01-Tabmis'!D94</f>
        <v>0</v>
      </c>
      <c r="P95" s="145">
        <f t="shared" si="9"/>
        <v>0</v>
      </c>
    </row>
    <row r="96" spans="1:16" ht="14.25">
      <c r="A96" s="161" t="s">
        <v>80</v>
      </c>
      <c r="B96" s="195" t="s">
        <v>70</v>
      </c>
      <c r="C96" s="196">
        <f t="shared" si="7"/>
        <v>4341814062741</v>
      </c>
      <c r="D96" s="196">
        <f>+'B3-01-Tabmis'!D95</f>
        <v>0</v>
      </c>
      <c r="E96" s="196">
        <f t="shared" si="8"/>
        <v>4341814062741</v>
      </c>
      <c r="F96" s="196">
        <f>+'B3-01-Tabmis'!F95</f>
        <v>3298236682286</v>
      </c>
      <c r="G96" s="196">
        <f>+'B3-01-Tabmis'!G95</f>
        <v>954388979547</v>
      </c>
      <c r="H96" s="196">
        <f>+'B3-01-Tabmis'!H95</f>
        <v>89188400908</v>
      </c>
      <c r="I96" s="196">
        <f t="shared" si="5"/>
        <v>4341814062741</v>
      </c>
      <c r="J96" s="196">
        <f>+'B3-01-Tabmis'!J95</f>
        <v>0</v>
      </c>
      <c r="K96" s="196">
        <f t="shared" si="6"/>
        <v>4341814062741</v>
      </c>
      <c r="L96" s="196">
        <f>+'B3-01-Tabmis'!L95</f>
        <v>3298236682286</v>
      </c>
      <c r="M96" s="196">
        <f>+'B3-01-Tabmis'!M95</f>
        <v>954388979547</v>
      </c>
      <c r="N96" s="196">
        <f>+'B3-01-Tabmis'!N95</f>
        <v>89188400908</v>
      </c>
      <c r="O96" s="145">
        <f>+'B3-01-Tabmis'!D95</f>
        <v>0</v>
      </c>
      <c r="P96" s="145">
        <f t="shared" si="9"/>
        <v>0</v>
      </c>
    </row>
    <row r="97" spans="1:16" ht="14.25">
      <c r="A97" s="161" t="s">
        <v>83</v>
      </c>
      <c r="B97" s="195" t="s">
        <v>342</v>
      </c>
      <c r="C97" s="196">
        <f t="shared" si="7"/>
        <v>0</v>
      </c>
      <c r="D97" s="197">
        <f>SUM(D98:D101)</f>
        <v>0</v>
      </c>
      <c r="E97" s="196">
        <f t="shared" si="8"/>
        <v>0</v>
      </c>
      <c r="F97" s="197">
        <f>SUM(F98:F101)</f>
        <v>0</v>
      </c>
      <c r="G97" s="197">
        <f>SUM(G98:G101)</f>
        <v>0</v>
      </c>
      <c r="H97" s="197">
        <f>SUM(H98:H101)</f>
        <v>0</v>
      </c>
      <c r="I97" s="196">
        <f t="shared" si="5"/>
        <v>0</v>
      </c>
      <c r="J97" s="197">
        <f>SUM(J98:J101)</f>
        <v>0</v>
      </c>
      <c r="K97" s="196">
        <f t="shared" si="6"/>
        <v>0</v>
      </c>
      <c r="L97" s="197">
        <f>SUM(L98:L101)</f>
        <v>0</v>
      </c>
      <c r="M97" s="197">
        <f>SUM(M98:M101)</f>
        <v>0</v>
      </c>
      <c r="N97" s="197">
        <f>SUM(N98:N101)</f>
        <v>0</v>
      </c>
      <c r="O97" s="145">
        <f>+'B3-01-Tabmis'!D96</f>
        <v>0</v>
      </c>
      <c r="P97" s="145">
        <f t="shared" si="9"/>
        <v>0</v>
      </c>
    </row>
    <row r="98" spans="1:16" ht="28.5">
      <c r="A98" s="161" t="s">
        <v>155</v>
      </c>
      <c r="B98" s="195" t="s">
        <v>343</v>
      </c>
      <c r="C98" s="196">
        <f t="shared" si="7"/>
        <v>0</v>
      </c>
      <c r="D98" s="196">
        <f>+'B3-01-Tabmis'!D97</f>
        <v>0</v>
      </c>
      <c r="E98" s="196">
        <f t="shared" si="8"/>
        <v>0</v>
      </c>
      <c r="F98" s="196">
        <f>+'B3-01-Tabmis'!F97</f>
        <v>0</v>
      </c>
      <c r="G98" s="196">
        <f>+'B3-01-Tabmis'!G97</f>
        <v>0</v>
      </c>
      <c r="H98" s="196">
        <f>+'B3-01-Tabmis'!H97</f>
        <v>0</v>
      </c>
      <c r="I98" s="196">
        <f t="shared" si="5"/>
        <v>0</v>
      </c>
      <c r="J98" s="196">
        <f>+'B3-01-Tabmis'!J97</f>
        <v>0</v>
      </c>
      <c r="K98" s="196">
        <f t="shared" si="6"/>
        <v>0</v>
      </c>
      <c r="L98" s="196">
        <f>+'B3-01-Tabmis'!L97</f>
        <v>0</v>
      </c>
      <c r="M98" s="196">
        <f>+'B3-01-Tabmis'!M97</f>
        <v>0</v>
      </c>
      <c r="N98" s="196">
        <f>+'B3-01-Tabmis'!N97</f>
        <v>0</v>
      </c>
      <c r="O98" s="145">
        <f>+'B3-01-Tabmis'!D97</f>
        <v>0</v>
      </c>
      <c r="P98" s="145">
        <f t="shared" si="9"/>
        <v>0</v>
      </c>
    </row>
    <row r="99" spans="1:16" ht="28.5">
      <c r="A99" s="161" t="s">
        <v>156</v>
      </c>
      <c r="B99" s="195" t="s">
        <v>344</v>
      </c>
      <c r="C99" s="196">
        <f t="shared" si="7"/>
        <v>0</v>
      </c>
      <c r="D99" s="196">
        <f>+'B3-01-Tabmis'!D98</f>
        <v>0</v>
      </c>
      <c r="E99" s="196">
        <f t="shared" si="8"/>
        <v>0</v>
      </c>
      <c r="F99" s="196">
        <f>+'B3-01-Tabmis'!F98</f>
        <v>0</v>
      </c>
      <c r="G99" s="196">
        <f>+'B3-01-Tabmis'!G98</f>
        <v>0</v>
      </c>
      <c r="H99" s="196">
        <f>+'B3-01-Tabmis'!H98</f>
        <v>0</v>
      </c>
      <c r="I99" s="196">
        <f t="shared" si="5"/>
        <v>0</v>
      </c>
      <c r="J99" s="196">
        <f>+'B3-01-Tabmis'!J98</f>
        <v>0</v>
      </c>
      <c r="K99" s="196">
        <f t="shared" si="6"/>
        <v>0</v>
      </c>
      <c r="L99" s="196">
        <f>+'B3-01-Tabmis'!L98</f>
        <v>0</v>
      </c>
      <c r="M99" s="196">
        <f>+'B3-01-Tabmis'!M98</f>
        <v>0</v>
      </c>
      <c r="N99" s="196">
        <f>+'B3-01-Tabmis'!N98</f>
        <v>0</v>
      </c>
      <c r="O99" s="145">
        <f>+'B3-01-Tabmis'!D98</f>
        <v>0</v>
      </c>
      <c r="P99" s="145">
        <f t="shared" si="9"/>
        <v>0</v>
      </c>
    </row>
    <row r="100" spans="1:16" ht="28.5">
      <c r="A100" s="161" t="s">
        <v>98</v>
      </c>
      <c r="B100" s="195" t="s">
        <v>345</v>
      </c>
      <c r="C100" s="196">
        <f t="shared" si="7"/>
        <v>0</v>
      </c>
      <c r="D100" s="196">
        <f>+'B3-01-Tabmis'!D99</f>
        <v>0</v>
      </c>
      <c r="E100" s="196">
        <f t="shared" si="8"/>
        <v>0</v>
      </c>
      <c r="F100" s="196">
        <f>+'B3-01-Tabmis'!F99</f>
        <v>0</v>
      </c>
      <c r="G100" s="196">
        <f>+'B3-01-Tabmis'!G99</f>
        <v>0</v>
      </c>
      <c r="H100" s="196">
        <f>+'B3-01-Tabmis'!H99</f>
        <v>0</v>
      </c>
      <c r="I100" s="196">
        <f t="shared" si="5"/>
        <v>0</v>
      </c>
      <c r="J100" s="196">
        <f>+'B3-01-Tabmis'!J99</f>
        <v>0</v>
      </c>
      <c r="K100" s="196">
        <f t="shared" si="6"/>
        <v>0</v>
      </c>
      <c r="L100" s="196">
        <f>+'B3-01-Tabmis'!L99</f>
        <v>0</v>
      </c>
      <c r="M100" s="196">
        <f>+'B3-01-Tabmis'!M99</f>
        <v>0</v>
      </c>
      <c r="N100" s="196">
        <f>+'B3-01-Tabmis'!N99</f>
        <v>0</v>
      </c>
      <c r="O100" s="145">
        <f>+'B3-01-Tabmis'!D99</f>
        <v>0</v>
      </c>
      <c r="P100" s="145">
        <f t="shared" si="9"/>
        <v>0</v>
      </c>
    </row>
    <row r="101" spans="1:16" ht="14.25">
      <c r="A101" s="161" t="s">
        <v>112</v>
      </c>
      <c r="B101" s="195" t="s">
        <v>346</v>
      </c>
      <c r="C101" s="196">
        <f t="shared" si="7"/>
        <v>0</v>
      </c>
      <c r="D101" s="196">
        <f>+'B3-01-Tabmis'!D100</f>
        <v>0</v>
      </c>
      <c r="E101" s="196">
        <f t="shared" si="8"/>
        <v>0</v>
      </c>
      <c r="F101" s="196">
        <f>+'B3-01-Tabmis'!F100</f>
        <v>0</v>
      </c>
      <c r="G101" s="196">
        <f>+'B3-01-Tabmis'!G100</f>
        <v>0</v>
      </c>
      <c r="H101" s="196">
        <f>+'B3-01-Tabmis'!H100</f>
        <v>0</v>
      </c>
      <c r="I101" s="196">
        <f t="shared" si="5"/>
        <v>0</v>
      </c>
      <c r="J101" s="196">
        <f>+'B3-01-Tabmis'!J100</f>
        <v>0</v>
      </c>
      <c r="K101" s="196">
        <f t="shared" si="6"/>
        <v>0</v>
      </c>
      <c r="L101" s="196">
        <f>+'B3-01-Tabmis'!L100</f>
        <v>0</v>
      </c>
      <c r="M101" s="196">
        <f>+'B3-01-Tabmis'!M100</f>
        <v>0</v>
      </c>
      <c r="N101" s="196">
        <f>+'B3-01-Tabmis'!N100</f>
        <v>0</v>
      </c>
      <c r="O101" s="145">
        <f>+'B3-01-Tabmis'!D100</f>
        <v>0</v>
      </c>
      <c r="P101" s="145">
        <f t="shared" si="9"/>
        <v>0</v>
      </c>
    </row>
    <row r="102" spans="1:16" ht="14.25">
      <c r="A102" s="161" t="s">
        <v>63</v>
      </c>
      <c r="B102" s="195" t="s">
        <v>71</v>
      </c>
      <c r="C102" s="196">
        <f t="shared" si="7"/>
        <v>143481399000</v>
      </c>
      <c r="D102" s="196">
        <f>+D103+D105</f>
        <v>5900000</v>
      </c>
      <c r="E102" s="196">
        <f t="shared" si="8"/>
        <v>143475499000</v>
      </c>
      <c r="F102" s="196">
        <f>+F103+F105</f>
        <v>143475499000</v>
      </c>
      <c r="G102" s="196">
        <f>+G103+G105</f>
        <v>0</v>
      </c>
      <c r="H102" s="196">
        <f>+H103+H105</f>
        <v>0</v>
      </c>
      <c r="I102" s="196">
        <f t="shared" si="5"/>
        <v>143481399000</v>
      </c>
      <c r="J102" s="196">
        <f>+J103+J105</f>
        <v>5900000</v>
      </c>
      <c r="K102" s="196">
        <f t="shared" si="6"/>
        <v>143475499000</v>
      </c>
      <c r="L102" s="196">
        <f>+L103+L105</f>
        <v>143475499000</v>
      </c>
      <c r="M102" s="196">
        <f>+M103+M105</f>
        <v>0</v>
      </c>
      <c r="N102" s="196">
        <f>+N103+N105</f>
        <v>0</v>
      </c>
      <c r="O102" s="145">
        <f>+'B3-01-Tabmis'!D101</f>
        <v>5900000</v>
      </c>
      <c r="P102" s="145">
        <f t="shared" si="9"/>
        <v>0</v>
      </c>
    </row>
    <row r="103" spans="1:16" ht="14.25">
      <c r="A103" s="161">
        <v>1.1000000000000001</v>
      </c>
      <c r="B103" s="195" t="s">
        <v>72</v>
      </c>
      <c r="C103" s="196">
        <f t="shared" si="7"/>
        <v>143481399000</v>
      </c>
      <c r="D103" s="196">
        <f>+'B3-01-Tabmis'!D102</f>
        <v>5900000</v>
      </c>
      <c r="E103" s="196">
        <f t="shared" si="8"/>
        <v>143475499000</v>
      </c>
      <c r="F103" s="196">
        <f>+'B3-01-Tabmis'!F102</f>
        <v>143475499000</v>
      </c>
      <c r="G103" s="196">
        <f>+'B3-01-Tabmis'!G102</f>
        <v>0</v>
      </c>
      <c r="H103" s="196">
        <f>+'B3-01-Tabmis'!H102</f>
        <v>0</v>
      </c>
      <c r="I103" s="196">
        <f t="shared" si="5"/>
        <v>143481399000</v>
      </c>
      <c r="J103" s="196">
        <f>+'B3-01-Tabmis'!J102</f>
        <v>5900000</v>
      </c>
      <c r="K103" s="196">
        <f t="shared" si="6"/>
        <v>143475499000</v>
      </c>
      <c r="L103" s="196">
        <f>+'B3-01-Tabmis'!L102</f>
        <v>143475499000</v>
      </c>
      <c r="M103" s="196">
        <f>+'B3-01-Tabmis'!M102</f>
        <v>0</v>
      </c>
      <c r="N103" s="196">
        <f>+'B3-01-Tabmis'!N102</f>
        <v>0</v>
      </c>
      <c r="O103" s="145">
        <f>+'B3-01-Tabmis'!D102</f>
        <v>5900000</v>
      </c>
      <c r="P103" s="145">
        <f t="shared" si="9"/>
        <v>0</v>
      </c>
    </row>
    <row r="104" spans="1:16" ht="28.5">
      <c r="A104" s="150"/>
      <c r="B104" s="195" t="s">
        <v>347</v>
      </c>
      <c r="C104" s="196">
        <f t="shared" si="7"/>
        <v>0</v>
      </c>
      <c r="D104" s="196">
        <f>+'B3-01-Tabmis'!D103</f>
        <v>0</v>
      </c>
      <c r="E104" s="196">
        <f t="shared" si="8"/>
        <v>0</v>
      </c>
      <c r="F104" s="196">
        <f>+'B3-01-Tabmis'!F103</f>
        <v>0</v>
      </c>
      <c r="G104" s="196">
        <f>+'B3-01-Tabmis'!G103</f>
        <v>0</v>
      </c>
      <c r="H104" s="196">
        <f>+'B3-01-Tabmis'!H103</f>
        <v>0</v>
      </c>
      <c r="I104" s="196">
        <f t="shared" si="5"/>
        <v>0</v>
      </c>
      <c r="J104" s="196">
        <f>+'B3-01-Tabmis'!J103</f>
        <v>0</v>
      </c>
      <c r="K104" s="196">
        <f t="shared" si="6"/>
        <v>0</v>
      </c>
      <c r="L104" s="196">
        <f>+'B3-01-Tabmis'!L103</f>
        <v>0</v>
      </c>
      <c r="M104" s="196">
        <f>+'B3-01-Tabmis'!M103</f>
        <v>0</v>
      </c>
      <c r="N104" s="196">
        <f>+'B3-01-Tabmis'!N103</f>
        <v>0</v>
      </c>
      <c r="O104" s="145">
        <f>+'B3-01-Tabmis'!D103</f>
        <v>0</v>
      </c>
      <c r="P104" s="145">
        <f t="shared" si="9"/>
        <v>0</v>
      </c>
    </row>
    <row r="105" spans="1:16" ht="14.25">
      <c r="A105" s="161">
        <v>1.2</v>
      </c>
      <c r="B105" s="195" t="s">
        <v>73</v>
      </c>
      <c r="C105" s="196">
        <f t="shared" si="7"/>
        <v>0</v>
      </c>
      <c r="D105" s="196">
        <f>+'B3-01-Tabmis'!D104</f>
        <v>0</v>
      </c>
      <c r="E105" s="196">
        <f t="shared" si="8"/>
        <v>0</v>
      </c>
      <c r="F105" s="196">
        <f>+'B3-01-Tabmis'!F104</f>
        <v>0</v>
      </c>
      <c r="G105" s="196">
        <f>+'B3-01-Tabmis'!G104</f>
        <v>0</v>
      </c>
      <c r="H105" s="196">
        <f>+'B3-01-Tabmis'!H104</f>
        <v>0</v>
      </c>
      <c r="I105" s="196">
        <f t="shared" si="5"/>
        <v>0</v>
      </c>
      <c r="J105" s="196">
        <f>+'B3-01-Tabmis'!J104</f>
        <v>0</v>
      </c>
      <c r="K105" s="196">
        <f t="shared" si="6"/>
        <v>0</v>
      </c>
      <c r="L105" s="196">
        <f>+'B3-01-Tabmis'!L104</f>
        <v>0</v>
      </c>
      <c r="M105" s="196">
        <f>+'B3-01-Tabmis'!M104</f>
        <v>0</v>
      </c>
      <c r="N105" s="196">
        <f>+'B3-01-Tabmis'!N104</f>
        <v>0</v>
      </c>
      <c r="O105" s="145">
        <f>+'B3-01-Tabmis'!D104</f>
        <v>0</v>
      </c>
      <c r="P105" s="145">
        <f t="shared" si="9"/>
        <v>0</v>
      </c>
    </row>
    <row r="106" spans="1:16" ht="28.5">
      <c r="A106" s="161" t="s">
        <v>199</v>
      </c>
      <c r="B106" s="195" t="s">
        <v>348</v>
      </c>
      <c r="C106" s="196">
        <f t="shared" si="7"/>
        <v>0</v>
      </c>
      <c r="D106" s="196">
        <f>+'B3-01-Tabmis'!D105</f>
        <v>0</v>
      </c>
      <c r="E106" s="196">
        <f t="shared" si="8"/>
        <v>0</v>
      </c>
      <c r="F106" s="196">
        <f>+'B3-01-Tabmis'!F105</f>
        <v>0</v>
      </c>
      <c r="G106" s="196">
        <f>+'B3-01-Tabmis'!G105</f>
        <v>0</v>
      </c>
      <c r="H106" s="196">
        <f>+'B3-01-Tabmis'!H105</f>
        <v>0</v>
      </c>
      <c r="I106" s="196">
        <f t="shared" si="5"/>
        <v>0</v>
      </c>
      <c r="J106" s="196">
        <f>+'B3-01-Tabmis'!J105</f>
        <v>0</v>
      </c>
      <c r="K106" s="196">
        <f t="shared" si="6"/>
        <v>0</v>
      </c>
      <c r="L106" s="196">
        <f>+'B3-01-Tabmis'!L105</f>
        <v>0</v>
      </c>
      <c r="M106" s="196">
        <f>+'B3-01-Tabmis'!M105</f>
        <v>0</v>
      </c>
      <c r="N106" s="196">
        <f>+'B3-01-Tabmis'!N105</f>
        <v>0</v>
      </c>
      <c r="O106" s="145">
        <f>+'B3-01-Tabmis'!D105</f>
        <v>0</v>
      </c>
      <c r="P106" s="145">
        <f t="shared" si="9"/>
        <v>0</v>
      </c>
    </row>
    <row r="107" spans="1:16" ht="15.75" customHeight="1">
      <c r="A107" s="435"/>
      <c r="B107" s="435"/>
      <c r="C107" s="435"/>
      <c r="D107" s="435"/>
      <c r="E107" s="435"/>
      <c r="F107" s="435"/>
      <c r="G107" s="435"/>
      <c r="H107" s="435"/>
      <c r="I107" s="435"/>
      <c r="J107" s="435"/>
      <c r="K107" s="435"/>
      <c r="L107" s="435"/>
      <c r="M107" s="435"/>
      <c r="N107" s="435"/>
    </row>
    <row r="108" spans="1:16" ht="15.75" customHeight="1">
      <c r="A108" s="426"/>
      <c r="B108" s="426"/>
      <c r="C108" s="426"/>
      <c r="D108" s="426"/>
      <c r="E108" s="426"/>
      <c r="F108" s="426"/>
      <c r="G108" s="426"/>
      <c r="H108" s="426"/>
      <c r="I108" s="426"/>
      <c r="J108" s="426"/>
      <c r="K108" s="426"/>
      <c r="L108" s="426"/>
      <c r="M108" s="426"/>
      <c r="N108" s="426"/>
    </row>
    <row r="109" spans="1:16" ht="15.75" customHeight="1">
      <c r="A109" s="436" t="s">
        <v>206</v>
      </c>
      <c r="B109" s="436"/>
      <c r="C109" s="436"/>
      <c r="D109" s="436"/>
      <c r="E109" s="436"/>
      <c r="F109" s="436"/>
      <c r="G109" s="160"/>
      <c r="H109" s="160"/>
      <c r="I109" s="160"/>
      <c r="J109" s="160"/>
      <c r="K109" s="437" t="s">
        <v>349</v>
      </c>
      <c r="L109" s="437"/>
      <c r="M109" s="437"/>
      <c r="N109" s="437"/>
    </row>
    <row r="110" spans="1:16" ht="15.75" customHeight="1">
      <c r="A110" s="437" t="s">
        <v>128</v>
      </c>
      <c r="B110" s="437"/>
      <c r="C110" s="437"/>
      <c r="D110" s="437"/>
      <c r="E110" s="437"/>
      <c r="F110" s="437" t="s">
        <v>44</v>
      </c>
      <c r="G110" s="437"/>
      <c r="H110" s="437"/>
      <c r="I110" s="437"/>
      <c r="J110" s="437" t="s">
        <v>45</v>
      </c>
      <c r="K110" s="437"/>
      <c r="L110" s="437"/>
      <c r="M110" s="437"/>
      <c r="N110" s="437"/>
    </row>
    <row r="111" spans="1:16">
      <c r="A111" s="426"/>
      <c r="B111" s="426"/>
      <c r="C111" s="426"/>
      <c r="D111" s="426"/>
      <c r="E111" s="426"/>
      <c r="F111" s="426"/>
      <c r="G111" s="426"/>
      <c r="H111" s="426"/>
      <c r="I111" s="426"/>
      <c r="J111" s="426"/>
      <c r="K111" s="426"/>
      <c r="L111" s="426"/>
      <c r="M111" s="426"/>
      <c r="N111" s="426"/>
    </row>
    <row r="112" spans="1:16" ht="15.75" customHeight="1">
      <c r="A112" s="426"/>
      <c r="B112" s="426"/>
      <c r="C112" s="426"/>
      <c r="D112" s="426"/>
      <c r="E112" s="426"/>
      <c r="F112" s="426"/>
      <c r="G112" s="426"/>
      <c r="H112" s="426"/>
      <c r="I112" s="426"/>
      <c r="J112" s="426"/>
      <c r="K112" s="426"/>
      <c r="L112" s="426"/>
      <c r="M112" s="426"/>
      <c r="N112" s="426"/>
    </row>
    <row r="113" spans="1:28" ht="15.75" customHeight="1">
      <c r="A113" s="426"/>
      <c r="B113" s="426"/>
      <c r="C113" s="426"/>
      <c r="D113" s="426"/>
      <c r="E113" s="426"/>
      <c r="F113" s="426"/>
      <c r="G113" s="426"/>
      <c r="H113" s="426"/>
      <c r="I113" s="426"/>
      <c r="J113" s="426"/>
      <c r="K113" s="426"/>
      <c r="L113" s="426"/>
      <c r="M113" s="426"/>
      <c r="N113" s="426"/>
      <c r="O113" s="426"/>
      <c r="P113" s="426"/>
      <c r="Q113" s="426"/>
      <c r="R113" s="426"/>
      <c r="S113" s="426"/>
      <c r="T113" s="426"/>
      <c r="U113" s="426"/>
      <c r="V113" s="426"/>
      <c r="W113" s="426"/>
      <c r="X113" s="426"/>
      <c r="Y113" s="426"/>
      <c r="Z113" s="426"/>
      <c r="AA113" s="426"/>
      <c r="AB113" s="426"/>
    </row>
    <row r="114" spans="1:28" ht="15.75" customHeight="1">
      <c r="A114" s="426"/>
      <c r="B114" s="426"/>
      <c r="C114" s="426"/>
      <c r="D114" s="426"/>
      <c r="E114" s="426"/>
      <c r="F114" s="426"/>
      <c r="G114" s="426"/>
      <c r="H114" s="426"/>
      <c r="I114" s="426"/>
      <c r="J114" s="426"/>
      <c r="K114" s="426"/>
      <c r="L114" s="426"/>
      <c r="M114" s="426"/>
      <c r="N114" s="426"/>
      <c r="O114" s="426"/>
      <c r="P114" s="426"/>
      <c r="Q114" s="426"/>
      <c r="R114" s="426"/>
      <c r="S114" s="426"/>
      <c r="T114" s="426"/>
      <c r="U114" s="426"/>
      <c r="V114" s="426"/>
      <c r="W114" s="426"/>
      <c r="X114" s="426"/>
      <c r="Y114" s="426"/>
      <c r="Z114" s="426"/>
      <c r="AA114" s="426"/>
      <c r="AB114" s="426"/>
    </row>
    <row r="115" spans="1:28" ht="15.75" customHeight="1">
      <c r="A115" s="426"/>
      <c r="B115" s="426"/>
      <c r="C115" s="426"/>
      <c r="D115" s="426"/>
      <c r="E115" s="426"/>
      <c r="F115" s="426"/>
      <c r="G115" s="426"/>
      <c r="H115" s="426"/>
      <c r="I115" s="426"/>
      <c r="J115" s="426"/>
      <c r="K115" s="426"/>
      <c r="L115" s="426"/>
      <c r="M115" s="426"/>
      <c r="N115" s="426"/>
    </row>
    <row r="116" spans="1:28" ht="15.75" customHeight="1">
      <c r="A116" s="426"/>
      <c r="B116" s="426"/>
      <c r="C116" s="426"/>
      <c r="D116" s="426"/>
      <c r="E116" s="426"/>
      <c r="F116" s="426"/>
      <c r="G116" s="426"/>
      <c r="H116" s="426"/>
      <c r="I116" s="426"/>
      <c r="J116" s="426"/>
      <c r="K116" s="426"/>
      <c r="L116" s="426"/>
      <c r="M116" s="426"/>
      <c r="N116" s="426"/>
    </row>
    <row r="117" spans="1:28" ht="15.75" customHeight="1">
      <c r="A117" s="426"/>
      <c r="B117" s="426"/>
      <c r="C117" s="426"/>
      <c r="D117" s="426"/>
      <c r="E117" s="426"/>
      <c r="F117" s="426"/>
      <c r="G117" s="426"/>
      <c r="H117" s="426"/>
      <c r="I117" s="426"/>
      <c r="J117" s="426"/>
      <c r="K117" s="426"/>
      <c r="L117" s="426"/>
      <c r="M117" s="426"/>
      <c r="N117" s="426"/>
    </row>
    <row r="118" spans="1:28" ht="21.4" customHeight="1">
      <c r="A118" s="198" t="s">
        <v>207</v>
      </c>
      <c r="B118" s="199">
        <v>43193.084027777775</v>
      </c>
      <c r="C118" s="200" t="s">
        <v>208</v>
      </c>
    </row>
    <row r="120" spans="1:28">
      <c r="C120" s="145">
        <f>+'B3-01-Tabmis'!C16</f>
        <v>31117799766643</v>
      </c>
      <c r="D120" s="145">
        <f>+'B3-01-Tabmis'!D16</f>
        <v>9076672682592</v>
      </c>
      <c r="E120" s="145">
        <f>+'B3-01-Tabmis'!E16</f>
        <v>22041127084051</v>
      </c>
      <c r="F120" s="145">
        <f>+'B3-01-Tabmis'!F16</f>
        <v>13543056244366</v>
      </c>
      <c r="G120" s="145">
        <f>+'B3-01-Tabmis'!G16</f>
        <v>7247257994091</v>
      </c>
      <c r="H120" s="145">
        <f>+'B3-01-Tabmis'!H16</f>
        <v>1250812845594</v>
      </c>
      <c r="I120" s="145">
        <f>+'B3-01-Tabmis'!I16</f>
        <v>31117799766643</v>
      </c>
      <c r="J120" s="145">
        <f>+'B3-01-Tabmis'!J16</f>
        <v>9076672682592</v>
      </c>
      <c r="K120" s="145">
        <f>+'B3-01-Tabmis'!K16</f>
        <v>22041127084051</v>
      </c>
      <c r="L120" s="145">
        <f>+'B3-01-Tabmis'!L16</f>
        <v>13543056244366</v>
      </c>
      <c r="M120" s="145">
        <f>+'B3-01-Tabmis'!M16</f>
        <v>7247257994091</v>
      </c>
      <c r="N120" s="145">
        <f>+'B3-01-Tabmis'!N16</f>
        <v>1250812845594</v>
      </c>
    </row>
    <row r="121" spans="1:28">
      <c r="C121" s="145">
        <f>+C120-C15</f>
        <v>0</v>
      </c>
      <c r="D121" s="145">
        <f t="shared" ref="D121:N121" si="10">+D120-D15</f>
        <v>0</v>
      </c>
      <c r="E121" s="145">
        <f t="shared" si="10"/>
        <v>0</v>
      </c>
      <c r="F121" s="145">
        <f t="shared" si="10"/>
        <v>0</v>
      </c>
      <c r="G121" s="145">
        <f t="shared" si="10"/>
        <v>0</v>
      </c>
      <c r="H121" s="145">
        <f t="shared" si="10"/>
        <v>0</v>
      </c>
      <c r="I121" s="145">
        <f t="shared" si="10"/>
        <v>0</v>
      </c>
      <c r="J121" s="145">
        <f t="shared" si="10"/>
        <v>0</v>
      </c>
      <c r="K121" s="145">
        <f t="shared" si="10"/>
        <v>0</v>
      </c>
      <c r="L121" s="145">
        <f t="shared" si="10"/>
        <v>0</v>
      </c>
      <c r="M121" s="145">
        <f t="shared" si="10"/>
        <v>0</v>
      </c>
      <c r="N121" s="145">
        <f t="shared" si="10"/>
        <v>0</v>
      </c>
    </row>
  </sheetData>
  <mergeCells count="41">
    <mergeCell ref="A5:N5"/>
    <mergeCell ref="A1:K1"/>
    <mergeCell ref="L1:N1"/>
    <mergeCell ref="A2:K2"/>
    <mergeCell ref="L2:N2"/>
    <mergeCell ref="A3:N3"/>
    <mergeCell ref="A4:N4"/>
    <mergeCell ref="C12:C13"/>
    <mergeCell ref="D12:D13"/>
    <mergeCell ref="E12:E13"/>
    <mergeCell ref="C11:H11"/>
    <mergeCell ref="A11:A13"/>
    <mergeCell ref="B11:B13"/>
    <mergeCell ref="A6:N6"/>
    <mergeCell ref="A7:N7"/>
    <mergeCell ref="A8:N8"/>
    <mergeCell ref="A9:N9"/>
    <mergeCell ref="A10:N10"/>
    <mergeCell ref="I11:N11"/>
    <mergeCell ref="J110:N110"/>
    <mergeCell ref="F12:H12"/>
    <mergeCell ref="I12:I13"/>
    <mergeCell ref="J12:J13"/>
    <mergeCell ref="K12:K13"/>
    <mergeCell ref="L12:N12"/>
    <mergeCell ref="O113:S113"/>
    <mergeCell ref="T113:W113"/>
    <mergeCell ref="X113:AB113"/>
    <mergeCell ref="O114:AB114"/>
    <mergeCell ref="A107:N107"/>
    <mergeCell ref="A108:N108"/>
    <mergeCell ref="A109:F109"/>
    <mergeCell ref="K109:N109"/>
    <mergeCell ref="A110:E110"/>
    <mergeCell ref="F110:I110"/>
    <mergeCell ref="A115:N115"/>
    <mergeCell ref="A116:N116"/>
    <mergeCell ref="A117:N117"/>
    <mergeCell ref="A111:E114"/>
    <mergeCell ref="F111:I114"/>
    <mergeCell ref="J111:N114"/>
  </mergeCells>
  <phoneticPr fontId="7" type="noConversion"/>
  <printOptions headings="1"/>
  <pageMargins left="0.11811023622047245" right="0.11811023622047245" top="0.23622047244094491" bottom="0.23622047244094491" header="0.23622047244094491"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O113"/>
  <sheetViews>
    <sheetView topLeftCell="A52" zoomScale="90" zoomScaleNormal="90" workbookViewId="0">
      <selection activeCell="C17" sqref="C17"/>
    </sheetView>
  </sheetViews>
  <sheetFormatPr defaultRowHeight="12.75"/>
  <cols>
    <col min="1" max="1" width="8.28515625" customWidth="1"/>
    <col min="2" max="2" width="36.5703125" bestFit="1" customWidth="1"/>
    <col min="3" max="3" width="16.140625" bestFit="1" customWidth="1"/>
    <col min="4" max="4" width="15.5703125" bestFit="1" customWidth="1"/>
    <col min="5" max="5" width="15.85546875" bestFit="1" customWidth="1"/>
    <col min="6" max="6" width="16.140625" bestFit="1" customWidth="1"/>
    <col min="7" max="7" width="15.5703125" bestFit="1" customWidth="1"/>
    <col min="8" max="8" width="14.85546875" bestFit="1" customWidth="1"/>
    <col min="9" max="9" width="16.140625" bestFit="1" customWidth="1"/>
    <col min="10" max="10" width="15.5703125" bestFit="1" customWidth="1"/>
    <col min="11" max="11" width="15.85546875" bestFit="1" customWidth="1"/>
    <col min="12" max="12" width="16.140625" bestFit="1" customWidth="1"/>
    <col min="13" max="13" width="15.5703125" bestFit="1" customWidth="1"/>
    <col min="14" max="14" width="14.85546875" bestFit="1" customWidth="1"/>
  </cols>
  <sheetData>
    <row r="1" spans="1:15" ht="12.75" customHeight="1">
      <c r="A1" s="452" t="s">
        <v>46</v>
      </c>
      <c r="B1" s="452"/>
      <c r="C1" s="452"/>
      <c r="D1" s="452"/>
      <c r="E1" s="452"/>
      <c r="F1" s="452"/>
      <c r="G1" s="452"/>
      <c r="H1" s="452"/>
      <c r="I1" s="452"/>
      <c r="J1" s="452"/>
      <c r="K1" s="452"/>
      <c r="L1" s="452"/>
      <c r="M1" s="453"/>
      <c r="N1" s="453"/>
      <c r="O1" s="453"/>
    </row>
    <row r="2" spans="1:15" ht="12.75" customHeight="1">
      <c r="A2" s="454"/>
      <c r="B2" s="454"/>
      <c r="C2" s="454"/>
      <c r="D2" s="454"/>
      <c r="E2" s="454"/>
      <c r="F2" s="454"/>
      <c r="G2" s="454"/>
      <c r="H2" s="454"/>
      <c r="I2" s="454"/>
      <c r="J2" s="454"/>
      <c r="K2" s="454"/>
      <c r="L2" s="454"/>
      <c r="M2" s="455"/>
      <c r="N2" s="455"/>
      <c r="O2" s="455"/>
    </row>
    <row r="3" spans="1:15" ht="12.75" customHeight="1">
      <c r="A3" s="454"/>
      <c r="B3" s="454"/>
      <c r="C3" s="454"/>
      <c r="D3" s="454"/>
      <c r="E3" s="454"/>
      <c r="F3" s="454"/>
      <c r="G3" s="454"/>
      <c r="H3" s="454"/>
      <c r="I3" s="454"/>
      <c r="J3" s="454"/>
      <c r="K3" s="454"/>
      <c r="L3" s="454"/>
      <c r="M3" s="455"/>
      <c r="N3" s="455"/>
      <c r="O3" s="455"/>
    </row>
    <row r="4" spans="1:15" ht="18.399999999999999" customHeight="1">
      <c r="A4" s="457" t="s">
        <v>641</v>
      </c>
      <c r="B4" s="457"/>
      <c r="C4" s="457"/>
      <c r="D4" s="457"/>
      <c r="E4" s="457"/>
      <c r="F4" s="457"/>
      <c r="G4" s="457"/>
      <c r="H4" s="457"/>
      <c r="I4" s="457"/>
      <c r="J4" s="457"/>
      <c r="K4" s="457"/>
      <c r="L4" s="457"/>
      <c r="M4" s="457"/>
      <c r="N4" s="457"/>
      <c r="O4" s="457"/>
    </row>
    <row r="5" spans="1:15" ht="12.75" customHeight="1">
      <c r="A5" s="458" t="s">
        <v>642</v>
      </c>
      <c r="B5" s="458"/>
      <c r="C5" s="458"/>
      <c r="D5" s="458"/>
      <c r="E5" s="458"/>
      <c r="F5" s="458"/>
      <c r="G5" s="458"/>
      <c r="H5" s="458"/>
      <c r="I5" s="458"/>
      <c r="J5" s="458"/>
      <c r="K5" s="458"/>
      <c r="L5" s="458"/>
      <c r="M5" s="458"/>
      <c r="N5" s="458"/>
      <c r="O5" s="458"/>
    </row>
    <row r="6" spans="1:15" ht="12.75" customHeight="1">
      <c r="A6" s="458" t="s">
        <v>219</v>
      </c>
      <c r="B6" s="458"/>
      <c r="C6" s="458"/>
      <c r="D6" s="458"/>
      <c r="E6" s="458"/>
      <c r="F6" s="458"/>
      <c r="G6" s="458"/>
      <c r="H6" s="458"/>
      <c r="I6" s="458"/>
      <c r="J6" s="458"/>
      <c r="K6" s="458"/>
      <c r="L6" s="458"/>
      <c r="M6" s="458"/>
      <c r="N6" s="458"/>
      <c r="O6" s="458"/>
    </row>
    <row r="7" spans="1:15" ht="12.75" customHeight="1">
      <c r="A7" s="458" t="s">
        <v>50</v>
      </c>
      <c r="B7" s="458"/>
      <c r="C7" s="458"/>
      <c r="D7" s="458"/>
      <c r="E7" s="458"/>
      <c r="F7" s="458"/>
      <c r="G7" s="458"/>
      <c r="H7" s="458"/>
      <c r="I7" s="458"/>
      <c r="J7" s="458"/>
      <c r="K7" s="458"/>
      <c r="L7" s="458"/>
      <c r="M7" s="458"/>
      <c r="N7" s="458"/>
      <c r="O7" s="458"/>
    </row>
    <row r="8" spans="1:15">
      <c r="A8" s="454"/>
      <c r="B8" s="454"/>
      <c r="C8" s="454"/>
      <c r="D8" s="454"/>
      <c r="E8" s="454"/>
      <c r="F8" s="454"/>
      <c r="G8" s="454"/>
      <c r="H8" s="454"/>
      <c r="I8" s="454"/>
      <c r="J8" s="454"/>
      <c r="K8" s="454"/>
      <c r="L8" s="454"/>
      <c r="M8" s="454"/>
      <c r="N8" s="454"/>
      <c r="O8" s="454"/>
    </row>
    <row r="9" spans="1:15" ht="11.1" customHeight="1">
      <c r="A9" s="337"/>
      <c r="B9" s="337"/>
      <c r="C9" s="337"/>
      <c r="D9" s="337"/>
      <c r="E9" s="337"/>
      <c r="F9" s="337"/>
      <c r="G9" s="337"/>
      <c r="H9" s="337"/>
      <c r="I9" s="337"/>
      <c r="J9" s="337"/>
      <c r="K9" s="337"/>
      <c r="L9" s="337"/>
      <c r="M9" s="337"/>
      <c r="N9" s="337"/>
    </row>
    <row r="10" spans="1:15" ht="11.65" customHeight="1">
      <c r="A10" s="456" t="s">
        <v>148</v>
      </c>
      <c r="B10" s="456"/>
      <c r="C10" s="456"/>
      <c r="D10" s="456"/>
      <c r="E10" s="456"/>
      <c r="F10" s="456"/>
      <c r="G10" s="456"/>
      <c r="H10" s="456"/>
      <c r="I10" s="456"/>
      <c r="J10" s="456"/>
      <c r="K10" s="456"/>
      <c r="L10" s="456"/>
      <c r="M10" s="456"/>
      <c r="N10" s="456"/>
      <c r="O10" s="456"/>
    </row>
    <row r="11" spans="1:15" ht="11.25" customHeight="1">
      <c r="A11" s="323"/>
      <c r="B11" s="323"/>
      <c r="C11" s="323"/>
      <c r="D11" s="323"/>
      <c r="E11" s="323"/>
      <c r="F11" s="323"/>
      <c r="G11" s="323"/>
      <c r="H11" s="323"/>
      <c r="I11" s="323"/>
      <c r="J11" s="323"/>
      <c r="K11" s="323"/>
      <c r="L11" s="323"/>
      <c r="M11" s="323"/>
      <c r="N11" s="323"/>
    </row>
    <row r="12" spans="1:15" ht="13.15" customHeight="1">
      <c r="A12" s="448" t="s">
        <v>152</v>
      </c>
      <c r="B12" s="448" t="s">
        <v>149</v>
      </c>
      <c r="C12" s="460" t="s">
        <v>200</v>
      </c>
      <c r="D12" s="461"/>
      <c r="E12" s="461"/>
      <c r="F12" s="461"/>
      <c r="G12" s="461"/>
      <c r="H12" s="462"/>
      <c r="I12" s="460" t="s">
        <v>201</v>
      </c>
      <c r="J12" s="461"/>
      <c r="K12" s="461"/>
      <c r="L12" s="461"/>
      <c r="M12" s="461"/>
      <c r="N12" s="462"/>
    </row>
    <row r="13" spans="1:15" ht="13.15" customHeight="1">
      <c r="A13" s="459"/>
      <c r="B13" s="459"/>
      <c r="C13" s="448" t="s">
        <v>22</v>
      </c>
      <c r="D13" s="448" t="s">
        <v>180</v>
      </c>
      <c r="E13" s="448" t="s">
        <v>16</v>
      </c>
      <c r="F13" s="460" t="s">
        <v>26</v>
      </c>
      <c r="G13" s="461"/>
      <c r="H13" s="462"/>
      <c r="I13" s="448" t="s">
        <v>22</v>
      </c>
      <c r="J13" s="448" t="s">
        <v>180</v>
      </c>
      <c r="K13" s="450" t="s">
        <v>16</v>
      </c>
      <c r="L13" s="460" t="s">
        <v>26</v>
      </c>
      <c r="M13" s="461"/>
      <c r="N13" s="462"/>
    </row>
    <row r="14" spans="1:15" ht="13.15" customHeight="1">
      <c r="A14" s="449"/>
      <c r="B14" s="449"/>
      <c r="C14" s="449"/>
      <c r="D14" s="449"/>
      <c r="E14" s="449"/>
      <c r="F14" s="324" t="s">
        <v>51</v>
      </c>
      <c r="G14" s="324" t="s">
        <v>52</v>
      </c>
      <c r="H14" s="324" t="s">
        <v>53</v>
      </c>
      <c r="I14" s="449"/>
      <c r="J14" s="449"/>
      <c r="K14" s="451"/>
      <c r="L14" s="336" t="s">
        <v>51</v>
      </c>
      <c r="M14" s="324" t="s">
        <v>52</v>
      </c>
      <c r="N14" s="324" t="s">
        <v>53</v>
      </c>
    </row>
    <row r="15" spans="1:15" ht="13.15" customHeight="1">
      <c r="A15" s="324">
        <v>1</v>
      </c>
      <c r="B15" s="324">
        <v>2</v>
      </c>
      <c r="C15" s="324">
        <v>3</v>
      </c>
      <c r="D15" s="324">
        <v>4</v>
      </c>
      <c r="E15" s="324">
        <v>5</v>
      </c>
      <c r="F15" s="324">
        <v>6</v>
      </c>
      <c r="G15" s="324">
        <v>7</v>
      </c>
      <c r="H15" s="324">
        <v>8</v>
      </c>
      <c r="I15" s="324">
        <v>9</v>
      </c>
      <c r="J15" s="324">
        <v>10</v>
      </c>
      <c r="K15" s="336">
        <v>11</v>
      </c>
      <c r="L15" s="336">
        <v>12</v>
      </c>
      <c r="M15" s="324">
        <v>13</v>
      </c>
      <c r="N15" s="324">
        <v>14</v>
      </c>
    </row>
    <row r="16" spans="1:15" ht="9.75" customHeight="1">
      <c r="A16" s="325"/>
      <c r="B16" s="326" t="s">
        <v>54</v>
      </c>
      <c r="C16" s="327">
        <v>31117799766643</v>
      </c>
      <c r="D16" s="327">
        <v>9076672682592</v>
      </c>
      <c r="E16" s="327">
        <v>22041127084051</v>
      </c>
      <c r="F16" s="327">
        <v>13543056244366</v>
      </c>
      <c r="G16" s="327">
        <v>7247257994091</v>
      </c>
      <c r="H16" s="327">
        <v>1250812845594</v>
      </c>
      <c r="I16" s="327">
        <v>31117799766643</v>
      </c>
      <c r="J16" s="327">
        <v>9076672682592</v>
      </c>
      <c r="K16" s="328">
        <v>22041127084051</v>
      </c>
      <c r="L16" s="328">
        <v>13543056244366</v>
      </c>
      <c r="M16" s="327">
        <v>7247257994091</v>
      </c>
      <c r="N16" s="327">
        <v>1250812845594</v>
      </c>
    </row>
    <row r="17" spans="1:14" ht="9.75" customHeight="1">
      <c r="A17" s="326" t="s">
        <v>154</v>
      </c>
      <c r="B17" s="326" t="s">
        <v>55</v>
      </c>
      <c r="C17" s="327">
        <v>13643910004652</v>
      </c>
      <c r="D17" s="327">
        <v>2199915164025</v>
      </c>
      <c r="E17" s="327">
        <v>11443994840627</v>
      </c>
      <c r="F17" s="327">
        <v>5236264748782</v>
      </c>
      <c r="G17" s="327">
        <v>5046105647159</v>
      </c>
      <c r="H17" s="327">
        <v>1161624444686</v>
      </c>
      <c r="I17" s="327">
        <v>13643910004652</v>
      </c>
      <c r="J17" s="327">
        <v>2199915164025</v>
      </c>
      <c r="K17" s="328">
        <v>11443994840627</v>
      </c>
      <c r="L17" s="328">
        <v>5236264748782</v>
      </c>
      <c r="M17" s="327">
        <v>5046105647159</v>
      </c>
      <c r="N17" s="327">
        <v>1161624444686</v>
      </c>
    </row>
    <row r="18" spans="1:14" ht="9.75" customHeight="1">
      <c r="A18" s="326" t="s">
        <v>155</v>
      </c>
      <c r="B18" s="326" t="s">
        <v>25</v>
      </c>
      <c r="C18" s="327">
        <v>4737743218926</v>
      </c>
      <c r="D18" s="327">
        <v>826133947467</v>
      </c>
      <c r="E18" s="327">
        <v>3911609271459</v>
      </c>
      <c r="F18" s="327">
        <v>2825663338642</v>
      </c>
      <c r="G18" s="327">
        <v>1064047302817</v>
      </c>
      <c r="H18" s="327">
        <v>21898630000</v>
      </c>
      <c r="I18" s="327">
        <v>4737743218926</v>
      </c>
      <c r="J18" s="327">
        <v>826133947467</v>
      </c>
      <c r="K18" s="328">
        <v>3911609271459</v>
      </c>
      <c r="L18" s="328">
        <v>2825663338642</v>
      </c>
      <c r="M18" s="327">
        <v>1064047302817</v>
      </c>
      <c r="N18" s="327">
        <v>21898630000</v>
      </c>
    </row>
    <row r="19" spans="1:14" ht="9.75" customHeight="1">
      <c r="A19" s="326">
        <v>1</v>
      </c>
      <c r="B19" s="326" t="s">
        <v>643</v>
      </c>
      <c r="C19" s="327">
        <v>4574118559575</v>
      </c>
      <c r="D19" s="327">
        <v>826133947467</v>
      </c>
      <c r="E19" s="327">
        <v>3747984612108</v>
      </c>
      <c r="F19" s="327">
        <v>2662038679291</v>
      </c>
      <c r="G19" s="327">
        <v>1064047302817</v>
      </c>
      <c r="H19" s="327">
        <v>21898630000</v>
      </c>
      <c r="I19" s="327">
        <v>4574118559575</v>
      </c>
      <c r="J19" s="327">
        <v>826133947467</v>
      </c>
      <c r="K19" s="328">
        <v>3747984612108</v>
      </c>
      <c r="L19" s="328">
        <v>2662038679291</v>
      </c>
      <c r="M19" s="327">
        <v>1064047302817</v>
      </c>
      <c r="N19" s="327">
        <v>21898630000</v>
      </c>
    </row>
    <row r="20" spans="1:14" ht="9.75" customHeight="1">
      <c r="A20" s="325"/>
      <c r="B20" s="326" t="s">
        <v>315</v>
      </c>
      <c r="C20" s="327">
        <v>177512766477</v>
      </c>
      <c r="D20" s="327">
        <v>3052783477</v>
      </c>
      <c r="E20" s="327">
        <v>174459983000</v>
      </c>
      <c r="F20" s="327">
        <v>174459983000</v>
      </c>
      <c r="G20" s="329">
        <v>0</v>
      </c>
      <c r="H20" s="329">
        <v>0</v>
      </c>
      <c r="I20" s="327">
        <v>177512766477</v>
      </c>
      <c r="J20" s="327">
        <v>3052783477</v>
      </c>
      <c r="K20" s="328">
        <v>174459983000</v>
      </c>
      <c r="L20" s="328">
        <v>174459983000</v>
      </c>
      <c r="M20" s="329">
        <v>0</v>
      </c>
      <c r="N20" s="329">
        <v>0</v>
      </c>
    </row>
    <row r="21" spans="1:14" ht="9.75" customHeight="1">
      <c r="A21" s="326">
        <v>1.1000000000000001</v>
      </c>
      <c r="B21" s="326" t="s">
        <v>136</v>
      </c>
      <c r="C21" s="327">
        <v>40752471800</v>
      </c>
      <c r="D21" s="327">
        <v>16857837000</v>
      </c>
      <c r="E21" s="327">
        <v>23894634800</v>
      </c>
      <c r="F21" s="327">
        <v>18326171000</v>
      </c>
      <c r="G21" s="327">
        <v>5212546800</v>
      </c>
      <c r="H21" s="327">
        <v>355917000</v>
      </c>
      <c r="I21" s="327">
        <v>40752471800</v>
      </c>
      <c r="J21" s="327">
        <v>16857837000</v>
      </c>
      <c r="K21" s="328">
        <v>23894634800</v>
      </c>
      <c r="L21" s="328">
        <v>18326171000</v>
      </c>
      <c r="M21" s="327">
        <v>5212546800</v>
      </c>
      <c r="N21" s="327">
        <v>355917000</v>
      </c>
    </row>
    <row r="22" spans="1:14" ht="9.75" customHeight="1">
      <c r="A22" s="326">
        <v>1.2</v>
      </c>
      <c r="B22" s="326" t="s">
        <v>316</v>
      </c>
      <c r="C22" s="327">
        <v>76579186000</v>
      </c>
      <c r="D22" s="327">
        <v>11595620000</v>
      </c>
      <c r="E22" s="327">
        <v>64983566000</v>
      </c>
      <c r="F22" s="327">
        <v>53038629000</v>
      </c>
      <c r="G22" s="327">
        <v>11944937000</v>
      </c>
      <c r="H22" s="329">
        <v>0</v>
      </c>
      <c r="I22" s="327">
        <v>76579186000</v>
      </c>
      <c r="J22" s="327">
        <v>11595620000</v>
      </c>
      <c r="K22" s="328">
        <v>64983566000</v>
      </c>
      <c r="L22" s="328">
        <v>53038629000</v>
      </c>
      <c r="M22" s="327">
        <v>11944937000</v>
      </c>
      <c r="N22" s="329">
        <v>0</v>
      </c>
    </row>
    <row r="23" spans="1:14" ht="9.75" customHeight="1">
      <c r="A23" s="326">
        <v>1.3</v>
      </c>
      <c r="B23" s="326" t="s">
        <v>317</v>
      </c>
      <c r="C23" s="327">
        <v>599420993058</v>
      </c>
      <c r="D23" s="329">
        <v>0</v>
      </c>
      <c r="E23" s="327">
        <v>599420993058</v>
      </c>
      <c r="F23" s="327">
        <v>468705206058</v>
      </c>
      <c r="G23" s="327">
        <v>130715787000</v>
      </c>
      <c r="H23" s="329">
        <v>0</v>
      </c>
      <c r="I23" s="327">
        <v>599420993058</v>
      </c>
      <c r="J23" s="329">
        <v>0</v>
      </c>
      <c r="K23" s="328">
        <v>599420993058</v>
      </c>
      <c r="L23" s="328">
        <v>468705206058</v>
      </c>
      <c r="M23" s="327">
        <v>130715787000</v>
      </c>
      <c r="N23" s="329">
        <v>0</v>
      </c>
    </row>
    <row r="24" spans="1:14" ht="9.75" customHeight="1">
      <c r="A24" s="325"/>
      <c r="B24" s="326" t="s">
        <v>644</v>
      </c>
      <c r="C24" s="329">
        <v>0</v>
      </c>
      <c r="D24" s="329">
        <v>0</v>
      </c>
      <c r="E24" s="329">
        <v>0</v>
      </c>
      <c r="F24" s="329">
        <v>0</v>
      </c>
      <c r="G24" s="329">
        <v>0</v>
      </c>
      <c r="H24" s="329">
        <v>0</v>
      </c>
      <c r="I24" s="329">
        <v>0</v>
      </c>
      <c r="J24" s="329">
        <v>0</v>
      </c>
      <c r="K24" s="330">
        <v>0</v>
      </c>
      <c r="L24" s="330">
        <v>0</v>
      </c>
      <c r="M24" s="329">
        <v>0</v>
      </c>
      <c r="N24" s="329">
        <v>0</v>
      </c>
    </row>
    <row r="25" spans="1:14" ht="9.75" customHeight="1">
      <c r="A25" s="326">
        <v>1.4</v>
      </c>
      <c r="B25" s="326" t="s">
        <v>645</v>
      </c>
      <c r="C25" s="327">
        <v>55296699000</v>
      </c>
      <c r="D25" s="329">
        <v>0</v>
      </c>
      <c r="E25" s="327">
        <v>55296699000</v>
      </c>
      <c r="F25" s="327">
        <v>55296699000</v>
      </c>
      <c r="G25" s="329">
        <v>0</v>
      </c>
      <c r="H25" s="329">
        <v>0</v>
      </c>
      <c r="I25" s="327">
        <v>55296699000</v>
      </c>
      <c r="J25" s="329">
        <v>0</v>
      </c>
      <c r="K25" s="328">
        <v>55296699000</v>
      </c>
      <c r="L25" s="328">
        <v>55296699000</v>
      </c>
      <c r="M25" s="329">
        <v>0</v>
      </c>
      <c r="N25" s="329">
        <v>0</v>
      </c>
    </row>
    <row r="26" spans="1:14" ht="9.75" customHeight="1">
      <c r="A26" s="325"/>
      <c r="B26" s="326" t="s">
        <v>644</v>
      </c>
      <c r="C26" s="329">
        <v>0</v>
      </c>
      <c r="D26" s="329">
        <v>0</v>
      </c>
      <c r="E26" s="329">
        <v>0</v>
      </c>
      <c r="F26" s="329">
        <v>0</v>
      </c>
      <c r="G26" s="329">
        <v>0</v>
      </c>
      <c r="H26" s="329">
        <v>0</v>
      </c>
      <c r="I26" s="329">
        <v>0</v>
      </c>
      <c r="J26" s="329">
        <v>0</v>
      </c>
      <c r="K26" s="330">
        <v>0</v>
      </c>
      <c r="L26" s="330">
        <v>0</v>
      </c>
      <c r="M26" s="329">
        <v>0</v>
      </c>
      <c r="N26" s="329">
        <v>0</v>
      </c>
    </row>
    <row r="27" spans="1:14" ht="9.75" customHeight="1">
      <c r="A27" s="326">
        <v>1.5</v>
      </c>
      <c r="B27" s="326" t="s">
        <v>290</v>
      </c>
      <c r="C27" s="327">
        <v>286449943507</v>
      </c>
      <c r="D27" s="329">
        <v>0</v>
      </c>
      <c r="E27" s="327">
        <v>286449943507</v>
      </c>
      <c r="F27" s="327">
        <v>286449943507</v>
      </c>
      <c r="G27" s="329">
        <v>0</v>
      </c>
      <c r="H27" s="329">
        <v>0</v>
      </c>
      <c r="I27" s="327">
        <v>286449943507</v>
      </c>
      <c r="J27" s="329">
        <v>0</v>
      </c>
      <c r="K27" s="328">
        <v>286449943507</v>
      </c>
      <c r="L27" s="328">
        <v>286449943507</v>
      </c>
      <c r="M27" s="329">
        <v>0</v>
      </c>
      <c r="N27" s="329">
        <v>0</v>
      </c>
    </row>
    <row r="28" spans="1:14" ht="9.75" customHeight="1">
      <c r="A28" s="325"/>
      <c r="B28" s="326" t="s">
        <v>644</v>
      </c>
      <c r="C28" s="327">
        <v>27952313507</v>
      </c>
      <c r="D28" s="329">
        <v>0</v>
      </c>
      <c r="E28" s="327">
        <v>27952313507</v>
      </c>
      <c r="F28" s="327">
        <v>27952313507</v>
      </c>
      <c r="G28" s="329">
        <v>0</v>
      </c>
      <c r="H28" s="329">
        <v>0</v>
      </c>
      <c r="I28" s="327">
        <v>27952313507</v>
      </c>
      <c r="J28" s="329">
        <v>0</v>
      </c>
      <c r="K28" s="328">
        <v>27952313507</v>
      </c>
      <c r="L28" s="328">
        <v>27952313507</v>
      </c>
      <c r="M28" s="329">
        <v>0</v>
      </c>
      <c r="N28" s="329">
        <v>0</v>
      </c>
    </row>
    <row r="29" spans="1:14" ht="9.75" customHeight="1">
      <c r="A29" s="326">
        <v>1.6</v>
      </c>
      <c r="B29" s="326" t="s">
        <v>291</v>
      </c>
      <c r="C29" s="327">
        <v>77109536800</v>
      </c>
      <c r="D29" s="329">
        <v>0</v>
      </c>
      <c r="E29" s="327">
        <v>77109536800</v>
      </c>
      <c r="F29" s="327">
        <v>26945769800</v>
      </c>
      <c r="G29" s="327">
        <v>48862200000</v>
      </c>
      <c r="H29" s="327">
        <v>1301567000</v>
      </c>
      <c r="I29" s="327">
        <v>77109536800</v>
      </c>
      <c r="J29" s="329">
        <v>0</v>
      </c>
      <c r="K29" s="328">
        <v>77109536800</v>
      </c>
      <c r="L29" s="328">
        <v>26945769800</v>
      </c>
      <c r="M29" s="327">
        <v>48862200000</v>
      </c>
      <c r="N29" s="327">
        <v>1301567000</v>
      </c>
    </row>
    <row r="30" spans="1:14" ht="9.75" customHeight="1">
      <c r="A30" s="325"/>
      <c r="B30" s="326" t="s">
        <v>644</v>
      </c>
      <c r="C30" s="329">
        <v>0</v>
      </c>
      <c r="D30" s="329">
        <v>0</v>
      </c>
      <c r="E30" s="329">
        <v>0</v>
      </c>
      <c r="F30" s="329">
        <v>0</v>
      </c>
      <c r="G30" s="329">
        <v>0</v>
      </c>
      <c r="H30" s="329">
        <v>0</v>
      </c>
      <c r="I30" s="329">
        <v>0</v>
      </c>
      <c r="J30" s="329">
        <v>0</v>
      </c>
      <c r="K30" s="330">
        <v>0</v>
      </c>
      <c r="L30" s="330">
        <v>0</v>
      </c>
      <c r="M30" s="329">
        <v>0</v>
      </c>
      <c r="N30" s="329">
        <v>0</v>
      </c>
    </row>
    <row r="31" spans="1:14" ht="9.75" customHeight="1">
      <c r="A31" s="326">
        <v>1.7</v>
      </c>
      <c r="B31" s="326" t="s">
        <v>322</v>
      </c>
      <c r="C31" s="327">
        <v>25173523000</v>
      </c>
      <c r="D31" s="329">
        <v>0</v>
      </c>
      <c r="E31" s="327">
        <v>25173523000</v>
      </c>
      <c r="F31" s="327">
        <v>21359041000</v>
      </c>
      <c r="G31" s="327">
        <v>3814482000</v>
      </c>
      <c r="H31" s="329">
        <v>0</v>
      </c>
      <c r="I31" s="327">
        <v>25173523000</v>
      </c>
      <c r="J31" s="329">
        <v>0</v>
      </c>
      <c r="K31" s="328">
        <v>25173523000</v>
      </c>
      <c r="L31" s="328">
        <v>21359041000</v>
      </c>
      <c r="M31" s="327">
        <v>3814482000</v>
      </c>
      <c r="N31" s="329">
        <v>0</v>
      </c>
    </row>
    <row r="32" spans="1:14" ht="9.75" customHeight="1">
      <c r="A32" s="325"/>
      <c r="B32" s="326" t="s">
        <v>644</v>
      </c>
      <c r="C32" s="329">
        <v>0</v>
      </c>
      <c r="D32" s="329">
        <v>0</v>
      </c>
      <c r="E32" s="329">
        <v>0</v>
      </c>
      <c r="F32" s="329">
        <v>0</v>
      </c>
      <c r="G32" s="329">
        <v>0</v>
      </c>
      <c r="H32" s="329">
        <v>0</v>
      </c>
      <c r="I32" s="329">
        <v>0</v>
      </c>
      <c r="J32" s="329">
        <v>0</v>
      </c>
      <c r="K32" s="330">
        <v>0</v>
      </c>
      <c r="L32" s="330">
        <v>0</v>
      </c>
      <c r="M32" s="329">
        <v>0</v>
      </c>
      <c r="N32" s="329">
        <v>0</v>
      </c>
    </row>
    <row r="33" spans="1:14" ht="9.75" customHeight="1">
      <c r="A33" s="326">
        <v>1.8</v>
      </c>
      <c r="B33" s="326" t="s">
        <v>292</v>
      </c>
      <c r="C33" s="327">
        <v>243345000</v>
      </c>
      <c r="D33" s="329">
        <v>0</v>
      </c>
      <c r="E33" s="327">
        <v>243345000</v>
      </c>
      <c r="F33" s="327">
        <v>20730000</v>
      </c>
      <c r="G33" s="329">
        <v>0</v>
      </c>
      <c r="H33" s="327">
        <v>222615000</v>
      </c>
      <c r="I33" s="327">
        <v>243345000</v>
      </c>
      <c r="J33" s="329">
        <v>0</v>
      </c>
      <c r="K33" s="328">
        <v>243345000</v>
      </c>
      <c r="L33" s="328">
        <v>20730000</v>
      </c>
      <c r="M33" s="329">
        <v>0</v>
      </c>
      <c r="N33" s="327">
        <v>222615000</v>
      </c>
    </row>
    <row r="34" spans="1:14" ht="9.75" customHeight="1">
      <c r="A34" s="325"/>
      <c r="B34" s="326" t="s">
        <v>644</v>
      </c>
      <c r="C34" s="329">
        <v>0</v>
      </c>
      <c r="D34" s="329">
        <v>0</v>
      </c>
      <c r="E34" s="329">
        <v>0</v>
      </c>
      <c r="F34" s="329">
        <v>0</v>
      </c>
      <c r="G34" s="329">
        <v>0</v>
      </c>
      <c r="H34" s="329">
        <v>0</v>
      </c>
      <c r="I34" s="329">
        <v>0</v>
      </c>
      <c r="J34" s="329">
        <v>0</v>
      </c>
      <c r="K34" s="330">
        <v>0</v>
      </c>
      <c r="L34" s="330">
        <v>0</v>
      </c>
      <c r="M34" s="329">
        <v>0</v>
      </c>
      <c r="N34" s="329">
        <v>0</v>
      </c>
    </row>
    <row r="35" spans="1:14" ht="9.75" customHeight="1">
      <c r="A35" s="326">
        <v>1.9</v>
      </c>
      <c r="B35" s="326" t="s">
        <v>323</v>
      </c>
      <c r="C35" s="327">
        <v>12432892000</v>
      </c>
      <c r="D35" s="329">
        <v>0</v>
      </c>
      <c r="E35" s="327">
        <v>12432892000</v>
      </c>
      <c r="F35" s="329">
        <v>0</v>
      </c>
      <c r="G35" s="327">
        <v>12432892000</v>
      </c>
      <c r="H35" s="329">
        <v>0</v>
      </c>
      <c r="I35" s="327">
        <v>12432892000</v>
      </c>
      <c r="J35" s="329">
        <v>0</v>
      </c>
      <c r="K35" s="328">
        <v>12432892000</v>
      </c>
      <c r="L35" s="330">
        <v>0</v>
      </c>
      <c r="M35" s="327">
        <v>12432892000</v>
      </c>
      <c r="N35" s="329">
        <v>0</v>
      </c>
    </row>
    <row r="36" spans="1:14" ht="9.75" customHeight="1">
      <c r="A36" s="325"/>
      <c r="B36" s="326" t="s">
        <v>644</v>
      </c>
      <c r="C36" s="329">
        <v>0</v>
      </c>
      <c r="D36" s="329">
        <v>0</v>
      </c>
      <c r="E36" s="329">
        <v>0</v>
      </c>
      <c r="F36" s="329">
        <v>0</v>
      </c>
      <c r="G36" s="329">
        <v>0</v>
      </c>
      <c r="H36" s="329">
        <v>0</v>
      </c>
      <c r="I36" s="329">
        <v>0</v>
      </c>
      <c r="J36" s="329">
        <v>0</v>
      </c>
      <c r="K36" s="330">
        <v>0</v>
      </c>
      <c r="L36" s="330">
        <v>0</v>
      </c>
      <c r="M36" s="329">
        <v>0</v>
      </c>
      <c r="N36" s="329">
        <v>0</v>
      </c>
    </row>
    <row r="37" spans="1:14" ht="9.75" customHeight="1">
      <c r="A37" s="326">
        <v>1.1000000000000001</v>
      </c>
      <c r="B37" s="326" t="s">
        <v>276</v>
      </c>
      <c r="C37" s="327">
        <v>3160919883410</v>
      </c>
      <c r="D37" s="327">
        <v>774398085467</v>
      </c>
      <c r="E37" s="327">
        <v>2386521797943</v>
      </c>
      <c r="F37" s="327">
        <v>1654711873926</v>
      </c>
      <c r="G37" s="327">
        <v>715695022017</v>
      </c>
      <c r="H37" s="327">
        <v>16114902000</v>
      </c>
      <c r="I37" s="327">
        <v>3160919883410</v>
      </c>
      <c r="J37" s="327">
        <v>774398085467</v>
      </c>
      <c r="K37" s="328">
        <v>2386521797943</v>
      </c>
      <c r="L37" s="328">
        <v>1654711873926</v>
      </c>
      <c r="M37" s="327">
        <v>715695022017</v>
      </c>
      <c r="N37" s="327">
        <v>16114902000</v>
      </c>
    </row>
    <row r="38" spans="1:14" ht="9.75" customHeight="1">
      <c r="A38" s="325"/>
      <c r="B38" s="326" t="s">
        <v>644</v>
      </c>
      <c r="C38" s="327">
        <v>1077154000835</v>
      </c>
      <c r="D38" s="327">
        <v>653966614042</v>
      </c>
      <c r="E38" s="327">
        <v>423187386793</v>
      </c>
      <c r="F38" s="327">
        <v>423187386793</v>
      </c>
      <c r="G38" s="329">
        <v>0</v>
      </c>
      <c r="H38" s="329">
        <v>0</v>
      </c>
      <c r="I38" s="327">
        <v>1077154000835</v>
      </c>
      <c r="J38" s="327">
        <v>653966614042</v>
      </c>
      <c r="K38" s="328">
        <v>423187386793</v>
      </c>
      <c r="L38" s="328">
        <v>423187386793</v>
      </c>
      <c r="M38" s="329">
        <v>0</v>
      </c>
      <c r="N38" s="329">
        <v>0</v>
      </c>
    </row>
    <row r="39" spans="1:14" ht="9.75" customHeight="1">
      <c r="A39" s="326" t="s">
        <v>324</v>
      </c>
      <c r="B39" s="326" t="s">
        <v>325</v>
      </c>
      <c r="C39" s="327">
        <v>1893310010786</v>
      </c>
      <c r="D39" s="327">
        <v>637824409866</v>
      </c>
      <c r="E39" s="327">
        <v>1255485600920</v>
      </c>
      <c r="F39" s="327">
        <v>776331973920</v>
      </c>
      <c r="G39" s="327">
        <v>466067463000</v>
      </c>
      <c r="H39" s="327">
        <v>13086164000</v>
      </c>
      <c r="I39" s="327">
        <v>1893310010786</v>
      </c>
      <c r="J39" s="327">
        <v>637824409866</v>
      </c>
      <c r="K39" s="328">
        <v>1255485600920</v>
      </c>
      <c r="L39" s="328">
        <v>776331973920</v>
      </c>
      <c r="M39" s="327">
        <v>466067463000</v>
      </c>
      <c r="N39" s="327">
        <v>13086164000</v>
      </c>
    </row>
    <row r="40" spans="1:14" ht="9.75" customHeight="1">
      <c r="A40" s="325"/>
      <c r="B40" s="326" t="s">
        <v>644</v>
      </c>
      <c r="C40" s="327">
        <v>555248142441</v>
      </c>
      <c r="D40" s="327">
        <v>555248142441</v>
      </c>
      <c r="E40" s="329">
        <v>0</v>
      </c>
      <c r="F40" s="329">
        <v>0</v>
      </c>
      <c r="G40" s="329">
        <v>0</v>
      </c>
      <c r="H40" s="329">
        <v>0</v>
      </c>
      <c r="I40" s="327">
        <v>555248142441</v>
      </c>
      <c r="J40" s="327">
        <v>555248142441</v>
      </c>
      <c r="K40" s="330">
        <v>0</v>
      </c>
      <c r="L40" s="330">
        <v>0</v>
      </c>
      <c r="M40" s="329">
        <v>0</v>
      </c>
      <c r="N40" s="329">
        <v>0</v>
      </c>
    </row>
    <row r="41" spans="1:14" ht="9.75" customHeight="1">
      <c r="A41" s="326" t="s">
        <v>326</v>
      </c>
      <c r="B41" s="326" t="s">
        <v>327</v>
      </c>
      <c r="C41" s="327">
        <v>410218163398</v>
      </c>
      <c r="D41" s="327">
        <v>136573675601</v>
      </c>
      <c r="E41" s="327">
        <v>273644487797</v>
      </c>
      <c r="F41" s="327">
        <v>254512774433</v>
      </c>
      <c r="G41" s="327">
        <v>17862746364</v>
      </c>
      <c r="H41" s="327">
        <v>1268967000</v>
      </c>
      <c r="I41" s="327">
        <v>410218163398</v>
      </c>
      <c r="J41" s="327">
        <v>136573675601</v>
      </c>
      <c r="K41" s="328">
        <v>273644487797</v>
      </c>
      <c r="L41" s="328">
        <v>254512774433</v>
      </c>
      <c r="M41" s="327">
        <v>17862746364</v>
      </c>
      <c r="N41" s="327">
        <v>1268967000</v>
      </c>
    </row>
    <row r="42" spans="1:14" ht="9.75" customHeight="1">
      <c r="A42" s="326">
        <v>1.1100000000000001</v>
      </c>
      <c r="B42" s="326" t="s">
        <v>646</v>
      </c>
      <c r="C42" s="327">
        <v>233541237000</v>
      </c>
      <c r="D42" s="327">
        <v>23282405000</v>
      </c>
      <c r="E42" s="327">
        <v>210258832000</v>
      </c>
      <c r="F42" s="327">
        <v>76640843000</v>
      </c>
      <c r="G42" s="327">
        <v>129714360000</v>
      </c>
      <c r="H42" s="327">
        <v>3903629000</v>
      </c>
      <c r="I42" s="327">
        <v>233541237000</v>
      </c>
      <c r="J42" s="327">
        <v>23282405000</v>
      </c>
      <c r="K42" s="328">
        <v>210258832000</v>
      </c>
      <c r="L42" s="328">
        <v>76640843000</v>
      </c>
      <c r="M42" s="327">
        <v>129714360000</v>
      </c>
      <c r="N42" s="327">
        <v>3903629000</v>
      </c>
    </row>
    <row r="43" spans="1:14" ht="9.75" customHeight="1">
      <c r="A43" s="325"/>
      <c r="B43" s="326" t="s">
        <v>644</v>
      </c>
      <c r="C43" s="329">
        <v>0</v>
      </c>
      <c r="D43" s="329">
        <v>0</v>
      </c>
      <c r="E43" s="329">
        <v>0</v>
      </c>
      <c r="F43" s="329">
        <v>0</v>
      </c>
      <c r="G43" s="329">
        <v>0</v>
      </c>
      <c r="H43" s="329">
        <v>0</v>
      </c>
      <c r="I43" s="329">
        <v>0</v>
      </c>
      <c r="J43" s="329">
        <v>0</v>
      </c>
      <c r="K43" s="330">
        <v>0</v>
      </c>
      <c r="L43" s="330">
        <v>0</v>
      </c>
      <c r="M43" s="329">
        <v>0</v>
      </c>
      <c r="N43" s="329">
        <v>0</v>
      </c>
    </row>
    <row r="44" spans="1:14" ht="9.75" customHeight="1">
      <c r="A44" s="326">
        <v>1.1200000000000001</v>
      </c>
      <c r="B44" s="326" t="s">
        <v>330</v>
      </c>
      <c r="C44" s="327">
        <v>1495735000</v>
      </c>
      <c r="D44" s="329">
        <v>0</v>
      </c>
      <c r="E44" s="327">
        <v>1495735000</v>
      </c>
      <c r="F44" s="327">
        <v>543773000</v>
      </c>
      <c r="G44" s="327">
        <v>951962000</v>
      </c>
      <c r="H44" s="329">
        <v>0</v>
      </c>
      <c r="I44" s="327">
        <v>1495735000</v>
      </c>
      <c r="J44" s="329">
        <v>0</v>
      </c>
      <c r="K44" s="328">
        <v>1495735000</v>
      </c>
      <c r="L44" s="328">
        <v>543773000</v>
      </c>
      <c r="M44" s="327">
        <v>951962000</v>
      </c>
      <c r="N44" s="329">
        <v>0</v>
      </c>
    </row>
    <row r="45" spans="1:14" ht="9.75" customHeight="1">
      <c r="A45" s="325"/>
      <c r="B45" s="326" t="s">
        <v>644</v>
      </c>
      <c r="C45" s="329">
        <v>0</v>
      </c>
      <c r="D45" s="329">
        <v>0</v>
      </c>
      <c r="E45" s="329">
        <v>0</v>
      </c>
      <c r="F45" s="329">
        <v>0</v>
      </c>
      <c r="G45" s="329">
        <v>0</v>
      </c>
      <c r="H45" s="329">
        <v>0</v>
      </c>
      <c r="I45" s="329">
        <v>0</v>
      </c>
      <c r="J45" s="329">
        <v>0</v>
      </c>
      <c r="K45" s="330">
        <v>0</v>
      </c>
      <c r="L45" s="330">
        <v>0</v>
      </c>
      <c r="M45" s="329">
        <v>0</v>
      </c>
      <c r="N45" s="329">
        <v>0</v>
      </c>
    </row>
    <row r="46" spans="1:14" ht="9.75" customHeight="1">
      <c r="A46" s="326">
        <v>1.1299999999999999</v>
      </c>
      <c r="B46" s="326" t="s">
        <v>331</v>
      </c>
      <c r="C46" s="327">
        <v>4703114000</v>
      </c>
      <c r="D46" s="329">
        <v>0</v>
      </c>
      <c r="E46" s="327">
        <v>4703114000</v>
      </c>
      <c r="F46" s="329">
        <v>0</v>
      </c>
      <c r="G46" s="327">
        <v>4703114000</v>
      </c>
      <c r="H46" s="329">
        <v>0</v>
      </c>
      <c r="I46" s="327">
        <v>4703114000</v>
      </c>
      <c r="J46" s="329">
        <v>0</v>
      </c>
      <c r="K46" s="328">
        <v>4703114000</v>
      </c>
      <c r="L46" s="330">
        <v>0</v>
      </c>
      <c r="M46" s="327">
        <v>4703114000</v>
      </c>
      <c r="N46" s="329">
        <v>0</v>
      </c>
    </row>
    <row r="47" spans="1:14" ht="9.75" customHeight="1">
      <c r="A47" s="326">
        <v>2</v>
      </c>
      <c r="B47" s="326" t="s">
        <v>647</v>
      </c>
      <c r="C47" s="327">
        <v>19215482527</v>
      </c>
      <c r="D47" s="329">
        <v>0</v>
      </c>
      <c r="E47" s="327">
        <v>19215482527</v>
      </c>
      <c r="F47" s="327">
        <v>19215482527</v>
      </c>
      <c r="G47" s="329">
        <v>0</v>
      </c>
      <c r="H47" s="329">
        <v>0</v>
      </c>
      <c r="I47" s="327">
        <v>19215482527</v>
      </c>
      <c r="J47" s="329">
        <v>0</v>
      </c>
      <c r="K47" s="328">
        <v>19215482527</v>
      </c>
      <c r="L47" s="328">
        <v>19215482527</v>
      </c>
      <c r="M47" s="329">
        <v>0</v>
      </c>
      <c r="N47" s="329">
        <v>0</v>
      </c>
    </row>
    <row r="48" spans="1:14" ht="9.75" customHeight="1">
      <c r="A48" s="326">
        <v>3</v>
      </c>
      <c r="B48" s="326" t="s">
        <v>333</v>
      </c>
      <c r="C48" s="327">
        <v>144409176824</v>
      </c>
      <c r="D48" s="329">
        <v>0</v>
      </c>
      <c r="E48" s="327">
        <v>144409176824</v>
      </c>
      <c r="F48" s="327">
        <v>144409176824</v>
      </c>
      <c r="G48" s="329">
        <v>0</v>
      </c>
      <c r="H48" s="329">
        <v>0</v>
      </c>
      <c r="I48" s="327">
        <v>144409176824</v>
      </c>
      <c r="J48" s="329">
        <v>0</v>
      </c>
      <c r="K48" s="328">
        <v>144409176824</v>
      </c>
      <c r="L48" s="328">
        <v>144409176824</v>
      </c>
      <c r="M48" s="329">
        <v>0</v>
      </c>
      <c r="N48" s="329">
        <v>0</v>
      </c>
    </row>
    <row r="49" spans="1:14" ht="9.75" customHeight="1">
      <c r="A49" s="326" t="s">
        <v>156</v>
      </c>
      <c r="B49" s="326" t="s">
        <v>334</v>
      </c>
      <c r="C49" s="329">
        <v>0</v>
      </c>
      <c r="D49" s="329">
        <v>0</v>
      </c>
      <c r="E49" s="329">
        <v>0</v>
      </c>
      <c r="F49" s="329">
        <v>0</v>
      </c>
      <c r="G49" s="329">
        <v>0</v>
      </c>
      <c r="H49" s="329">
        <v>0</v>
      </c>
      <c r="I49" s="329">
        <v>0</v>
      </c>
      <c r="J49" s="329">
        <v>0</v>
      </c>
      <c r="K49" s="330">
        <v>0</v>
      </c>
      <c r="L49" s="330">
        <v>0</v>
      </c>
      <c r="M49" s="329">
        <v>0</v>
      </c>
      <c r="N49" s="329">
        <v>0</v>
      </c>
    </row>
    <row r="50" spans="1:14" ht="9.75" customHeight="1">
      <c r="A50" s="326" t="s">
        <v>98</v>
      </c>
      <c r="B50" s="326" t="s">
        <v>648</v>
      </c>
      <c r="C50" s="327">
        <v>8902070500416</v>
      </c>
      <c r="D50" s="327">
        <v>1373778483558</v>
      </c>
      <c r="E50" s="327">
        <v>7528292016858</v>
      </c>
      <c r="F50" s="327">
        <v>2408601410140</v>
      </c>
      <c r="G50" s="327">
        <v>3980824935342</v>
      </c>
      <c r="H50" s="327">
        <v>1138865671376</v>
      </c>
      <c r="I50" s="327">
        <v>8902070500416</v>
      </c>
      <c r="J50" s="327">
        <v>1373778483558</v>
      </c>
      <c r="K50" s="328">
        <v>7528292016858</v>
      </c>
      <c r="L50" s="328">
        <v>2408601410140</v>
      </c>
      <c r="M50" s="327">
        <v>3980824935342</v>
      </c>
      <c r="N50" s="327">
        <v>1138865671376</v>
      </c>
    </row>
    <row r="51" spans="1:14" ht="9.75" customHeight="1">
      <c r="A51" s="326">
        <v>1</v>
      </c>
      <c r="B51" s="326" t="s">
        <v>136</v>
      </c>
      <c r="C51" s="327">
        <v>203349115818</v>
      </c>
      <c r="D51" s="329">
        <v>0</v>
      </c>
      <c r="E51" s="327">
        <v>203349115818</v>
      </c>
      <c r="F51" s="327">
        <v>73740882000</v>
      </c>
      <c r="G51" s="327">
        <v>77300266714</v>
      </c>
      <c r="H51" s="327">
        <v>52307967104</v>
      </c>
      <c r="I51" s="327">
        <v>203349115818</v>
      </c>
      <c r="J51" s="329">
        <v>0</v>
      </c>
      <c r="K51" s="328">
        <v>203349115818</v>
      </c>
      <c r="L51" s="328">
        <v>73740882000</v>
      </c>
      <c r="M51" s="327">
        <v>77300266714</v>
      </c>
      <c r="N51" s="327">
        <v>52307967104</v>
      </c>
    </row>
    <row r="52" spans="1:14" ht="9.75" customHeight="1">
      <c r="A52" s="326">
        <v>2</v>
      </c>
      <c r="B52" s="326" t="s">
        <v>316</v>
      </c>
      <c r="C52" s="327">
        <v>779061493727</v>
      </c>
      <c r="D52" s="327">
        <v>613243000000</v>
      </c>
      <c r="E52" s="327">
        <v>165818493727</v>
      </c>
      <c r="F52" s="327">
        <v>70823278000</v>
      </c>
      <c r="G52" s="327">
        <v>21304521848</v>
      </c>
      <c r="H52" s="327">
        <v>73690693879</v>
      </c>
      <c r="I52" s="327">
        <v>779061493727</v>
      </c>
      <c r="J52" s="327">
        <v>613243000000</v>
      </c>
      <c r="K52" s="328">
        <v>165818493727</v>
      </c>
      <c r="L52" s="328">
        <v>70823278000</v>
      </c>
      <c r="M52" s="327">
        <v>21304521848</v>
      </c>
      <c r="N52" s="327">
        <v>73690693879</v>
      </c>
    </row>
    <row r="53" spans="1:14" ht="9.75" customHeight="1">
      <c r="A53" s="326">
        <v>3</v>
      </c>
      <c r="B53" s="326" t="s">
        <v>317</v>
      </c>
      <c r="C53" s="327">
        <v>3130598742844</v>
      </c>
      <c r="D53" s="327">
        <v>86406583342</v>
      </c>
      <c r="E53" s="327">
        <v>3044192159502</v>
      </c>
      <c r="F53" s="327">
        <v>587963199735</v>
      </c>
      <c r="G53" s="327">
        <v>2426849793103</v>
      </c>
      <c r="H53" s="327">
        <v>29379166664</v>
      </c>
      <c r="I53" s="327">
        <v>3130598742844</v>
      </c>
      <c r="J53" s="327">
        <v>86406583342</v>
      </c>
      <c r="K53" s="328">
        <v>3044192159502</v>
      </c>
      <c r="L53" s="328">
        <v>587963199735</v>
      </c>
      <c r="M53" s="327">
        <v>2426849793103</v>
      </c>
      <c r="N53" s="327">
        <v>29379166664</v>
      </c>
    </row>
    <row r="54" spans="1:14" ht="9.75" customHeight="1">
      <c r="A54" s="325"/>
      <c r="B54" s="326" t="s">
        <v>644</v>
      </c>
      <c r="C54" s="327">
        <v>1746026967</v>
      </c>
      <c r="D54" s="329">
        <v>0</v>
      </c>
      <c r="E54" s="327">
        <v>1746026967</v>
      </c>
      <c r="F54" s="327">
        <v>1746026967</v>
      </c>
      <c r="G54" s="329">
        <v>0</v>
      </c>
      <c r="H54" s="329">
        <v>0</v>
      </c>
      <c r="I54" s="327">
        <v>1746026967</v>
      </c>
      <c r="J54" s="329">
        <v>0</v>
      </c>
      <c r="K54" s="328">
        <v>1746026967</v>
      </c>
      <c r="L54" s="328">
        <v>1746026967</v>
      </c>
      <c r="M54" s="329">
        <v>0</v>
      </c>
      <c r="N54" s="329">
        <v>0</v>
      </c>
    </row>
    <row r="55" spans="1:14" ht="9.75" customHeight="1">
      <c r="A55" s="326">
        <v>4</v>
      </c>
      <c r="B55" s="326" t="s">
        <v>645</v>
      </c>
      <c r="C55" s="327">
        <v>19460074590</v>
      </c>
      <c r="D55" s="327">
        <v>557379000</v>
      </c>
      <c r="E55" s="327">
        <v>18902695590</v>
      </c>
      <c r="F55" s="327">
        <v>18454723590</v>
      </c>
      <c r="G55" s="327">
        <v>406196000</v>
      </c>
      <c r="H55" s="327">
        <v>41776000</v>
      </c>
      <c r="I55" s="327">
        <v>19460074590</v>
      </c>
      <c r="J55" s="327">
        <v>557379000</v>
      </c>
      <c r="K55" s="328">
        <v>18902695590</v>
      </c>
      <c r="L55" s="328">
        <v>18454723590</v>
      </c>
      <c r="M55" s="327">
        <v>406196000</v>
      </c>
      <c r="N55" s="327">
        <v>41776000</v>
      </c>
    </row>
    <row r="56" spans="1:14" ht="9.75" customHeight="1">
      <c r="A56" s="325"/>
      <c r="B56" s="326" t="s">
        <v>644</v>
      </c>
      <c r="C56" s="329">
        <v>0</v>
      </c>
      <c r="D56" s="329">
        <v>0</v>
      </c>
      <c r="E56" s="329">
        <v>0</v>
      </c>
      <c r="F56" s="329">
        <v>0</v>
      </c>
      <c r="G56" s="329">
        <v>0</v>
      </c>
      <c r="H56" s="329">
        <v>0</v>
      </c>
      <c r="I56" s="329">
        <v>0</v>
      </c>
      <c r="J56" s="329">
        <v>0</v>
      </c>
      <c r="K56" s="330">
        <v>0</v>
      </c>
      <c r="L56" s="330">
        <v>0</v>
      </c>
      <c r="M56" s="329">
        <v>0</v>
      </c>
      <c r="N56" s="329">
        <v>0</v>
      </c>
    </row>
    <row r="57" spans="1:14" ht="9.75" customHeight="1">
      <c r="A57" s="326">
        <v>5</v>
      </c>
      <c r="B57" s="326" t="s">
        <v>290</v>
      </c>
      <c r="C57" s="327">
        <v>743200283969</v>
      </c>
      <c r="D57" s="327">
        <v>20744555703</v>
      </c>
      <c r="E57" s="327">
        <v>722455728266</v>
      </c>
      <c r="F57" s="327">
        <v>722422517266</v>
      </c>
      <c r="G57" s="329">
        <v>0</v>
      </c>
      <c r="H57" s="327">
        <v>33211000</v>
      </c>
      <c r="I57" s="327">
        <v>743200283969</v>
      </c>
      <c r="J57" s="327">
        <v>20744555703</v>
      </c>
      <c r="K57" s="328">
        <v>722455728266</v>
      </c>
      <c r="L57" s="328">
        <v>722422517266</v>
      </c>
      <c r="M57" s="329">
        <v>0</v>
      </c>
      <c r="N57" s="327">
        <v>33211000</v>
      </c>
    </row>
    <row r="58" spans="1:14" ht="9.75" customHeight="1">
      <c r="A58" s="325"/>
      <c r="B58" s="326" t="s">
        <v>644</v>
      </c>
      <c r="C58" s="329">
        <v>0</v>
      </c>
      <c r="D58" s="329">
        <v>0</v>
      </c>
      <c r="E58" s="329">
        <v>0</v>
      </c>
      <c r="F58" s="329">
        <v>0</v>
      </c>
      <c r="G58" s="329">
        <v>0</v>
      </c>
      <c r="H58" s="329">
        <v>0</v>
      </c>
      <c r="I58" s="329">
        <v>0</v>
      </c>
      <c r="J58" s="329">
        <v>0</v>
      </c>
      <c r="K58" s="330">
        <v>0</v>
      </c>
      <c r="L58" s="330">
        <v>0</v>
      </c>
      <c r="M58" s="329">
        <v>0</v>
      </c>
      <c r="N58" s="329">
        <v>0</v>
      </c>
    </row>
    <row r="59" spans="1:14" ht="9.75" customHeight="1">
      <c r="A59" s="326">
        <v>6</v>
      </c>
      <c r="B59" s="326" t="s">
        <v>291</v>
      </c>
      <c r="C59" s="327">
        <v>83162060146</v>
      </c>
      <c r="D59" s="329">
        <v>0</v>
      </c>
      <c r="E59" s="327">
        <v>83162060146</v>
      </c>
      <c r="F59" s="327">
        <v>38312566847</v>
      </c>
      <c r="G59" s="327">
        <v>34676170283</v>
      </c>
      <c r="H59" s="327">
        <v>10173323016</v>
      </c>
      <c r="I59" s="327">
        <v>83162060146</v>
      </c>
      <c r="J59" s="329">
        <v>0</v>
      </c>
      <c r="K59" s="328">
        <v>83162060146</v>
      </c>
      <c r="L59" s="328">
        <v>38312566847</v>
      </c>
      <c r="M59" s="327">
        <v>34676170283</v>
      </c>
      <c r="N59" s="327">
        <v>10173323016</v>
      </c>
    </row>
    <row r="60" spans="1:14" ht="9.75" customHeight="1">
      <c r="A60" s="325"/>
      <c r="B60" s="326" t="s">
        <v>644</v>
      </c>
      <c r="C60" s="329">
        <v>0</v>
      </c>
      <c r="D60" s="329">
        <v>0</v>
      </c>
      <c r="E60" s="329">
        <v>0</v>
      </c>
      <c r="F60" s="329">
        <v>0</v>
      </c>
      <c r="G60" s="329">
        <v>0</v>
      </c>
      <c r="H60" s="329">
        <v>0</v>
      </c>
      <c r="I60" s="329">
        <v>0</v>
      </c>
      <c r="J60" s="329">
        <v>0</v>
      </c>
      <c r="K60" s="330">
        <v>0</v>
      </c>
      <c r="L60" s="330">
        <v>0</v>
      </c>
      <c r="M60" s="329">
        <v>0</v>
      </c>
      <c r="N60" s="329">
        <v>0</v>
      </c>
    </row>
    <row r="61" spans="1:14" ht="9.75" customHeight="1">
      <c r="A61" s="326">
        <v>7</v>
      </c>
      <c r="B61" s="326" t="s">
        <v>649</v>
      </c>
      <c r="C61" s="327">
        <v>21712812980</v>
      </c>
      <c r="D61" s="329">
        <v>0</v>
      </c>
      <c r="E61" s="327">
        <v>21712812980</v>
      </c>
      <c r="F61" s="327">
        <v>4721035500</v>
      </c>
      <c r="G61" s="327">
        <v>10928868599</v>
      </c>
      <c r="H61" s="327">
        <v>6062908881</v>
      </c>
      <c r="I61" s="327">
        <v>21712812980</v>
      </c>
      <c r="J61" s="329">
        <v>0</v>
      </c>
      <c r="K61" s="328">
        <v>21712812980</v>
      </c>
      <c r="L61" s="328">
        <v>4721035500</v>
      </c>
      <c r="M61" s="327">
        <v>10928868599</v>
      </c>
      <c r="N61" s="327">
        <v>6062908881</v>
      </c>
    </row>
    <row r="62" spans="1:14" ht="9.75" customHeight="1">
      <c r="A62" s="325"/>
      <c r="B62" s="326" t="s">
        <v>644</v>
      </c>
      <c r="C62" s="329">
        <v>0</v>
      </c>
      <c r="D62" s="329">
        <v>0</v>
      </c>
      <c r="E62" s="329">
        <v>0</v>
      </c>
      <c r="F62" s="329">
        <v>0</v>
      </c>
      <c r="G62" s="329">
        <v>0</v>
      </c>
      <c r="H62" s="329">
        <v>0</v>
      </c>
      <c r="I62" s="329">
        <v>0</v>
      </c>
      <c r="J62" s="329">
        <v>0</v>
      </c>
      <c r="K62" s="330">
        <v>0</v>
      </c>
      <c r="L62" s="330">
        <v>0</v>
      </c>
      <c r="M62" s="329">
        <v>0</v>
      </c>
      <c r="N62" s="329">
        <v>0</v>
      </c>
    </row>
    <row r="63" spans="1:14" ht="9.75" customHeight="1">
      <c r="A63" s="326">
        <v>8</v>
      </c>
      <c r="B63" s="326" t="s">
        <v>292</v>
      </c>
      <c r="C63" s="327">
        <v>33093863715</v>
      </c>
      <c r="D63" s="329">
        <v>0</v>
      </c>
      <c r="E63" s="327">
        <v>33093863715</v>
      </c>
      <c r="F63" s="327">
        <v>9575486002</v>
      </c>
      <c r="G63" s="327">
        <v>19962569093</v>
      </c>
      <c r="H63" s="327">
        <v>3555808620</v>
      </c>
      <c r="I63" s="327">
        <v>33093863715</v>
      </c>
      <c r="J63" s="329">
        <v>0</v>
      </c>
      <c r="K63" s="328">
        <v>33093863715</v>
      </c>
      <c r="L63" s="328">
        <v>9575486002</v>
      </c>
      <c r="M63" s="327">
        <v>19962569093</v>
      </c>
      <c r="N63" s="327">
        <v>3555808620</v>
      </c>
    </row>
    <row r="64" spans="1:14" ht="9.75" customHeight="1">
      <c r="A64" s="325"/>
      <c r="B64" s="326" t="s">
        <v>644</v>
      </c>
      <c r="C64" s="329">
        <v>0</v>
      </c>
      <c r="D64" s="329">
        <v>0</v>
      </c>
      <c r="E64" s="329">
        <v>0</v>
      </c>
      <c r="F64" s="329">
        <v>0</v>
      </c>
      <c r="G64" s="329">
        <v>0</v>
      </c>
      <c r="H64" s="329">
        <v>0</v>
      </c>
      <c r="I64" s="329">
        <v>0</v>
      </c>
      <c r="J64" s="329">
        <v>0</v>
      </c>
      <c r="K64" s="330">
        <v>0</v>
      </c>
      <c r="L64" s="330">
        <v>0</v>
      </c>
      <c r="M64" s="329">
        <v>0</v>
      </c>
      <c r="N64" s="329">
        <v>0</v>
      </c>
    </row>
    <row r="65" spans="1:14" ht="9.75" customHeight="1">
      <c r="A65" s="326">
        <v>9</v>
      </c>
      <c r="B65" s="326" t="s">
        <v>323</v>
      </c>
      <c r="C65" s="327">
        <v>165807507395</v>
      </c>
      <c r="D65" s="329">
        <v>0</v>
      </c>
      <c r="E65" s="327">
        <v>165807507395</v>
      </c>
      <c r="F65" s="327">
        <v>104190673372</v>
      </c>
      <c r="G65" s="327">
        <v>56342176277</v>
      </c>
      <c r="H65" s="327">
        <v>5274657746</v>
      </c>
      <c r="I65" s="327">
        <v>165807507395</v>
      </c>
      <c r="J65" s="329">
        <v>0</v>
      </c>
      <c r="K65" s="328">
        <v>165807507395</v>
      </c>
      <c r="L65" s="328">
        <v>104190673372</v>
      </c>
      <c r="M65" s="327">
        <v>56342176277</v>
      </c>
      <c r="N65" s="327">
        <v>5274657746</v>
      </c>
    </row>
    <row r="66" spans="1:14" ht="9.75" customHeight="1">
      <c r="A66" s="325"/>
      <c r="B66" s="326" t="s">
        <v>644</v>
      </c>
      <c r="C66" s="329">
        <v>0</v>
      </c>
      <c r="D66" s="329">
        <v>0</v>
      </c>
      <c r="E66" s="329">
        <v>0</v>
      </c>
      <c r="F66" s="329">
        <v>0</v>
      </c>
      <c r="G66" s="329">
        <v>0</v>
      </c>
      <c r="H66" s="329">
        <v>0</v>
      </c>
      <c r="I66" s="329">
        <v>0</v>
      </c>
      <c r="J66" s="329">
        <v>0</v>
      </c>
      <c r="K66" s="330">
        <v>0</v>
      </c>
      <c r="L66" s="330">
        <v>0</v>
      </c>
      <c r="M66" s="329">
        <v>0</v>
      </c>
      <c r="N66" s="329">
        <v>0</v>
      </c>
    </row>
    <row r="67" spans="1:14" ht="9.75" customHeight="1">
      <c r="A67" s="326">
        <v>10</v>
      </c>
      <c r="B67" s="326" t="s">
        <v>276</v>
      </c>
      <c r="C67" s="327">
        <v>1115195973220</v>
      </c>
      <c r="D67" s="327">
        <v>9617112894</v>
      </c>
      <c r="E67" s="327">
        <v>1105578860326</v>
      </c>
      <c r="F67" s="327">
        <v>252070727740</v>
      </c>
      <c r="G67" s="327">
        <v>725784087197</v>
      </c>
      <c r="H67" s="327">
        <v>127724045389</v>
      </c>
      <c r="I67" s="327">
        <v>1115195973220</v>
      </c>
      <c r="J67" s="327">
        <v>9617112894</v>
      </c>
      <c r="K67" s="328">
        <v>1105578860326</v>
      </c>
      <c r="L67" s="328">
        <v>252070727740</v>
      </c>
      <c r="M67" s="327">
        <v>725784087197</v>
      </c>
      <c r="N67" s="327">
        <v>127724045389</v>
      </c>
    </row>
    <row r="68" spans="1:14" ht="9.75" customHeight="1">
      <c r="A68" s="325"/>
      <c r="B68" s="326" t="s">
        <v>644</v>
      </c>
      <c r="C68" s="329">
        <v>0</v>
      </c>
      <c r="D68" s="329">
        <v>0</v>
      </c>
      <c r="E68" s="329">
        <v>0</v>
      </c>
      <c r="F68" s="329">
        <v>0</v>
      </c>
      <c r="G68" s="329">
        <v>0</v>
      </c>
      <c r="H68" s="329">
        <v>0</v>
      </c>
      <c r="I68" s="329">
        <v>0</v>
      </c>
      <c r="J68" s="329">
        <v>0</v>
      </c>
      <c r="K68" s="330">
        <v>0</v>
      </c>
      <c r="L68" s="330">
        <v>0</v>
      </c>
      <c r="M68" s="329">
        <v>0</v>
      </c>
      <c r="N68" s="329">
        <v>0</v>
      </c>
    </row>
    <row r="69" spans="1:14" ht="9.75" customHeight="1">
      <c r="A69" s="326">
        <v>10.1</v>
      </c>
      <c r="B69" s="326" t="s">
        <v>325</v>
      </c>
      <c r="C69" s="327">
        <v>209100588377</v>
      </c>
      <c r="D69" s="329">
        <v>0</v>
      </c>
      <c r="E69" s="327">
        <v>209100588377</v>
      </c>
      <c r="F69" s="327">
        <v>8921587210</v>
      </c>
      <c r="G69" s="327">
        <v>122009317704</v>
      </c>
      <c r="H69" s="327">
        <v>78169683463</v>
      </c>
      <c r="I69" s="327">
        <v>209100588377</v>
      </c>
      <c r="J69" s="329">
        <v>0</v>
      </c>
      <c r="K69" s="328">
        <v>209100588377</v>
      </c>
      <c r="L69" s="328">
        <v>8921587210</v>
      </c>
      <c r="M69" s="327">
        <v>122009317704</v>
      </c>
      <c r="N69" s="327">
        <v>78169683463</v>
      </c>
    </row>
    <row r="70" spans="1:14" ht="9.75" customHeight="1">
      <c r="A70" s="326">
        <v>10.199999999999999</v>
      </c>
      <c r="B70" s="326" t="s">
        <v>327</v>
      </c>
      <c r="C70" s="327">
        <v>437733140208</v>
      </c>
      <c r="D70" s="327">
        <v>4940171000</v>
      </c>
      <c r="E70" s="327">
        <v>432792969208</v>
      </c>
      <c r="F70" s="327">
        <v>107386612457</v>
      </c>
      <c r="G70" s="327">
        <v>295630605495</v>
      </c>
      <c r="H70" s="327">
        <v>29775751256</v>
      </c>
      <c r="I70" s="327">
        <v>437733140208</v>
      </c>
      <c r="J70" s="327">
        <v>4940171000</v>
      </c>
      <c r="K70" s="328">
        <v>432792969208</v>
      </c>
      <c r="L70" s="328">
        <v>107386612457</v>
      </c>
      <c r="M70" s="327">
        <v>295630605495</v>
      </c>
      <c r="N70" s="327">
        <v>29775751256</v>
      </c>
    </row>
    <row r="71" spans="1:14" ht="9.75" customHeight="1">
      <c r="A71" s="326">
        <v>11</v>
      </c>
      <c r="B71" s="326" t="s">
        <v>646</v>
      </c>
      <c r="C71" s="327">
        <v>1772912391155</v>
      </c>
      <c r="D71" s="327">
        <v>387513800978</v>
      </c>
      <c r="E71" s="327">
        <v>1385398590177</v>
      </c>
      <c r="F71" s="327">
        <v>447856493237</v>
      </c>
      <c r="G71" s="327">
        <v>368063297595</v>
      </c>
      <c r="H71" s="327">
        <v>569478799345</v>
      </c>
      <c r="I71" s="327">
        <v>1772912391155</v>
      </c>
      <c r="J71" s="327">
        <v>387513800978</v>
      </c>
      <c r="K71" s="328">
        <v>1385398590177</v>
      </c>
      <c r="L71" s="328">
        <v>447856493237</v>
      </c>
      <c r="M71" s="327">
        <v>368063297595</v>
      </c>
      <c r="N71" s="327">
        <v>569478799345</v>
      </c>
    </row>
    <row r="72" spans="1:14" ht="9.75" customHeight="1">
      <c r="A72" s="325"/>
      <c r="B72" s="326" t="s">
        <v>644</v>
      </c>
      <c r="C72" s="329">
        <v>0</v>
      </c>
      <c r="D72" s="329">
        <v>0</v>
      </c>
      <c r="E72" s="329">
        <v>0</v>
      </c>
      <c r="F72" s="329">
        <v>0</v>
      </c>
      <c r="G72" s="329">
        <v>0</v>
      </c>
      <c r="H72" s="329">
        <v>0</v>
      </c>
      <c r="I72" s="329">
        <v>0</v>
      </c>
      <c r="J72" s="329">
        <v>0</v>
      </c>
      <c r="K72" s="330">
        <v>0</v>
      </c>
      <c r="L72" s="330">
        <v>0</v>
      </c>
      <c r="M72" s="329">
        <v>0</v>
      </c>
      <c r="N72" s="329">
        <v>0</v>
      </c>
    </row>
    <row r="73" spans="1:14" ht="9.75" customHeight="1">
      <c r="A73" s="326">
        <v>12</v>
      </c>
      <c r="B73" s="326" t="s">
        <v>163</v>
      </c>
      <c r="C73" s="327">
        <v>738429734044</v>
      </c>
      <c r="D73" s="327">
        <v>254080660584</v>
      </c>
      <c r="E73" s="327">
        <v>484349073460</v>
      </c>
      <c r="F73" s="327">
        <v>65480682470</v>
      </c>
      <c r="G73" s="327">
        <v>171220048600</v>
      </c>
      <c r="H73" s="327">
        <v>247648342390</v>
      </c>
      <c r="I73" s="327">
        <v>738429734044</v>
      </c>
      <c r="J73" s="327">
        <v>254080660584</v>
      </c>
      <c r="K73" s="328">
        <v>484349073460</v>
      </c>
      <c r="L73" s="328">
        <v>65480682470</v>
      </c>
      <c r="M73" s="327">
        <v>171220048600</v>
      </c>
      <c r="N73" s="327">
        <v>247648342390</v>
      </c>
    </row>
    <row r="74" spans="1:14" ht="9.75" customHeight="1">
      <c r="A74" s="325"/>
      <c r="B74" s="326" t="s">
        <v>644</v>
      </c>
      <c r="C74" s="329">
        <v>0</v>
      </c>
      <c r="D74" s="329">
        <v>0</v>
      </c>
      <c r="E74" s="329">
        <v>0</v>
      </c>
      <c r="F74" s="329">
        <v>0</v>
      </c>
      <c r="G74" s="329">
        <v>0</v>
      </c>
      <c r="H74" s="329">
        <v>0</v>
      </c>
      <c r="I74" s="329">
        <v>0</v>
      </c>
      <c r="J74" s="329">
        <v>0</v>
      </c>
      <c r="K74" s="330">
        <v>0</v>
      </c>
      <c r="L74" s="330">
        <v>0</v>
      </c>
      <c r="M74" s="329">
        <v>0</v>
      </c>
      <c r="N74" s="329">
        <v>0</v>
      </c>
    </row>
    <row r="75" spans="1:14" ht="9.75" customHeight="1">
      <c r="A75" s="326">
        <v>13</v>
      </c>
      <c r="B75" s="326" t="s">
        <v>336</v>
      </c>
      <c r="C75" s="327">
        <v>96086446813</v>
      </c>
      <c r="D75" s="327">
        <v>1615391057</v>
      </c>
      <c r="E75" s="327">
        <v>94471055756</v>
      </c>
      <c r="F75" s="327">
        <v>12989144381</v>
      </c>
      <c r="G75" s="327">
        <v>67986940033</v>
      </c>
      <c r="H75" s="327">
        <v>13494971342</v>
      </c>
      <c r="I75" s="327">
        <v>96086446813</v>
      </c>
      <c r="J75" s="327">
        <v>1615391057</v>
      </c>
      <c r="K75" s="328">
        <v>94471055756</v>
      </c>
      <c r="L75" s="328">
        <v>12989144381</v>
      </c>
      <c r="M75" s="327">
        <v>67986940033</v>
      </c>
      <c r="N75" s="327">
        <v>13494971342</v>
      </c>
    </row>
    <row r="76" spans="1:14" ht="9.75" customHeight="1">
      <c r="A76" s="326" t="s">
        <v>112</v>
      </c>
      <c r="B76" s="326" t="s">
        <v>337</v>
      </c>
      <c r="C76" s="327">
        <v>2733000</v>
      </c>
      <c r="D76" s="327">
        <v>2733000</v>
      </c>
      <c r="E76" s="329">
        <v>0</v>
      </c>
      <c r="F76" s="329">
        <v>0</v>
      </c>
      <c r="G76" s="329">
        <v>0</v>
      </c>
      <c r="H76" s="329">
        <v>0</v>
      </c>
      <c r="I76" s="327">
        <v>2733000</v>
      </c>
      <c r="J76" s="327">
        <v>2733000</v>
      </c>
      <c r="K76" s="330">
        <v>0</v>
      </c>
      <c r="L76" s="330">
        <v>0</v>
      </c>
      <c r="M76" s="329">
        <v>0</v>
      </c>
      <c r="N76" s="329">
        <v>0</v>
      </c>
    </row>
    <row r="77" spans="1:14" ht="9.75" customHeight="1">
      <c r="A77" s="326">
        <v>1</v>
      </c>
      <c r="B77" s="326" t="s">
        <v>134</v>
      </c>
      <c r="C77" s="327">
        <v>2733000</v>
      </c>
      <c r="D77" s="327">
        <v>2733000</v>
      </c>
      <c r="E77" s="329">
        <v>0</v>
      </c>
      <c r="F77" s="329">
        <v>0</v>
      </c>
      <c r="G77" s="329">
        <v>0</v>
      </c>
      <c r="H77" s="329">
        <v>0</v>
      </c>
      <c r="I77" s="327">
        <v>2733000</v>
      </c>
      <c r="J77" s="327">
        <v>2733000</v>
      </c>
      <c r="K77" s="330">
        <v>0</v>
      </c>
      <c r="L77" s="330">
        <v>0</v>
      </c>
      <c r="M77" s="329">
        <v>0</v>
      </c>
      <c r="N77" s="329">
        <v>0</v>
      </c>
    </row>
    <row r="78" spans="1:14" ht="9.75" customHeight="1">
      <c r="A78" s="325"/>
      <c r="B78" s="326" t="s">
        <v>338</v>
      </c>
      <c r="C78" s="329">
        <v>0</v>
      </c>
      <c r="D78" s="329">
        <v>0</v>
      </c>
      <c r="E78" s="329">
        <v>0</v>
      </c>
      <c r="F78" s="329">
        <v>0</v>
      </c>
      <c r="G78" s="329">
        <v>0</v>
      </c>
      <c r="H78" s="329">
        <v>0</v>
      </c>
      <c r="I78" s="329">
        <v>0</v>
      </c>
      <c r="J78" s="329">
        <v>0</v>
      </c>
      <c r="K78" s="330">
        <v>0</v>
      </c>
      <c r="L78" s="330">
        <v>0</v>
      </c>
      <c r="M78" s="329">
        <v>0</v>
      </c>
      <c r="N78" s="329">
        <v>0</v>
      </c>
    </row>
    <row r="79" spans="1:14" ht="9.75" customHeight="1">
      <c r="A79" s="326">
        <v>2</v>
      </c>
      <c r="B79" s="326" t="s">
        <v>135</v>
      </c>
      <c r="C79" s="329">
        <v>0</v>
      </c>
      <c r="D79" s="329">
        <v>0</v>
      </c>
      <c r="E79" s="329">
        <v>0</v>
      </c>
      <c r="F79" s="329">
        <v>0</v>
      </c>
      <c r="G79" s="329">
        <v>0</v>
      </c>
      <c r="H79" s="329">
        <v>0</v>
      </c>
      <c r="I79" s="329">
        <v>0</v>
      </c>
      <c r="J79" s="329">
        <v>0</v>
      </c>
      <c r="K79" s="330">
        <v>0</v>
      </c>
      <c r="L79" s="330">
        <v>0</v>
      </c>
      <c r="M79" s="329">
        <v>0</v>
      </c>
      <c r="N79" s="329">
        <v>0</v>
      </c>
    </row>
    <row r="80" spans="1:14" ht="9.75" customHeight="1">
      <c r="A80" s="326" t="s">
        <v>113</v>
      </c>
      <c r="B80" s="326" t="s">
        <v>133</v>
      </c>
      <c r="C80" s="329">
        <v>0</v>
      </c>
      <c r="D80" s="329">
        <v>0</v>
      </c>
      <c r="E80" s="329">
        <v>0</v>
      </c>
      <c r="F80" s="329">
        <v>0</v>
      </c>
      <c r="G80" s="329">
        <v>0</v>
      </c>
      <c r="H80" s="329">
        <v>0</v>
      </c>
      <c r="I80" s="329">
        <v>0</v>
      </c>
      <c r="J80" s="329">
        <v>0</v>
      </c>
      <c r="K80" s="330">
        <v>0</v>
      </c>
      <c r="L80" s="330">
        <v>0</v>
      </c>
      <c r="M80" s="329">
        <v>0</v>
      </c>
      <c r="N80" s="329">
        <v>0</v>
      </c>
    </row>
    <row r="81" spans="1:14" ht="9.75" customHeight="1">
      <c r="A81" s="326" t="s">
        <v>114</v>
      </c>
      <c r="B81" s="326" t="s">
        <v>17</v>
      </c>
      <c r="C81" s="329">
        <v>0</v>
      </c>
      <c r="D81" s="329">
        <v>0</v>
      </c>
      <c r="E81" s="329">
        <v>0</v>
      </c>
      <c r="F81" s="329">
        <v>0</v>
      </c>
      <c r="G81" s="329">
        <v>0</v>
      </c>
      <c r="H81" s="329">
        <v>0</v>
      </c>
      <c r="I81" s="329">
        <v>0</v>
      </c>
      <c r="J81" s="329">
        <v>0</v>
      </c>
      <c r="K81" s="330">
        <v>0</v>
      </c>
      <c r="L81" s="330">
        <v>0</v>
      </c>
      <c r="M81" s="329">
        <v>0</v>
      </c>
      <c r="N81" s="329">
        <v>0</v>
      </c>
    </row>
    <row r="82" spans="1:14" ht="9.75" customHeight="1">
      <c r="A82" s="326">
        <v>1</v>
      </c>
      <c r="B82" s="326" t="s">
        <v>64</v>
      </c>
      <c r="C82" s="329">
        <v>0</v>
      </c>
      <c r="D82" s="329">
        <v>0</v>
      </c>
      <c r="E82" s="329">
        <v>0</v>
      </c>
      <c r="F82" s="329">
        <v>0</v>
      </c>
      <c r="G82" s="329">
        <v>0</v>
      </c>
      <c r="H82" s="329">
        <v>0</v>
      </c>
      <c r="I82" s="329">
        <v>0</v>
      </c>
      <c r="J82" s="329">
        <v>0</v>
      </c>
      <c r="K82" s="330">
        <v>0</v>
      </c>
      <c r="L82" s="330">
        <v>0</v>
      </c>
      <c r="M82" s="329">
        <v>0</v>
      </c>
      <c r="N82" s="329">
        <v>0</v>
      </c>
    </row>
    <row r="83" spans="1:14" ht="9.75" customHeight="1">
      <c r="A83" s="326">
        <v>2</v>
      </c>
      <c r="B83" s="326" t="s">
        <v>65</v>
      </c>
      <c r="C83" s="329">
        <v>0</v>
      </c>
      <c r="D83" s="329">
        <v>0</v>
      </c>
      <c r="E83" s="329">
        <v>0</v>
      </c>
      <c r="F83" s="329">
        <v>0</v>
      </c>
      <c r="G83" s="329">
        <v>0</v>
      </c>
      <c r="H83" s="329">
        <v>0</v>
      </c>
      <c r="I83" s="329">
        <v>0</v>
      </c>
      <c r="J83" s="329">
        <v>0</v>
      </c>
      <c r="K83" s="330">
        <v>0</v>
      </c>
      <c r="L83" s="330">
        <v>0</v>
      </c>
      <c r="M83" s="329">
        <v>0</v>
      </c>
      <c r="N83" s="329">
        <v>0</v>
      </c>
    </row>
    <row r="84" spans="1:14" ht="9.75" customHeight="1">
      <c r="A84" s="326">
        <v>3</v>
      </c>
      <c r="B84" s="326" t="s">
        <v>453</v>
      </c>
      <c r="C84" s="329">
        <v>0</v>
      </c>
      <c r="D84" s="329">
        <v>0</v>
      </c>
      <c r="E84" s="329">
        <v>0</v>
      </c>
      <c r="F84" s="329">
        <v>0</v>
      </c>
      <c r="G84" s="329">
        <v>0</v>
      </c>
      <c r="H84" s="329">
        <v>0</v>
      </c>
      <c r="I84" s="329">
        <v>0</v>
      </c>
      <c r="J84" s="329">
        <v>0</v>
      </c>
      <c r="K84" s="330">
        <v>0</v>
      </c>
      <c r="L84" s="330">
        <v>0</v>
      </c>
      <c r="M84" s="329">
        <v>0</v>
      </c>
      <c r="N84" s="329">
        <v>0</v>
      </c>
    </row>
    <row r="85" spans="1:14" ht="9.75" customHeight="1">
      <c r="A85" s="326" t="s">
        <v>115</v>
      </c>
      <c r="B85" s="326" t="s">
        <v>2</v>
      </c>
      <c r="C85" s="327">
        <v>2000000000</v>
      </c>
      <c r="D85" s="329">
        <v>0</v>
      </c>
      <c r="E85" s="327">
        <v>2000000000</v>
      </c>
      <c r="F85" s="327">
        <v>2000000000</v>
      </c>
      <c r="G85" s="329">
        <v>0</v>
      </c>
      <c r="H85" s="329">
        <v>0</v>
      </c>
      <c r="I85" s="327">
        <v>2000000000</v>
      </c>
      <c r="J85" s="329">
        <v>0</v>
      </c>
      <c r="K85" s="328">
        <v>2000000000</v>
      </c>
      <c r="L85" s="328">
        <v>2000000000</v>
      </c>
      <c r="M85" s="329">
        <v>0</v>
      </c>
      <c r="N85" s="329">
        <v>0</v>
      </c>
    </row>
    <row r="86" spans="1:14" ht="9.75" customHeight="1">
      <c r="A86" s="326" t="s">
        <v>79</v>
      </c>
      <c r="B86" s="326" t="s">
        <v>340</v>
      </c>
      <c r="C86" s="327">
        <v>2093552310</v>
      </c>
      <c r="D86" s="329">
        <v>0</v>
      </c>
      <c r="E86" s="327">
        <v>2093552310</v>
      </c>
      <c r="F86" s="329">
        <v>0</v>
      </c>
      <c r="G86" s="327">
        <v>1233409000</v>
      </c>
      <c r="H86" s="327">
        <v>860143310</v>
      </c>
      <c r="I86" s="327">
        <v>2093552310</v>
      </c>
      <c r="J86" s="329">
        <v>0</v>
      </c>
      <c r="K86" s="328">
        <v>2093552310</v>
      </c>
      <c r="L86" s="330">
        <v>0</v>
      </c>
      <c r="M86" s="327">
        <v>1233409000</v>
      </c>
      <c r="N86" s="327">
        <v>860143310</v>
      </c>
    </row>
    <row r="87" spans="1:14" ht="9.75" customHeight="1">
      <c r="A87" s="326" t="s">
        <v>157</v>
      </c>
      <c r="B87" s="326" t="s">
        <v>66</v>
      </c>
      <c r="C87" s="327">
        <v>12988594300250</v>
      </c>
      <c r="D87" s="327">
        <v>6876751618567</v>
      </c>
      <c r="E87" s="327">
        <v>6111842681683</v>
      </c>
      <c r="F87" s="327">
        <v>4865079314298</v>
      </c>
      <c r="G87" s="327">
        <v>1246763367385</v>
      </c>
      <c r="H87" s="329">
        <v>0</v>
      </c>
      <c r="I87" s="327">
        <v>12988594300250</v>
      </c>
      <c r="J87" s="327">
        <v>6876751618567</v>
      </c>
      <c r="K87" s="328">
        <v>6111842681683</v>
      </c>
      <c r="L87" s="328">
        <v>4865079314298</v>
      </c>
      <c r="M87" s="327">
        <v>1246763367385</v>
      </c>
      <c r="N87" s="329">
        <v>0</v>
      </c>
    </row>
    <row r="88" spans="1:14" ht="9.75" customHeight="1">
      <c r="A88" s="326">
        <v>1</v>
      </c>
      <c r="B88" s="326" t="s">
        <v>67</v>
      </c>
      <c r="C88" s="327">
        <v>12813313143290</v>
      </c>
      <c r="D88" s="327">
        <v>6876751618567</v>
      </c>
      <c r="E88" s="327">
        <v>5936561524723</v>
      </c>
      <c r="F88" s="327">
        <v>4846946860298</v>
      </c>
      <c r="G88" s="327">
        <v>1089614664425</v>
      </c>
      <c r="H88" s="329">
        <v>0</v>
      </c>
      <c r="I88" s="327">
        <v>12813313143290</v>
      </c>
      <c r="J88" s="327">
        <v>6876751618567</v>
      </c>
      <c r="K88" s="328">
        <v>5936561524723</v>
      </c>
      <c r="L88" s="328">
        <v>4846946860298</v>
      </c>
      <c r="M88" s="327">
        <v>1089614664425</v>
      </c>
      <c r="N88" s="329">
        <v>0</v>
      </c>
    </row>
    <row r="89" spans="1:14" ht="9.75" customHeight="1">
      <c r="A89" s="326">
        <v>1.1000000000000001</v>
      </c>
      <c r="B89" s="326" t="s">
        <v>90</v>
      </c>
      <c r="C89" s="327">
        <v>8823570287000</v>
      </c>
      <c r="D89" s="327">
        <v>4787581000000</v>
      </c>
      <c r="E89" s="327">
        <v>4035989287000</v>
      </c>
      <c r="F89" s="327">
        <v>3464851000000</v>
      </c>
      <c r="G89" s="327">
        <v>571138287000</v>
      </c>
      <c r="H89" s="329">
        <v>0</v>
      </c>
      <c r="I89" s="327">
        <v>8823570287000</v>
      </c>
      <c r="J89" s="327">
        <v>4787581000000</v>
      </c>
      <c r="K89" s="328">
        <v>4035989287000</v>
      </c>
      <c r="L89" s="328">
        <v>3464851000000</v>
      </c>
      <c r="M89" s="327">
        <v>571138287000</v>
      </c>
      <c r="N89" s="329">
        <v>0</v>
      </c>
    </row>
    <row r="90" spans="1:14" ht="9.75" customHeight="1">
      <c r="A90" s="326">
        <v>1.2</v>
      </c>
      <c r="B90" s="326" t="s">
        <v>91</v>
      </c>
      <c r="C90" s="327">
        <v>3989742856290</v>
      </c>
      <c r="D90" s="327">
        <v>2089170618567</v>
      </c>
      <c r="E90" s="327">
        <v>1900572237723</v>
      </c>
      <c r="F90" s="327">
        <v>1382095860298</v>
      </c>
      <c r="G90" s="327">
        <v>518476377425</v>
      </c>
      <c r="H90" s="329">
        <v>0</v>
      </c>
      <c r="I90" s="327">
        <v>3989742856290</v>
      </c>
      <c r="J90" s="327">
        <v>2089170618567</v>
      </c>
      <c r="K90" s="328">
        <v>1900572237723</v>
      </c>
      <c r="L90" s="328">
        <v>1382095860298</v>
      </c>
      <c r="M90" s="327">
        <v>518476377425</v>
      </c>
      <c r="N90" s="329">
        <v>0</v>
      </c>
    </row>
    <row r="91" spans="1:14" ht="9.75" customHeight="1">
      <c r="A91" s="325"/>
      <c r="B91" s="326" t="s">
        <v>650</v>
      </c>
      <c r="C91" s="327">
        <v>3536857129023</v>
      </c>
      <c r="D91" s="327">
        <v>1636284891300</v>
      </c>
      <c r="E91" s="327">
        <v>1900572237723</v>
      </c>
      <c r="F91" s="327">
        <v>1382095860298</v>
      </c>
      <c r="G91" s="327">
        <v>518476377425</v>
      </c>
      <c r="H91" s="329">
        <v>0</v>
      </c>
      <c r="I91" s="327">
        <v>3536857129023</v>
      </c>
      <c r="J91" s="327">
        <v>1636284891300</v>
      </c>
      <c r="K91" s="328">
        <v>1900572237723</v>
      </c>
      <c r="L91" s="328">
        <v>1382095860298</v>
      </c>
      <c r="M91" s="327">
        <v>518476377425</v>
      </c>
      <c r="N91" s="329">
        <v>0</v>
      </c>
    </row>
    <row r="92" spans="1:14" ht="9.75" customHeight="1">
      <c r="A92" s="325"/>
      <c r="B92" s="326" t="s">
        <v>454</v>
      </c>
      <c r="C92" s="327">
        <v>452885727267</v>
      </c>
      <c r="D92" s="327">
        <v>452885727267</v>
      </c>
      <c r="E92" s="329">
        <v>0</v>
      </c>
      <c r="F92" s="329">
        <v>0</v>
      </c>
      <c r="G92" s="329">
        <v>0</v>
      </c>
      <c r="H92" s="329">
        <v>0</v>
      </c>
      <c r="I92" s="327">
        <v>452885727267</v>
      </c>
      <c r="J92" s="327">
        <v>452885727267</v>
      </c>
      <c r="K92" s="330">
        <v>0</v>
      </c>
      <c r="L92" s="330">
        <v>0</v>
      </c>
      <c r="M92" s="329">
        <v>0</v>
      </c>
      <c r="N92" s="329">
        <v>0</v>
      </c>
    </row>
    <row r="93" spans="1:14" ht="9.75" customHeight="1">
      <c r="A93" s="326">
        <v>2</v>
      </c>
      <c r="B93" s="326" t="s">
        <v>95</v>
      </c>
      <c r="C93" s="327">
        <v>175281156960</v>
      </c>
      <c r="D93" s="329">
        <v>0</v>
      </c>
      <c r="E93" s="327">
        <v>175281156960</v>
      </c>
      <c r="F93" s="327">
        <v>18132454000</v>
      </c>
      <c r="G93" s="327">
        <v>157148702960</v>
      </c>
      <c r="H93" s="329">
        <v>0</v>
      </c>
      <c r="I93" s="327">
        <v>175281156960</v>
      </c>
      <c r="J93" s="329">
        <v>0</v>
      </c>
      <c r="K93" s="328">
        <v>175281156960</v>
      </c>
      <c r="L93" s="328">
        <v>18132454000</v>
      </c>
      <c r="M93" s="327">
        <v>157148702960</v>
      </c>
      <c r="N93" s="329">
        <v>0</v>
      </c>
    </row>
    <row r="94" spans="1:14" ht="9.75" customHeight="1">
      <c r="A94" s="326">
        <v>3</v>
      </c>
      <c r="B94" s="326" t="s">
        <v>341</v>
      </c>
      <c r="C94" s="329">
        <v>0</v>
      </c>
      <c r="D94" s="329">
        <v>0</v>
      </c>
      <c r="E94" s="329">
        <v>0</v>
      </c>
      <c r="F94" s="329">
        <v>0</v>
      </c>
      <c r="G94" s="329">
        <v>0</v>
      </c>
      <c r="H94" s="329">
        <v>0</v>
      </c>
      <c r="I94" s="329">
        <v>0</v>
      </c>
      <c r="J94" s="329">
        <v>0</v>
      </c>
      <c r="K94" s="330">
        <v>0</v>
      </c>
      <c r="L94" s="330">
        <v>0</v>
      </c>
      <c r="M94" s="329">
        <v>0</v>
      </c>
      <c r="N94" s="329">
        <v>0</v>
      </c>
    </row>
    <row r="95" spans="1:14" ht="9.75" customHeight="1">
      <c r="A95" s="326" t="s">
        <v>80</v>
      </c>
      <c r="B95" s="326" t="s">
        <v>70</v>
      </c>
      <c r="C95" s="327">
        <v>4341814062741</v>
      </c>
      <c r="D95" s="329">
        <v>0</v>
      </c>
      <c r="E95" s="327">
        <v>4341814062741</v>
      </c>
      <c r="F95" s="327">
        <v>3298236682286</v>
      </c>
      <c r="G95" s="327">
        <v>954388979547</v>
      </c>
      <c r="H95" s="327">
        <v>89188400908</v>
      </c>
      <c r="I95" s="327">
        <v>4341814062741</v>
      </c>
      <c r="J95" s="329">
        <v>0</v>
      </c>
      <c r="K95" s="328">
        <v>4341814062741</v>
      </c>
      <c r="L95" s="328">
        <v>3298236682286</v>
      </c>
      <c r="M95" s="327">
        <v>954388979547</v>
      </c>
      <c r="N95" s="327">
        <v>89188400908</v>
      </c>
    </row>
    <row r="96" spans="1:14" ht="9.75" customHeight="1">
      <c r="A96" s="326" t="s">
        <v>83</v>
      </c>
      <c r="B96" s="326" t="s">
        <v>651</v>
      </c>
      <c r="C96" s="329">
        <v>0</v>
      </c>
      <c r="D96" s="329">
        <v>0</v>
      </c>
      <c r="E96" s="329">
        <v>0</v>
      </c>
      <c r="F96" s="329">
        <v>0</v>
      </c>
      <c r="G96" s="329">
        <v>0</v>
      </c>
      <c r="H96" s="329">
        <v>0</v>
      </c>
      <c r="I96" s="329">
        <v>0</v>
      </c>
      <c r="J96" s="329">
        <v>0</v>
      </c>
      <c r="K96" s="330">
        <v>0</v>
      </c>
      <c r="L96" s="330">
        <v>0</v>
      </c>
      <c r="M96" s="329">
        <v>0</v>
      </c>
      <c r="N96" s="329">
        <v>0</v>
      </c>
    </row>
    <row r="97" spans="1:15" ht="9.75" customHeight="1">
      <c r="A97" s="326">
        <v>1</v>
      </c>
      <c r="B97" s="326" t="s">
        <v>455</v>
      </c>
      <c r="C97" s="329">
        <v>0</v>
      </c>
      <c r="D97" s="329">
        <v>0</v>
      </c>
      <c r="E97" s="329">
        <v>0</v>
      </c>
      <c r="F97" s="329">
        <v>0</v>
      </c>
      <c r="G97" s="329">
        <v>0</v>
      </c>
      <c r="H97" s="329">
        <v>0</v>
      </c>
      <c r="I97" s="329">
        <v>0</v>
      </c>
      <c r="J97" s="329">
        <v>0</v>
      </c>
      <c r="K97" s="330">
        <v>0</v>
      </c>
      <c r="L97" s="330">
        <v>0</v>
      </c>
      <c r="M97" s="329">
        <v>0</v>
      </c>
      <c r="N97" s="329">
        <v>0</v>
      </c>
    </row>
    <row r="98" spans="1:15" ht="9.75" customHeight="1">
      <c r="A98" s="326">
        <v>2</v>
      </c>
      <c r="B98" s="326" t="s">
        <v>652</v>
      </c>
      <c r="C98" s="329">
        <v>0</v>
      </c>
      <c r="D98" s="329">
        <v>0</v>
      </c>
      <c r="E98" s="329">
        <v>0</v>
      </c>
      <c r="F98" s="329">
        <v>0</v>
      </c>
      <c r="G98" s="329">
        <v>0</v>
      </c>
      <c r="H98" s="329">
        <v>0</v>
      </c>
      <c r="I98" s="329">
        <v>0</v>
      </c>
      <c r="J98" s="329">
        <v>0</v>
      </c>
      <c r="K98" s="330">
        <v>0</v>
      </c>
      <c r="L98" s="330">
        <v>0</v>
      </c>
      <c r="M98" s="329">
        <v>0</v>
      </c>
      <c r="N98" s="329">
        <v>0</v>
      </c>
    </row>
    <row r="99" spans="1:15" ht="9.75" customHeight="1">
      <c r="A99" s="326">
        <v>3</v>
      </c>
      <c r="B99" s="326" t="s">
        <v>653</v>
      </c>
      <c r="C99" s="329">
        <v>0</v>
      </c>
      <c r="D99" s="329">
        <v>0</v>
      </c>
      <c r="E99" s="329">
        <v>0</v>
      </c>
      <c r="F99" s="329">
        <v>0</v>
      </c>
      <c r="G99" s="329">
        <v>0</v>
      </c>
      <c r="H99" s="329">
        <v>0</v>
      </c>
      <c r="I99" s="329">
        <v>0</v>
      </c>
      <c r="J99" s="329">
        <v>0</v>
      </c>
      <c r="K99" s="330">
        <v>0</v>
      </c>
      <c r="L99" s="330">
        <v>0</v>
      </c>
      <c r="M99" s="329">
        <v>0</v>
      </c>
      <c r="N99" s="329">
        <v>0</v>
      </c>
    </row>
    <row r="100" spans="1:15" ht="9.75" customHeight="1">
      <c r="A100" s="326">
        <v>4</v>
      </c>
      <c r="B100" s="326" t="s">
        <v>346</v>
      </c>
      <c r="C100" s="329">
        <v>0</v>
      </c>
      <c r="D100" s="329">
        <v>0</v>
      </c>
      <c r="E100" s="329">
        <v>0</v>
      </c>
      <c r="F100" s="329">
        <v>0</v>
      </c>
      <c r="G100" s="329">
        <v>0</v>
      </c>
      <c r="H100" s="329">
        <v>0</v>
      </c>
      <c r="I100" s="329">
        <v>0</v>
      </c>
      <c r="J100" s="329">
        <v>0</v>
      </c>
      <c r="K100" s="330">
        <v>0</v>
      </c>
      <c r="L100" s="330">
        <v>0</v>
      </c>
      <c r="M100" s="329">
        <v>0</v>
      </c>
      <c r="N100" s="329">
        <v>0</v>
      </c>
    </row>
    <row r="101" spans="1:15" ht="9.75" customHeight="1">
      <c r="A101" s="326" t="s">
        <v>63</v>
      </c>
      <c r="B101" s="326" t="s">
        <v>71</v>
      </c>
      <c r="C101" s="327">
        <v>143481399000</v>
      </c>
      <c r="D101" s="327">
        <v>5900000</v>
      </c>
      <c r="E101" s="327">
        <v>143475499000</v>
      </c>
      <c r="F101" s="327">
        <v>143475499000</v>
      </c>
      <c r="G101" s="329">
        <v>0</v>
      </c>
      <c r="H101" s="329">
        <v>0</v>
      </c>
      <c r="I101" s="327">
        <v>143481399000</v>
      </c>
      <c r="J101" s="327">
        <v>5900000</v>
      </c>
      <c r="K101" s="328">
        <v>143475499000</v>
      </c>
      <c r="L101" s="328">
        <v>143475499000</v>
      </c>
      <c r="M101" s="329">
        <v>0</v>
      </c>
      <c r="N101" s="329">
        <v>0</v>
      </c>
    </row>
    <row r="102" spans="1:15" ht="9.75" customHeight="1">
      <c r="A102" s="326">
        <v>1</v>
      </c>
      <c r="B102" s="326" t="s">
        <v>72</v>
      </c>
      <c r="C102" s="327">
        <v>143481399000</v>
      </c>
      <c r="D102" s="327">
        <v>5900000</v>
      </c>
      <c r="E102" s="327">
        <v>143475499000</v>
      </c>
      <c r="F102" s="327">
        <v>143475499000</v>
      </c>
      <c r="G102" s="329">
        <v>0</v>
      </c>
      <c r="H102" s="329">
        <v>0</v>
      </c>
      <c r="I102" s="327">
        <v>143481399000</v>
      </c>
      <c r="J102" s="327">
        <v>5900000</v>
      </c>
      <c r="K102" s="328">
        <v>143475499000</v>
      </c>
      <c r="L102" s="328">
        <v>143475499000</v>
      </c>
      <c r="M102" s="329">
        <v>0</v>
      </c>
      <c r="N102" s="329">
        <v>0</v>
      </c>
    </row>
    <row r="103" spans="1:15" ht="9.75" customHeight="1">
      <c r="A103" s="325"/>
      <c r="B103" s="326" t="s">
        <v>347</v>
      </c>
      <c r="C103" s="329">
        <v>0</v>
      </c>
      <c r="D103" s="329">
        <v>0</v>
      </c>
      <c r="E103" s="329">
        <v>0</v>
      </c>
      <c r="F103" s="329">
        <v>0</v>
      </c>
      <c r="G103" s="329">
        <v>0</v>
      </c>
      <c r="H103" s="329">
        <v>0</v>
      </c>
      <c r="I103" s="329">
        <v>0</v>
      </c>
      <c r="J103" s="329">
        <v>0</v>
      </c>
      <c r="K103" s="330">
        <v>0</v>
      </c>
      <c r="L103" s="330">
        <v>0</v>
      </c>
      <c r="M103" s="329">
        <v>0</v>
      </c>
      <c r="N103" s="329">
        <v>0</v>
      </c>
    </row>
    <row r="104" spans="1:15" ht="9.75" customHeight="1">
      <c r="A104" s="326">
        <v>2</v>
      </c>
      <c r="B104" s="326" t="s">
        <v>73</v>
      </c>
      <c r="C104" s="329">
        <v>0</v>
      </c>
      <c r="D104" s="329">
        <v>0</v>
      </c>
      <c r="E104" s="329">
        <v>0</v>
      </c>
      <c r="F104" s="329">
        <v>0</v>
      </c>
      <c r="G104" s="329">
        <v>0</v>
      </c>
      <c r="H104" s="329">
        <v>0</v>
      </c>
      <c r="I104" s="329">
        <v>0</v>
      </c>
      <c r="J104" s="329">
        <v>0</v>
      </c>
      <c r="K104" s="330">
        <v>0</v>
      </c>
      <c r="L104" s="330">
        <v>0</v>
      </c>
      <c r="M104" s="329">
        <v>0</v>
      </c>
      <c r="N104" s="329">
        <v>0</v>
      </c>
    </row>
    <row r="105" spans="1:15" ht="11.25" customHeight="1">
      <c r="A105" s="463"/>
      <c r="B105" s="463"/>
      <c r="C105" s="463"/>
      <c r="D105" s="463"/>
      <c r="E105" s="463"/>
      <c r="F105" s="463"/>
      <c r="G105" s="463"/>
      <c r="H105" s="463"/>
      <c r="I105" s="463"/>
      <c r="J105" s="463"/>
      <c r="K105" s="463"/>
      <c r="L105" s="463"/>
      <c r="M105" s="463"/>
      <c r="N105" s="463"/>
      <c r="O105" s="463"/>
    </row>
    <row r="106" spans="1:15">
      <c r="A106" s="454"/>
      <c r="B106" s="454"/>
      <c r="C106" s="454"/>
      <c r="D106" s="454"/>
      <c r="E106" s="454"/>
      <c r="F106" s="454"/>
      <c r="G106" s="454"/>
      <c r="H106" s="454"/>
      <c r="I106" s="454"/>
      <c r="J106" s="454"/>
      <c r="K106" s="454"/>
      <c r="L106" s="454"/>
      <c r="M106" s="454"/>
      <c r="N106" s="454"/>
      <c r="O106" s="454"/>
    </row>
    <row r="107" spans="1:15" ht="12.75" customHeight="1">
      <c r="A107" s="454"/>
      <c r="B107" s="454"/>
      <c r="C107" s="454"/>
      <c r="D107" s="454"/>
      <c r="E107" s="454"/>
      <c r="F107" s="454"/>
      <c r="G107" s="454"/>
      <c r="H107" s="454"/>
      <c r="I107" s="454"/>
      <c r="J107" s="454"/>
      <c r="K107" s="454"/>
      <c r="L107" s="452"/>
      <c r="M107" s="452"/>
      <c r="N107" s="452"/>
      <c r="O107" s="452"/>
    </row>
    <row r="108" spans="1:15" ht="56.65" customHeight="1">
      <c r="A108" s="458" t="s">
        <v>128</v>
      </c>
      <c r="B108" s="458"/>
      <c r="C108" s="458"/>
      <c r="D108" s="458"/>
      <c r="E108" s="458"/>
      <c r="F108" s="458" t="s">
        <v>44</v>
      </c>
      <c r="G108" s="458"/>
      <c r="H108" s="458"/>
      <c r="I108" s="458"/>
      <c r="J108" s="458" t="s">
        <v>45</v>
      </c>
      <c r="K108" s="458"/>
      <c r="L108" s="458"/>
      <c r="M108" s="458"/>
      <c r="N108" s="458"/>
    </row>
    <row r="109" spans="1:15" ht="11.1" customHeight="1">
      <c r="A109" s="337"/>
      <c r="B109" s="337"/>
      <c r="C109" s="337"/>
      <c r="D109" s="337"/>
      <c r="E109" s="337"/>
      <c r="F109" s="337"/>
      <c r="G109" s="337"/>
      <c r="H109" s="337"/>
      <c r="I109" s="337"/>
      <c r="J109" s="337"/>
      <c r="K109" s="337"/>
      <c r="L109" s="337"/>
      <c r="M109" s="337"/>
      <c r="N109" s="337"/>
    </row>
    <row r="110" spans="1:15" ht="11.1" customHeight="1">
      <c r="A110" s="337"/>
      <c r="B110" s="337"/>
      <c r="C110" s="337"/>
      <c r="D110" s="337"/>
      <c r="E110" s="337"/>
      <c r="F110" s="337"/>
      <c r="G110" s="337"/>
      <c r="H110" s="337"/>
      <c r="I110" s="337"/>
      <c r="J110" s="337"/>
      <c r="K110" s="337"/>
      <c r="L110" s="337"/>
      <c r="M110" s="337"/>
      <c r="N110" s="337"/>
    </row>
    <row r="111" spans="1:15" ht="11.1" customHeight="1">
      <c r="A111" s="337"/>
      <c r="B111" s="337"/>
      <c r="C111" s="337"/>
      <c r="D111" s="337"/>
      <c r="E111" s="337"/>
      <c r="F111" s="337"/>
      <c r="G111" s="337"/>
      <c r="H111" s="337"/>
      <c r="I111" s="337"/>
      <c r="J111" s="337"/>
      <c r="K111" s="337"/>
      <c r="L111" s="337"/>
      <c r="M111" s="337"/>
      <c r="N111" s="337"/>
    </row>
    <row r="113" spans="1:3" ht="21.4" customHeight="1">
      <c r="A113" s="331" t="s">
        <v>207</v>
      </c>
      <c r="B113" s="347">
        <v>43795.339201388888</v>
      </c>
      <c r="C113" s="332" t="s">
        <v>208</v>
      </c>
    </row>
  </sheetData>
  <mergeCells count="31">
    <mergeCell ref="A108:E108"/>
    <mergeCell ref="F108:I108"/>
    <mergeCell ref="J108:N108"/>
    <mergeCell ref="D13:D14"/>
    <mergeCell ref="E13:E14"/>
    <mergeCell ref="A12:A14"/>
    <mergeCell ref="L13:N13"/>
    <mergeCell ref="A105:O105"/>
    <mergeCell ref="A106:O106"/>
    <mergeCell ref="B12:B14"/>
    <mergeCell ref="C12:H12"/>
    <mergeCell ref="I12:N12"/>
    <mergeCell ref="C13:C14"/>
    <mergeCell ref="L107:O107"/>
    <mergeCell ref="A107:K107"/>
    <mergeCell ref="F13:H13"/>
    <mergeCell ref="I13:I14"/>
    <mergeCell ref="J13:J14"/>
    <mergeCell ref="K13:K14"/>
    <mergeCell ref="A1:L1"/>
    <mergeCell ref="M1:O1"/>
    <mergeCell ref="A2:L2"/>
    <mergeCell ref="M2:O2"/>
    <mergeCell ref="A3:L3"/>
    <mergeCell ref="A8:O8"/>
    <mergeCell ref="A10:O10"/>
    <mergeCell ref="A4:O4"/>
    <mergeCell ref="A5:O5"/>
    <mergeCell ref="A6:O6"/>
    <mergeCell ref="A7:O7"/>
    <mergeCell ref="M3:O3"/>
  </mergeCells>
  <pageMargins left="0.11811023622047245" right="0" top="0.23622047244094491" bottom="0.23622047244094491" header="0.23622047244094491" footer="0.2362204724409449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18</vt:i4>
      </vt:variant>
    </vt:vector>
  </HeadingPairs>
  <TitlesOfParts>
    <vt:vector size="31" baseType="lpstr">
      <vt:lpstr>MB59-342</vt:lpstr>
      <vt:lpstr>MB58-342</vt:lpstr>
      <vt:lpstr>CandoiMB60-342 (đ)</vt:lpstr>
      <vt:lpstr>MB61.1 (ko ke cac Cap (đ)</vt:lpstr>
      <vt:lpstr>MB62.1(ko ke cac capNS (đ)</vt:lpstr>
      <vt:lpstr>B2-01</vt:lpstr>
      <vt:lpstr>B2-01-Tabmis</vt:lpstr>
      <vt:lpstr>B3-01</vt:lpstr>
      <vt:lpstr>B3-01-Tabmis</vt:lpstr>
      <vt:lpstr>XDCBTT-XSKT-TSDD</vt:lpstr>
      <vt:lpstr>CTMTQG (A CONG)</vt:lpstr>
      <vt:lpstr>Bao cao</vt:lpstr>
      <vt:lpstr>BS62-ND31 (DT)</vt:lpstr>
      <vt:lpstr>'Bao cao'!chuong_phuluc_55</vt:lpstr>
      <vt:lpstr>'Bao cao'!chuong_phuluc_55_name</vt:lpstr>
      <vt:lpstr>'BS62-ND31 (DT)'!chuong_phuluc_62</vt:lpstr>
      <vt:lpstr>'BS62-ND31 (DT)'!chuong_phuluc_62_name</vt:lpstr>
      <vt:lpstr>'B2-01'!Print_Area</vt:lpstr>
      <vt:lpstr>'B2-01-Tabmis'!Print_Area</vt:lpstr>
      <vt:lpstr>'B3-01'!Print_Area</vt:lpstr>
      <vt:lpstr>'CandoiMB60-342 (đ)'!Print_Area</vt:lpstr>
      <vt:lpstr>'MB61.1 (ko ke cac Cap (đ)'!Print_Area</vt:lpstr>
      <vt:lpstr>'MB62.1(ko ke cac capNS (đ)'!Print_Area</vt:lpstr>
      <vt:lpstr>'XDCBTT-XSKT-TSDD'!Print_Area</vt:lpstr>
      <vt:lpstr>'B2-01-Tabmis'!Print_Titles</vt:lpstr>
      <vt:lpstr>'B3-01'!Print_Titles</vt:lpstr>
      <vt:lpstr>'B3-01-Tabmis'!Print_Titles</vt:lpstr>
      <vt:lpstr>'Bao cao'!Print_Titles</vt:lpstr>
      <vt:lpstr>'MB61.1 (ko ke cac Cap (đ)'!Print_Titles</vt:lpstr>
      <vt:lpstr>'MB62.1(ko ke cac capNS (đ)'!Print_Titles</vt:lpstr>
      <vt:lpstr>'XDCBTT-XSKT-TSDD'!Print_Titles</vt:lpstr>
    </vt:vector>
  </TitlesOfParts>
  <Company>ELEAD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cuongnv</dc:creator>
  <cp:lastModifiedBy>A</cp:lastModifiedBy>
  <cp:lastPrinted>2019-12-05T00:51:35Z</cp:lastPrinted>
  <dcterms:created xsi:type="dcterms:W3CDTF">2004-09-10T03:04:08Z</dcterms:created>
  <dcterms:modified xsi:type="dcterms:W3CDTF">2020-05-18T02:38:38Z</dcterms:modified>
</cp:coreProperties>
</file>