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52" r:id="rId12"/>
    <sheet name="BS62-ND31 (DT)" sheetId="258" state="hidden" r:id="rId13"/>
  </sheets>
  <externalReferences>
    <externalReference r:id="rId14"/>
    <externalReference r:id="rId15"/>
    <externalReference r:id="rId16"/>
  </externalReferences>
  <definedNames>
    <definedName name="chuong_phuluc_56" localSheetId="11">'Bao cao'!$A$1</definedName>
    <definedName name="chuong_phuluc_56_name" localSheetId="11">'Bao cao'!$A$2</definedName>
    <definedName name="chuong_phuluc_57" localSheetId="11">'Bao cao'!$A$14</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11">'Bao cao'!$A$1:$V$201</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11">'Bao cao'!$4:$6</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I17" i="274"/>
  <c r="J16" i="274"/>
  <c r="J15" i="274" s="1"/>
  <c r="L13" i="147"/>
  <c r="L12" i="147"/>
  <c r="G7" i="274"/>
  <c r="J7" i="274"/>
  <c r="G8" i="274"/>
  <c r="D9" i="274"/>
  <c r="G9" i="274"/>
  <c r="J9" i="274"/>
  <c r="G11" i="274"/>
  <c r="D12" i="274"/>
  <c r="F12" i="274"/>
  <c r="E12" i="274"/>
  <c r="I12" i="274"/>
  <c r="D13" i="274"/>
  <c r="F13" i="274"/>
  <c r="I13" i="274"/>
  <c r="H13" i="274"/>
  <c r="J13" i="274"/>
  <c r="F14" i="274"/>
  <c r="I14" i="274"/>
  <c r="I9" i="274" s="1"/>
  <c r="G15" i="274"/>
  <c r="D16" i="274"/>
  <c r="D17" i="274"/>
  <c r="D15" i="274" s="1"/>
  <c r="O15" i="59"/>
  <c r="O16" i="59"/>
  <c r="O17" i="59"/>
  <c r="O18" i="59"/>
  <c r="D19" i="59"/>
  <c r="F19" i="59"/>
  <c r="G19" i="59"/>
  <c r="H19" i="59"/>
  <c r="E19" i="59" s="1"/>
  <c r="J19" i="59"/>
  <c r="L19" i="59"/>
  <c r="M19" i="59"/>
  <c r="N19" i="59"/>
  <c r="O19" i="59"/>
  <c r="P19" i="59"/>
  <c r="D20" i="59"/>
  <c r="C20" i="59" s="1"/>
  <c r="F20" i="59"/>
  <c r="G20" i="59"/>
  <c r="E20" i="59" s="1"/>
  <c r="H20" i="59"/>
  <c r="J20" i="59"/>
  <c r="L20" i="59"/>
  <c r="M20" i="59"/>
  <c r="N20" i="59"/>
  <c r="O20" i="59"/>
  <c r="D21" i="59"/>
  <c r="F21" i="59"/>
  <c r="C21" i="59"/>
  <c r="G21" i="59"/>
  <c r="E21" i="59" s="1"/>
  <c r="H21" i="59"/>
  <c r="J21" i="59"/>
  <c r="L21" i="59"/>
  <c r="M21" i="59"/>
  <c r="N21" i="59"/>
  <c r="O21" i="59"/>
  <c r="D22" i="59"/>
  <c r="F22" i="59"/>
  <c r="G22" i="59"/>
  <c r="H22" i="59"/>
  <c r="J22" i="59"/>
  <c r="L22" i="59"/>
  <c r="M22" i="59"/>
  <c r="K22" i="59"/>
  <c r="N22" i="59"/>
  <c r="O22" i="59"/>
  <c r="D23" i="59"/>
  <c r="F23" i="59"/>
  <c r="E23" i="59" s="1"/>
  <c r="G23" i="59"/>
  <c r="H23" i="59"/>
  <c r="J23" i="59"/>
  <c r="L23" i="59"/>
  <c r="M23" i="59"/>
  <c r="K23" i="59"/>
  <c r="I23" i="59" s="1"/>
  <c r="N23" i="59"/>
  <c r="O23" i="59"/>
  <c r="P23" i="59" s="1"/>
  <c r="D24" i="59"/>
  <c r="F24" i="59"/>
  <c r="G24" i="59"/>
  <c r="G18" i="59" s="1"/>
  <c r="G17" i="59" s="1"/>
  <c r="H24" i="59"/>
  <c r="J24" i="59"/>
  <c r="I24" i="59" s="1"/>
  <c r="L24" i="59"/>
  <c r="M24" i="59"/>
  <c r="N24" i="59"/>
  <c r="K24" i="59"/>
  <c r="O24" i="59"/>
  <c r="P24" i="59"/>
  <c r="D25" i="59"/>
  <c r="F25" i="59"/>
  <c r="G25" i="59"/>
  <c r="H25" i="59"/>
  <c r="J25" i="59"/>
  <c r="L25" i="59"/>
  <c r="K25" i="59"/>
  <c r="I25" i="59" s="1"/>
  <c r="M25" i="59"/>
  <c r="N25" i="59"/>
  <c r="O25" i="59"/>
  <c r="P25" i="59" s="1"/>
  <c r="D26" i="59"/>
  <c r="F26" i="59"/>
  <c r="G26" i="59"/>
  <c r="H26" i="59"/>
  <c r="J26" i="59"/>
  <c r="L26" i="59"/>
  <c r="M26" i="59"/>
  <c r="N26" i="59"/>
  <c r="O26" i="59"/>
  <c r="D27" i="59"/>
  <c r="P27" i="59" s="1"/>
  <c r="F27" i="59"/>
  <c r="G27" i="59"/>
  <c r="H27" i="59"/>
  <c r="J27" i="59"/>
  <c r="L27" i="59"/>
  <c r="M27" i="59"/>
  <c r="K27" i="59" s="1"/>
  <c r="N27" i="59"/>
  <c r="O27" i="59"/>
  <c r="D28" i="59"/>
  <c r="F28" i="59"/>
  <c r="G28" i="59"/>
  <c r="E28" i="59"/>
  <c r="C28" i="59"/>
  <c r="H28" i="59"/>
  <c r="J28" i="59"/>
  <c r="L28" i="59"/>
  <c r="K28" i="59"/>
  <c r="M28" i="59"/>
  <c r="N28" i="59"/>
  <c r="O28" i="59"/>
  <c r="P28" i="59"/>
  <c r="D29" i="59"/>
  <c r="F29" i="59"/>
  <c r="G29" i="59"/>
  <c r="H29" i="59"/>
  <c r="J29" i="59"/>
  <c r="L29" i="59"/>
  <c r="M29" i="59"/>
  <c r="N29" i="59"/>
  <c r="O29" i="59"/>
  <c r="P29" i="59"/>
  <c r="D30" i="59"/>
  <c r="F30" i="59"/>
  <c r="G30" i="59"/>
  <c r="H30" i="59"/>
  <c r="J30" i="59"/>
  <c r="L30" i="59"/>
  <c r="M30" i="59"/>
  <c r="N30" i="59"/>
  <c r="K30" i="59" s="1"/>
  <c r="O30" i="59"/>
  <c r="D31" i="59"/>
  <c r="F31" i="59"/>
  <c r="G31" i="59"/>
  <c r="H31" i="59"/>
  <c r="J31" i="59"/>
  <c r="L31" i="59"/>
  <c r="K31" i="59"/>
  <c r="I31" i="59" s="1"/>
  <c r="M31" i="59"/>
  <c r="N31" i="59"/>
  <c r="O31" i="59"/>
  <c r="P31" i="59" s="1"/>
  <c r="D32" i="59"/>
  <c r="F32" i="59"/>
  <c r="G32" i="59"/>
  <c r="E32" i="59" s="1"/>
  <c r="C32" i="59" s="1"/>
  <c r="H32" i="59"/>
  <c r="J32" i="59"/>
  <c r="L32" i="59"/>
  <c r="M32" i="59"/>
  <c r="N32" i="59"/>
  <c r="O32" i="59"/>
  <c r="P32" i="59"/>
  <c r="D33" i="59"/>
  <c r="C33" i="59" s="1"/>
  <c r="F33" i="59"/>
  <c r="E33" i="59"/>
  <c r="G33" i="59"/>
  <c r="H33" i="59"/>
  <c r="J33" i="59"/>
  <c r="I33" i="59"/>
  <c r="L33" i="59"/>
  <c r="K33" i="59" s="1"/>
  <c r="M33" i="59"/>
  <c r="N33" i="59"/>
  <c r="O33" i="59"/>
  <c r="D34" i="59"/>
  <c r="F34" i="59"/>
  <c r="G34" i="59"/>
  <c r="H34" i="59"/>
  <c r="J34" i="59"/>
  <c r="L34" i="59"/>
  <c r="M34" i="59"/>
  <c r="N34" i="59"/>
  <c r="O34" i="59"/>
  <c r="D35" i="59"/>
  <c r="F35" i="59"/>
  <c r="G35" i="59"/>
  <c r="H35" i="59"/>
  <c r="J35" i="59"/>
  <c r="L35" i="59"/>
  <c r="M35" i="59"/>
  <c r="K35" i="59" s="1"/>
  <c r="I35" i="59" s="1"/>
  <c r="N35" i="59"/>
  <c r="O35" i="59"/>
  <c r="O36" i="59"/>
  <c r="D37" i="59"/>
  <c r="F37" i="59"/>
  <c r="G37" i="59"/>
  <c r="E37" i="59" s="1"/>
  <c r="H37" i="59"/>
  <c r="J37" i="59"/>
  <c r="L37" i="59"/>
  <c r="M37" i="59"/>
  <c r="N37" i="59"/>
  <c r="O37" i="59"/>
  <c r="D38" i="59"/>
  <c r="F38" i="59"/>
  <c r="F41" i="59" s="1"/>
  <c r="G38" i="59"/>
  <c r="H38" i="59"/>
  <c r="J38" i="59"/>
  <c r="L38" i="59"/>
  <c r="M38" i="59"/>
  <c r="N38" i="59"/>
  <c r="O38" i="59"/>
  <c r="D39" i="59"/>
  <c r="F39" i="59"/>
  <c r="G39" i="59"/>
  <c r="H39" i="59"/>
  <c r="J39" i="59"/>
  <c r="L39" i="59"/>
  <c r="K39" i="59"/>
  <c r="M39" i="59"/>
  <c r="N39" i="59"/>
  <c r="O39" i="59"/>
  <c r="D40" i="59"/>
  <c r="F40" i="59"/>
  <c r="G40" i="59"/>
  <c r="H40" i="59"/>
  <c r="J40" i="59"/>
  <c r="L40" i="59"/>
  <c r="M40" i="59"/>
  <c r="N40" i="59"/>
  <c r="O40" i="59"/>
  <c r="D42" i="59"/>
  <c r="P42" i="59" s="1"/>
  <c r="F42" i="59"/>
  <c r="E42" i="59" s="1"/>
  <c r="G42" i="59"/>
  <c r="H42" i="59"/>
  <c r="J42" i="59"/>
  <c r="L42" i="59"/>
  <c r="M42" i="59"/>
  <c r="N42" i="59"/>
  <c r="O42" i="59"/>
  <c r="D43" i="59"/>
  <c r="C43" i="59" s="1"/>
  <c r="F43" i="59"/>
  <c r="G43" i="59"/>
  <c r="H43" i="59"/>
  <c r="J43" i="59"/>
  <c r="L43" i="59"/>
  <c r="M43" i="59"/>
  <c r="N43" i="59"/>
  <c r="O43" i="59"/>
  <c r="P43" i="59" s="1"/>
  <c r="D44" i="59"/>
  <c r="F44" i="59"/>
  <c r="E44" i="59" s="1"/>
  <c r="G44" i="59"/>
  <c r="H44" i="59"/>
  <c r="J44" i="59"/>
  <c r="L44" i="59"/>
  <c r="M44" i="59"/>
  <c r="N44" i="59"/>
  <c r="O44" i="59"/>
  <c r="D45" i="59"/>
  <c r="F45" i="59"/>
  <c r="G45" i="59"/>
  <c r="H45" i="59"/>
  <c r="J45" i="59"/>
  <c r="L45" i="59"/>
  <c r="M45" i="59"/>
  <c r="N45" i="59"/>
  <c r="O45" i="59"/>
  <c r="P45" i="59" s="1"/>
  <c r="D46" i="59"/>
  <c r="F46" i="59"/>
  <c r="G46" i="59"/>
  <c r="H46" i="59"/>
  <c r="J46" i="59"/>
  <c r="L46" i="59"/>
  <c r="M46" i="59"/>
  <c r="N46" i="59"/>
  <c r="O46" i="59"/>
  <c r="P46" i="59"/>
  <c r="D47" i="59"/>
  <c r="F47" i="59"/>
  <c r="G47" i="59"/>
  <c r="H47" i="59"/>
  <c r="J47" i="59"/>
  <c r="L47" i="59"/>
  <c r="M47" i="59"/>
  <c r="N47" i="59"/>
  <c r="O47" i="59"/>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P52" i="59" s="1"/>
  <c r="F52" i="59"/>
  <c r="G52" i="59"/>
  <c r="H52" i="59"/>
  <c r="J52" i="59"/>
  <c r="L52" i="59"/>
  <c r="M52" i="59"/>
  <c r="N52" i="59"/>
  <c r="O52" i="59"/>
  <c r="D53" i="59"/>
  <c r="F53" i="59"/>
  <c r="G53" i="59"/>
  <c r="H53" i="59"/>
  <c r="J53" i="59"/>
  <c r="I53" i="59" s="1"/>
  <c r="L53" i="59"/>
  <c r="M53" i="59"/>
  <c r="N53" i="59"/>
  <c r="O53" i="59"/>
  <c r="P53" i="59" s="1"/>
  <c r="D54" i="59"/>
  <c r="F54" i="59"/>
  <c r="G54" i="59"/>
  <c r="H54" i="59"/>
  <c r="J54" i="59"/>
  <c r="L54" i="59"/>
  <c r="M54" i="59"/>
  <c r="N54" i="59"/>
  <c r="O54" i="59"/>
  <c r="P54" i="59" s="1"/>
  <c r="D55" i="59"/>
  <c r="F55" i="59"/>
  <c r="G55" i="59"/>
  <c r="H55" i="59"/>
  <c r="J55" i="59"/>
  <c r="L55" i="59"/>
  <c r="M55" i="59"/>
  <c r="K55" i="59" s="1"/>
  <c r="I55" i="59" s="1"/>
  <c r="N55" i="59"/>
  <c r="O55" i="59"/>
  <c r="P55" i="59"/>
  <c r="D56" i="59"/>
  <c r="F56" i="59"/>
  <c r="G56" i="59"/>
  <c r="H56" i="59"/>
  <c r="J56" i="59"/>
  <c r="L56" i="59"/>
  <c r="M56" i="59"/>
  <c r="K56" i="59"/>
  <c r="I56" i="59" s="1"/>
  <c r="N56" i="59"/>
  <c r="O56" i="59"/>
  <c r="P56" i="59" s="1"/>
  <c r="D57" i="59"/>
  <c r="F57" i="59"/>
  <c r="G57" i="59"/>
  <c r="H57" i="59"/>
  <c r="J57" i="59"/>
  <c r="L57" i="59"/>
  <c r="M57" i="59"/>
  <c r="K57" i="59" s="1"/>
  <c r="N57" i="59"/>
  <c r="O57" i="59"/>
  <c r="P57" i="59"/>
  <c r="D58" i="59"/>
  <c r="C58" i="59" s="1"/>
  <c r="F58" i="59"/>
  <c r="G58" i="59"/>
  <c r="H58" i="59"/>
  <c r="E58" i="59"/>
  <c r="J58" i="59"/>
  <c r="L58" i="59"/>
  <c r="M58" i="59"/>
  <c r="K58" i="59"/>
  <c r="I58" i="59" s="1"/>
  <c r="N58" i="59"/>
  <c r="O58" i="59"/>
  <c r="D59" i="59"/>
  <c r="F59" i="59"/>
  <c r="G59" i="59"/>
  <c r="H59" i="59"/>
  <c r="J59" i="59"/>
  <c r="L59" i="59"/>
  <c r="M59" i="59"/>
  <c r="N59" i="59"/>
  <c r="O59" i="59"/>
  <c r="D60" i="59"/>
  <c r="F60" i="59"/>
  <c r="G60" i="59"/>
  <c r="H60" i="59"/>
  <c r="J60" i="59"/>
  <c r="L60" i="59"/>
  <c r="K60" i="59" s="1"/>
  <c r="I60" i="59" s="1"/>
  <c r="M60" i="59"/>
  <c r="N60" i="59"/>
  <c r="O60" i="59"/>
  <c r="P60" i="59" s="1"/>
  <c r="D61" i="59"/>
  <c r="F61" i="59"/>
  <c r="G61" i="59"/>
  <c r="E61" i="59"/>
  <c r="C61" i="59" s="1"/>
  <c r="H61" i="59"/>
  <c r="J61" i="59"/>
  <c r="L61" i="59"/>
  <c r="M61" i="59"/>
  <c r="N61" i="59"/>
  <c r="O61" i="59"/>
  <c r="P61" i="59" s="1"/>
  <c r="D62" i="59"/>
  <c r="F62" i="59"/>
  <c r="E62" i="59" s="1"/>
  <c r="G62" i="59"/>
  <c r="H62" i="59"/>
  <c r="J62" i="59"/>
  <c r="L62" i="59"/>
  <c r="K62" i="59" s="1"/>
  <c r="M62" i="59"/>
  <c r="N62" i="59"/>
  <c r="O62" i="59"/>
  <c r="D63" i="59"/>
  <c r="F63" i="59"/>
  <c r="G63" i="59"/>
  <c r="H63" i="59"/>
  <c r="J63" i="59"/>
  <c r="L63" i="59"/>
  <c r="M63" i="59"/>
  <c r="N63" i="59"/>
  <c r="O63" i="59"/>
  <c r="P63" i="59" s="1"/>
  <c r="D64" i="59"/>
  <c r="F64" i="59"/>
  <c r="E64" i="59" s="1"/>
  <c r="C64" i="59" s="1"/>
  <c r="G64" i="59"/>
  <c r="H64" i="59"/>
  <c r="J64" i="59"/>
  <c r="L64" i="59"/>
  <c r="K64" i="59" s="1"/>
  <c r="M64" i="59"/>
  <c r="N64" i="59"/>
  <c r="O64" i="59"/>
  <c r="P64" i="59" s="1"/>
  <c r="D65" i="59"/>
  <c r="F65" i="59"/>
  <c r="E65" i="59" s="1"/>
  <c r="C65" i="59" s="1"/>
  <c r="G65" i="59"/>
  <c r="H65" i="59"/>
  <c r="J65" i="59"/>
  <c r="L65" i="59"/>
  <c r="M65" i="59"/>
  <c r="N65" i="59"/>
  <c r="O65" i="59"/>
  <c r="D66" i="59"/>
  <c r="F66" i="59"/>
  <c r="G66" i="59"/>
  <c r="H66" i="59"/>
  <c r="E66" i="59" s="1"/>
  <c r="J66" i="59"/>
  <c r="L66" i="59"/>
  <c r="M66" i="59"/>
  <c r="K66" i="59"/>
  <c r="I66" i="59" s="1"/>
  <c r="N66" i="59"/>
  <c r="O66" i="59"/>
  <c r="P66" i="59" s="1"/>
  <c r="O67" i="59"/>
  <c r="D68" i="59"/>
  <c r="F68" i="59"/>
  <c r="G68" i="59"/>
  <c r="H68" i="59"/>
  <c r="J68" i="59"/>
  <c r="L68" i="59"/>
  <c r="K68" i="59"/>
  <c r="M68" i="59"/>
  <c r="N68" i="59"/>
  <c r="O68" i="59"/>
  <c r="P68" i="59" s="1"/>
  <c r="D69" i="59"/>
  <c r="F69" i="59"/>
  <c r="G69" i="59"/>
  <c r="H69" i="59"/>
  <c r="J69" i="59"/>
  <c r="L69" i="59"/>
  <c r="M69" i="59"/>
  <c r="M71" i="59" s="1"/>
  <c r="N69" i="59"/>
  <c r="O69" i="59"/>
  <c r="D70" i="59"/>
  <c r="F70" i="59"/>
  <c r="C70" i="59"/>
  <c r="G70" i="59"/>
  <c r="E70" i="59" s="1"/>
  <c r="H70" i="59"/>
  <c r="J70" i="59"/>
  <c r="L70" i="59"/>
  <c r="M70" i="59"/>
  <c r="N70" i="59"/>
  <c r="O70" i="59"/>
  <c r="D72" i="59"/>
  <c r="P72" i="59" s="1"/>
  <c r="F72" i="59"/>
  <c r="G72" i="59"/>
  <c r="E72" i="59"/>
  <c r="C72" i="59"/>
  <c r="H72" i="59"/>
  <c r="J72" i="59"/>
  <c r="L72" i="59"/>
  <c r="M72" i="59"/>
  <c r="K72" i="59" s="1"/>
  <c r="I72" i="59" s="1"/>
  <c r="N72" i="59"/>
  <c r="O72" i="59"/>
  <c r="D73" i="59"/>
  <c r="P73" i="59" s="1"/>
  <c r="F73" i="59"/>
  <c r="G73" i="59"/>
  <c r="E73" i="59"/>
  <c r="C73" i="59"/>
  <c r="H73" i="59"/>
  <c r="J73" i="59"/>
  <c r="L73" i="59"/>
  <c r="M73" i="59"/>
  <c r="K73" i="59" s="1"/>
  <c r="I73" i="59" s="1"/>
  <c r="N73" i="59"/>
  <c r="O73" i="59"/>
  <c r="D74" i="59"/>
  <c r="F74" i="59"/>
  <c r="E74" i="59" s="1"/>
  <c r="G74" i="59"/>
  <c r="H74" i="59"/>
  <c r="J74" i="59"/>
  <c r="L74" i="59"/>
  <c r="M74" i="59"/>
  <c r="K74" i="59"/>
  <c r="N74" i="59"/>
  <c r="O74" i="59"/>
  <c r="D75" i="59"/>
  <c r="F75" i="59"/>
  <c r="E75" i="59" s="1"/>
  <c r="G75" i="59"/>
  <c r="C75" i="59"/>
  <c r="H75" i="59"/>
  <c r="J75" i="59"/>
  <c r="L75" i="59"/>
  <c r="M75" i="59"/>
  <c r="K75" i="59" s="1"/>
  <c r="I75" i="59" s="1"/>
  <c r="N75" i="59"/>
  <c r="O75" i="59"/>
  <c r="P75" i="59" s="1"/>
  <c r="D76" i="59"/>
  <c r="C76" i="59" s="1"/>
  <c r="F76" i="59"/>
  <c r="G76" i="59"/>
  <c r="E76" i="59" s="1"/>
  <c r="H76" i="59"/>
  <c r="J76" i="59"/>
  <c r="L76" i="59"/>
  <c r="M76" i="59"/>
  <c r="N76" i="59"/>
  <c r="O76" i="59"/>
  <c r="O77" i="59"/>
  <c r="D78" i="59"/>
  <c r="F78" i="59"/>
  <c r="G78" i="59"/>
  <c r="E78" i="59"/>
  <c r="C78" i="59" s="1"/>
  <c r="H78" i="59"/>
  <c r="J78" i="59"/>
  <c r="L78" i="59"/>
  <c r="M78" i="59"/>
  <c r="N78" i="59"/>
  <c r="O78" i="59"/>
  <c r="P78" i="59"/>
  <c r="D79" i="59"/>
  <c r="F79" i="59"/>
  <c r="G79" i="59"/>
  <c r="E79" i="59"/>
  <c r="H79" i="59"/>
  <c r="J79" i="59"/>
  <c r="L79" i="59"/>
  <c r="M79" i="59"/>
  <c r="N79" i="59"/>
  <c r="O79" i="59"/>
  <c r="D80" i="59"/>
  <c r="F80" i="59"/>
  <c r="G80" i="59"/>
  <c r="G77" i="59" s="1"/>
  <c r="H80" i="59"/>
  <c r="J80" i="59"/>
  <c r="L80" i="59"/>
  <c r="M80" i="59"/>
  <c r="N80" i="59"/>
  <c r="O80" i="59"/>
  <c r="D81" i="59"/>
  <c r="F81" i="59"/>
  <c r="E81" i="59" s="1"/>
  <c r="G81" i="59"/>
  <c r="H81" i="59"/>
  <c r="J81" i="59"/>
  <c r="L81" i="59"/>
  <c r="M81" i="59"/>
  <c r="K81" i="59" s="1"/>
  <c r="I81" i="59" s="1"/>
  <c r="N81" i="59"/>
  <c r="O81" i="59"/>
  <c r="O82" i="59"/>
  <c r="D83" i="59"/>
  <c r="F83" i="59"/>
  <c r="G83" i="59"/>
  <c r="H83" i="59"/>
  <c r="J83" i="59"/>
  <c r="L83" i="59"/>
  <c r="M83" i="59"/>
  <c r="N83" i="59"/>
  <c r="O83" i="59"/>
  <c r="D84" i="59"/>
  <c r="F84" i="59"/>
  <c r="G84" i="59"/>
  <c r="H84" i="59"/>
  <c r="J84" i="59"/>
  <c r="L84" i="59"/>
  <c r="M84" i="59"/>
  <c r="M82" i="59" s="1"/>
  <c r="K84" i="59"/>
  <c r="N84" i="59"/>
  <c r="O84" i="59"/>
  <c r="D85" i="59"/>
  <c r="F85" i="59"/>
  <c r="G85" i="59"/>
  <c r="H85" i="59"/>
  <c r="J85" i="59"/>
  <c r="L85" i="59"/>
  <c r="M85" i="59"/>
  <c r="N85" i="59"/>
  <c r="O85" i="59"/>
  <c r="P85" i="59"/>
  <c r="D86" i="59"/>
  <c r="F86" i="59"/>
  <c r="G86" i="59"/>
  <c r="H86" i="59"/>
  <c r="J86" i="59"/>
  <c r="L86" i="59"/>
  <c r="M86" i="59"/>
  <c r="K86" i="59"/>
  <c r="I86" i="59" s="1"/>
  <c r="N86" i="59"/>
  <c r="O86" i="59"/>
  <c r="D87" i="59"/>
  <c r="F87" i="59"/>
  <c r="G87" i="59"/>
  <c r="H87" i="59"/>
  <c r="J87" i="59"/>
  <c r="L87" i="59"/>
  <c r="M87" i="59"/>
  <c r="N87" i="59"/>
  <c r="K87" i="59" s="1"/>
  <c r="I87" i="59" s="1"/>
  <c r="O87" i="59"/>
  <c r="O88" i="59"/>
  <c r="O89" i="59"/>
  <c r="D90" i="59"/>
  <c r="F90" i="59"/>
  <c r="G90" i="59"/>
  <c r="H90" i="59"/>
  <c r="J90" i="59"/>
  <c r="L90" i="59"/>
  <c r="M90" i="59"/>
  <c r="M89" i="59"/>
  <c r="N90" i="59"/>
  <c r="O90" i="59"/>
  <c r="D91" i="59"/>
  <c r="D89" i="59"/>
  <c r="F91" i="59"/>
  <c r="E91" i="59" s="1"/>
  <c r="C91" i="59" s="1"/>
  <c r="G91" i="59"/>
  <c r="H91" i="59"/>
  <c r="H89" i="59"/>
  <c r="J91" i="59"/>
  <c r="I91" i="59" s="1"/>
  <c r="L91" i="59"/>
  <c r="M91" i="59"/>
  <c r="N91" i="59"/>
  <c r="N89" i="59"/>
  <c r="O91" i="59"/>
  <c r="D92" i="59"/>
  <c r="F92" i="59"/>
  <c r="G92" i="59"/>
  <c r="H92" i="59"/>
  <c r="J92" i="59"/>
  <c r="L92" i="59"/>
  <c r="K92" i="59"/>
  <c r="M92" i="59"/>
  <c r="N92" i="59"/>
  <c r="O92" i="59"/>
  <c r="P92" i="59" s="1"/>
  <c r="D93" i="59"/>
  <c r="F93" i="59"/>
  <c r="G93" i="59"/>
  <c r="H93" i="59"/>
  <c r="J93" i="59"/>
  <c r="L93" i="59"/>
  <c r="M93" i="59"/>
  <c r="N93" i="59"/>
  <c r="O93" i="59"/>
  <c r="P93" i="59" s="1"/>
  <c r="D94" i="59"/>
  <c r="F94" i="59"/>
  <c r="G94" i="59"/>
  <c r="H94" i="59"/>
  <c r="E94" i="59" s="1"/>
  <c r="C94" i="59" s="1"/>
  <c r="J94" i="59"/>
  <c r="L94" i="59"/>
  <c r="K94" i="59" s="1"/>
  <c r="I94" i="59" s="1"/>
  <c r="M94" i="59"/>
  <c r="N94" i="59"/>
  <c r="O94" i="59"/>
  <c r="D95" i="59"/>
  <c r="F95" i="59"/>
  <c r="G95" i="59"/>
  <c r="E95" i="59" s="1"/>
  <c r="H95" i="59"/>
  <c r="J95" i="59"/>
  <c r="L95" i="59"/>
  <c r="M95" i="59"/>
  <c r="N95" i="59"/>
  <c r="O95" i="59"/>
  <c r="P95" i="59"/>
  <c r="D96" i="59"/>
  <c r="C96" i="59" s="1"/>
  <c r="F96" i="59"/>
  <c r="G96" i="59"/>
  <c r="H96" i="59"/>
  <c r="E96" i="59" s="1"/>
  <c r="J96" i="59"/>
  <c r="L96" i="59"/>
  <c r="M96" i="59"/>
  <c r="K96" i="59"/>
  <c r="I96" i="59"/>
  <c r="N96" i="59"/>
  <c r="O96" i="59"/>
  <c r="O97" i="59"/>
  <c r="D98" i="59"/>
  <c r="F98" i="59"/>
  <c r="G98" i="59"/>
  <c r="H98" i="59"/>
  <c r="J98" i="59"/>
  <c r="L98" i="59"/>
  <c r="M98" i="59"/>
  <c r="N98" i="59"/>
  <c r="O98" i="59"/>
  <c r="D99" i="59"/>
  <c r="F99" i="59"/>
  <c r="G99" i="59"/>
  <c r="H99" i="59"/>
  <c r="J99" i="59"/>
  <c r="L99" i="59"/>
  <c r="M99" i="59"/>
  <c r="N99" i="59"/>
  <c r="O99" i="59"/>
  <c r="D100" i="59"/>
  <c r="F100" i="59"/>
  <c r="E100" i="59" s="1"/>
  <c r="G100" i="59"/>
  <c r="C100" i="59"/>
  <c r="H100" i="59"/>
  <c r="J100" i="59"/>
  <c r="L100" i="59"/>
  <c r="M100" i="59"/>
  <c r="N100" i="59"/>
  <c r="O100" i="59"/>
  <c r="D101" i="59"/>
  <c r="F101" i="59"/>
  <c r="G101" i="59"/>
  <c r="H101" i="59"/>
  <c r="J101" i="59"/>
  <c r="L101" i="59"/>
  <c r="M101" i="59"/>
  <c r="N101" i="59"/>
  <c r="O101" i="59"/>
  <c r="P101" i="59" s="1"/>
  <c r="O102" i="59"/>
  <c r="D103" i="59"/>
  <c r="F103" i="59"/>
  <c r="G103" i="59"/>
  <c r="H103" i="59"/>
  <c r="J103" i="59"/>
  <c r="J102" i="59" s="1"/>
  <c r="L103" i="59"/>
  <c r="M103" i="59"/>
  <c r="N103" i="59"/>
  <c r="O103" i="59"/>
  <c r="P103" i="59"/>
  <c r="D104" i="59"/>
  <c r="F104" i="59"/>
  <c r="G104" i="59"/>
  <c r="H104" i="59"/>
  <c r="J104" i="59"/>
  <c r="L104" i="59"/>
  <c r="M104" i="59"/>
  <c r="N104" i="59"/>
  <c r="O104" i="59"/>
  <c r="D105" i="59"/>
  <c r="F105" i="59"/>
  <c r="G105" i="59"/>
  <c r="H105" i="59"/>
  <c r="H102" i="59"/>
  <c r="J105" i="59"/>
  <c r="L105" i="59"/>
  <c r="M105" i="59"/>
  <c r="N105" i="59"/>
  <c r="N102" i="59" s="1"/>
  <c r="O105" i="59"/>
  <c r="P105" i="59" s="1"/>
  <c r="D106" i="59"/>
  <c r="F106" i="59"/>
  <c r="G106" i="59"/>
  <c r="H106" i="59"/>
  <c r="J106" i="59"/>
  <c r="L106" i="59"/>
  <c r="M106" i="59"/>
  <c r="N106" i="59"/>
  <c r="O106" i="59"/>
  <c r="P106" i="59"/>
  <c r="C120" i="59"/>
  <c r="D120" i="59"/>
  <c r="E120" i="59"/>
  <c r="F120" i="59"/>
  <c r="G120" i="59"/>
  <c r="H120" i="59"/>
  <c r="I120" i="59"/>
  <c r="J120" i="59"/>
  <c r="K120" i="59"/>
  <c r="L120" i="59"/>
  <c r="M120" i="59"/>
  <c r="N120" i="59"/>
  <c r="C13" i="58"/>
  <c r="D13" i="58"/>
  <c r="E13" i="58"/>
  <c r="F13" i="58"/>
  <c r="G13" i="58"/>
  <c r="H13" i="58"/>
  <c r="I13" i="58"/>
  <c r="J13" i="58"/>
  <c r="K13" i="58"/>
  <c r="L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L14" i="58"/>
  <c r="L12" i="58" s="1"/>
  <c r="L200" i="58" s="1"/>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D14" i="58"/>
  <c r="D12" i="58" s="1"/>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C16" i="58" s="1"/>
  <c r="C14" i="58" s="1"/>
  <c r="C12" i="58" s="1"/>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L97" i="59"/>
  <c r="H77" i="59"/>
  <c r="F36" i="59"/>
  <c r="N97" i="59"/>
  <c r="L89" i="59"/>
  <c r="F77" i="59"/>
  <c r="M41" i="59"/>
  <c r="K41" i="59" s="1"/>
  <c r="I41" i="59" s="1"/>
  <c r="J11" i="274"/>
  <c r="J8" i="274"/>
  <c r="J6" i="274"/>
  <c r="K65" i="59"/>
  <c r="P99" i="59"/>
  <c r="H97" i="59"/>
  <c r="K91" i="59"/>
  <c r="P90" i="59"/>
  <c r="P86" i="59"/>
  <c r="E84" i="59"/>
  <c r="H82" i="59"/>
  <c r="E80" i="59"/>
  <c r="L77" i="59"/>
  <c r="P69" i="59"/>
  <c r="P65" i="59"/>
  <c r="P47" i="59"/>
  <c r="P39" i="59"/>
  <c r="D11" i="274"/>
  <c r="E59" i="59"/>
  <c r="C59" i="59" s="1"/>
  <c r="P44" i="59"/>
  <c r="P98" i="59"/>
  <c r="K95" i="59"/>
  <c r="I95" i="59" s="1"/>
  <c r="P94" i="59"/>
  <c r="E92" i="59"/>
  <c r="C92" i="59" s="1"/>
  <c r="P91" i="59"/>
  <c r="L82" i="59"/>
  <c r="F82" i="59"/>
  <c r="E82" i="59" s="1"/>
  <c r="N77" i="59"/>
  <c r="P70" i="59"/>
  <c r="P62" i="59"/>
  <c r="I39" i="59"/>
  <c r="K101" i="59"/>
  <c r="D88" i="59"/>
  <c r="M102" i="59"/>
  <c r="K103" i="59"/>
  <c r="I103" i="59"/>
  <c r="L88" i="59"/>
  <c r="G89" i="59"/>
  <c r="G88" i="59"/>
  <c r="H16" i="274"/>
  <c r="D8" i="274"/>
  <c r="E14" i="274"/>
  <c r="C14" i="274" s="1"/>
  <c r="C9" i="274"/>
  <c r="F9" i="274"/>
  <c r="C81" i="59"/>
  <c r="P81" i="59"/>
  <c r="J77" i="59"/>
  <c r="K76" i="59"/>
  <c r="I76" i="59"/>
  <c r="F71" i="59"/>
  <c r="K42" i="59"/>
  <c r="I26" i="59"/>
  <c r="C62" i="59"/>
  <c r="I16" i="58"/>
  <c r="I14" i="58"/>
  <c r="I12" i="58"/>
  <c r="I200" i="58" s="1"/>
  <c r="K48" i="59"/>
  <c r="I48" i="59"/>
  <c r="K79" i="59"/>
  <c r="I79" i="59"/>
  <c r="E54" i="59"/>
  <c r="C54" i="59" s="1"/>
  <c r="K47" i="59"/>
  <c r="I47" i="59"/>
  <c r="E47" i="59"/>
  <c r="C47" i="59" s="1"/>
  <c r="K26" i="59"/>
  <c r="I104" i="59"/>
  <c r="K53" i="59"/>
  <c r="J41" i="59"/>
  <c r="J36" i="59"/>
  <c r="P38" i="59"/>
  <c r="I30" i="59"/>
  <c r="E93" i="59"/>
  <c r="C93" i="59"/>
  <c r="I74" i="59"/>
  <c r="E56" i="59"/>
  <c r="C56" i="59" s="1"/>
  <c r="I51" i="59"/>
  <c r="K46" i="59"/>
  <c r="I46" i="59"/>
  <c r="K40" i="59"/>
  <c r="I40" i="59" s="1"/>
  <c r="N41" i="59"/>
  <c r="N36" i="59"/>
  <c r="I28" i="59"/>
  <c r="P104" i="59"/>
  <c r="K104" i="59"/>
  <c r="D102" i="59"/>
  <c r="P102" i="59"/>
  <c r="K85" i="59"/>
  <c r="I85" i="59"/>
  <c r="E85" i="59"/>
  <c r="C85" i="59" s="1"/>
  <c r="P80" i="59"/>
  <c r="K80" i="59"/>
  <c r="I80" i="59"/>
  <c r="K63" i="59"/>
  <c r="I63" i="59"/>
  <c r="I57" i="59"/>
  <c r="K49" i="59"/>
  <c r="I49" i="59"/>
  <c r="E49" i="59"/>
  <c r="C49" i="59"/>
  <c r="E46" i="59"/>
  <c r="C46" i="59"/>
  <c r="C44" i="59"/>
  <c r="E86" i="59"/>
  <c r="C86" i="59"/>
  <c r="P76" i="59"/>
  <c r="E43" i="59"/>
  <c r="C42" i="59"/>
  <c r="E27" i="59"/>
  <c r="C27" i="59"/>
  <c r="P21" i="59"/>
  <c r="K20" i="59"/>
  <c r="I20" i="59"/>
  <c r="P26" i="59"/>
  <c r="N18" i="59"/>
  <c r="N17" i="59" s="1"/>
  <c r="G6" i="274"/>
  <c r="H14" i="274"/>
  <c r="H9" i="274"/>
  <c r="C84" i="59"/>
  <c r="P84" i="59"/>
  <c r="K34" i="59"/>
  <c r="I34" i="59" s="1"/>
  <c r="F67" i="59"/>
  <c r="E105" i="59"/>
  <c r="C105" i="59"/>
  <c r="F102" i="59"/>
  <c r="F89" i="59"/>
  <c r="E89" i="59" s="1"/>
  <c r="M88" i="59"/>
  <c r="N71" i="59"/>
  <c r="N67" i="59" s="1"/>
  <c r="N50" i="59" s="1"/>
  <c r="E52" i="59"/>
  <c r="C52" i="59"/>
  <c r="E38" i="59"/>
  <c r="C38" i="59"/>
  <c r="G41" i="59"/>
  <c r="M67" i="59"/>
  <c r="H16" i="58"/>
  <c r="H14" i="58"/>
  <c r="H12" i="58" s="1"/>
  <c r="P100" i="59"/>
  <c r="F97" i="59"/>
  <c r="E99" i="59"/>
  <c r="C99" i="59"/>
  <c r="K98" i="59"/>
  <c r="I98" i="59"/>
  <c r="E98" i="59"/>
  <c r="C98" i="59"/>
  <c r="G97" i="59"/>
  <c r="E97" i="59" s="1"/>
  <c r="C95" i="59"/>
  <c r="D77" i="59"/>
  <c r="C80" i="59"/>
  <c r="E63" i="59"/>
  <c r="C63" i="59" s="1"/>
  <c r="P59" i="59"/>
  <c r="E55" i="59"/>
  <c r="E51" i="59"/>
  <c r="C51" i="59" s="1"/>
  <c r="K45" i="59"/>
  <c r="I45" i="59"/>
  <c r="K38" i="59"/>
  <c r="I38" i="59" s="1"/>
  <c r="L36" i="59"/>
  <c r="L41" i="59"/>
  <c r="K37" i="59"/>
  <c r="I37" i="59" s="1"/>
  <c r="P34" i="59"/>
  <c r="I84" i="59"/>
  <c r="G82" i="59"/>
  <c r="E83" i="59"/>
  <c r="J18" i="59"/>
  <c r="E77" i="59"/>
  <c r="P88" i="59"/>
  <c r="K69" i="59"/>
  <c r="K90" i="59"/>
  <c r="M16" i="58"/>
  <c r="M14" i="58"/>
  <c r="M12" i="58"/>
  <c r="M200" i="58" s="1"/>
  <c r="E16" i="58"/>
  <c r="E14" i="58"/>
  <c r="E12" i="58"/>
  <c r="C79" i="59"/>
  <c r="P79" i="59"/>
  <c r="K78" i="59"/>
  <c r="I78" i="59" s="1"/>
  <c r="M77" i="59"/>
  <c r="K77" i="59"/>
  <c r="I77" i="59"/>
  <c r="K59" i="59"/>
  <c r="I59" i="59"/>
  <c r="C55" i="59"/>
  <c r="K54" i="59"/>
  <c r="I54" i="59" s="1"/>
  <c r="C48" i="59"/>
  <c r="P48" i="59"/>
  <c r="K29" i="59"/>
  <c r="I29" i="59"/>
  <c r="E29" i="59"/>
  <c r="C29" i="59"/>
  <c r="D7" i="274"/>
  <c r="D6" i="274" s="1"/>
  <c r="F15" i="274"/>
  <c r="E16" i="274"/>
  <c r="E7" i="274" s="1"/>
  <c r="F8" i="274"/>
  <c r="E13" i="274"/>
  <c r="E8" i="274"/>
  <c r="F88" i="59"/>
  <c r="C89" i="59"/>
  <c r="J17" i="59"/>
  <c r="G36" i="59"/>
  <c r="C13" i="274"/>
  <c r="C16" i="274"/>
  <c r="C12" i="274"/>
  <c r="F7" i="274"/>
  <c r="F11" i="274"/>
  <c r="I7" i="274"/>
  <c r="I11" i="274"/>
  <c r="H12" i="274"/>
  <c r="H11" i="274" s="1"/>
  <c r="E11" i="274"/>
  <c r="C11" i="274"/>
  <c r="C17" i="274"/>
  <c r="E15" i="274"/>
  <c r="C8" i="274"/>
  <c r="J16" i="58" l="1"/>
  <c r="J14" i="58" s="1"/>
  <c r="J12" i="58" s="1"/>
  <c r="J200" i="58" s="1"/>
  <c r="J71" i="59"/>
  <c r="J67" i="59"/>
  <c r="I69" i="59"/>
  <c r="H17" i="274"/>
  <c r="H15" i="274" s="1"/>
  <c r="I15" i="274"/>
  <c r="I8" i="274"/>
  <c r="I6" i="274" s="1"/>
  <c r="H7" i="274"/>
  <c r="P58" i="59"/>
  <c r="I83" i="59"/>
  <c r="J82" i="59"/>
  <c r="P83" i="59"/>
  <c r="D82" i="59"/>
  <c r="C83" i="59"/>
  <c r="L71" i="59"/>
  <c r="K71" i="59" s="1"/>
  <c r="K70" i="59"/>
  <c r="I70" i="59" s="1"/>
  <c r="P40" i="59"/>
  <c r="D41" i="59"/>
  <c r="D36" i="59" s="1"/>
  <c r="P37" i="59"/>
  <c r="C37" i="59"/>
  <c r="N16" i="58"/>
  <c r="N14" i="58" s="1"/>
  <c r="N12" i="58" s="1"/>
  <c r="N200" i="58" s="1"/>
  <c r="F6" i="274"/>
  <c r="C7" i="274"/>
  <c r="C6" i="274" s="1"/>
  <c r="C15" i="274"/>
  <c r="E88" i="59"/>
  <c r="C88" i="59" s="1"/>
  <c r="C77" i="59"/>
  <c r="K100" i="59"/>
  <c r="I100" i="59" s="1"/>
  <c r="M97" i="59"/>
  <c r="K97" i="59" s="1"/>
  <c r="N82" i="59"/>
  <c r="K82" i="59" s="1"/>
  <c r="K83" i="59"/>
  <c r="H36" i="59"/>
  <c r="E36" i="59" s="1"/>
  <c r="E40" i="59"/>
  <c r="C40" i="59" s="1"/>
  <c r="H41" i="59"/>
  <c r="E41" i="59" s="1"/>
  <c r="P22" i="59"/>
  <c r="K21" i="59"/>
  <c r="I21" i="59" s="1"/>
  <c r="L18" i="59"/>
  <c r="H8" i="274"/>
  <c r="E57" i="59"/>
  <c r="C57" i="59" s="1"/>
  <c r="M50" i="59"/>
  <c r="F50" i="59"/>
  <c r="G102" i="59"/>
  <c r="E102" i="59" s="1"/>
  <c r="C102" i="59" s="1"/>
  <c r="E103" i="59"/>
  <c r="C103" i="59" s="1"/>
  <c r="J97" i="59"/>
  <c r="I97" i="59" s="1"/>
  <c r="I101" i="59"/>
  <c r="D97" i="59"/>
  <c r="K89" i="59"/>
  <c r="N88" i="59"/>
  <c r="K88" i="59" s="1"/>
  <c r="J89" i="59"/>
  <c r="I90" i="59"/>
  <c r="H50" i="59"/>
  <c r="I43" i="59"/>
  <c r="M36" i="59"/>
  <c r="K36" i="59" s="1"/>
  <c r="I36" i="59" s="1"/>
  <c r="P35" i="59"/>
  <c r="C35" i="59"/>
  <c r="E34" i="59"/>
  <c r="C34" i="59" s="1"/>
  <c r="F18" i="59"/>
  <c r="H18" i="59"/>
  <c r="H17" i="59" s="1"/>
  <c r="H16" i="59" s="1"/>
  <c r="H15" i="59" s="1"/>
  <c r="H121" i="59" s="1"/>
  <c r="E22" i="59"/>
  <c r="C22" i="59" s="1"/>
  <c r="C19" i="59"/>
  <c r="K16" i="58"/>
  <c r="K14" i="58" s="1"/>
  <c r="K12" i="58" s="1"/>
  <c r="K200" i="58" s="1"/>
  <c r="K106" i="59"/>
  <c r="I106" i="59" s="1"/>
  <c r="E106" i="59"/>
  <c r="C106" i="59" s="1"/>
  <c r="H88" i="59"/>
  <c r="P89" i="59"/>
  <c r="P74" i="59"/>
  <c r="C74" i="59"/>
  <c r="H67" i="59"/>
  <c r="H71" i="59"/>
  <c r="E68" i="59"/>
  <c r="C68" i="59" s="1"/>
  <c r="I64" i="59"/>
  <c r="E45" i="59"/>
  <c r="C45" i="59" s="1"/>
  <c r="I42" i="59"/>
  <c r="E39" i="59"/>
  <c r="K32" i="59"/>
  <c r="I32" i="59" s="1"/>
  <c r="E31" i="59"/>
  <c r="I27" i="59"/>
  <c r="E26" i="59"/>
  <c r="C26" i="59" s="1"/>
  <c r="E25" i="59"/>
  <c r="E24" i="59"/>
  <c r="C24" i="59" s="1"/>
  <c r="C23" i="59"/>
  <c r="G16" i="58"/>
  <c r="G14" i="58" s="1"/>
  <c r="G12" i="58" s="1"/>
  <c r="L102" i="59"/>
  <c r="K102" i="59" s="1"/>
  <c r="I102" i="59" s="1"/>
  <c r="K105" i="59"/>
  <c r="I105" i="59" s="1"/>
  <c r="I92" i="59"/>
  <c r="E87" i="59"/>
  <c r="C87" i="59" s="1"/>
  <c r="D71" i="59"/>
  <c r="D67" i="59" s="1"/>
  <c r="G71" i="59"/>
  <c r="E71" i="59" s="1"/>
  <c r="G67" i="59"/>
  <c r="G50" i="59" s="1"/>
  <c r="G16" i="59" s="1"/>
  <c r="G15" i="59" s="1"/>
  <c r="G121" i="59" s="1"/>
  <c r="I68" i="59"/>
  <c r="C66" i="59"/>
  <c r="K44" i="59"/>
  <c r="C39" i="59"/>
  <c r="P33" i="59"/>
  <c r="C31" i="59"/>
  <c r="E30" i="59"/>
  <c r="C25" i="59"/>
  <c r="K19" i="59"/>
  <c r="P77" i="59"/>
  <c r="E9" i="274"/>
  <c r="E6" i="274" s="1"/>
  <c r="F16" i="58"/>
  <c r="F14" i="58" s="1"/>
  <c r="F12" i="58" s="1"/>
  <c r="E104" i="59"/>
  <c r="C104" i="59" s="1"/>
  <c r="E101" i="59"/>
  <c r="C101" i="59" s="1"/>
  <c r="K99" i="59"/>
  <c r="I99" i="59" s="1"/>
  <c r="P96" i="59"/>
  <c r="K93" i="59"/>
  <c r="I93" i="59" s="1"/>
  <c r="E90" i="59"/>
  <c r="C90" i="59" s="1"/>
  <c r="P87" i="59"/>
  <c r="E69" i="59"/>
  <c r="C69" i="59" s="1"/>
  <c r="I65" i="59"/>
  <c r="I62" i="59"/>
  <c r="K61" i="59"/>
  <c r="I61" i="59" s="1"/>
  <c r="E60" i="59"/>
  <c r="C60" i="59" s="1"/>
  <c r="E53" i="59"/>
  <c r="C53" i="59" s="1"/>
  <c r="K52" i="59"/>
  <c r="I52" i="59" s="1"/>
  <c r="I44" i="59"/>
  <c r="K43" i="59"/>
  <c r="E35" i="59"/>
  <c r="C30" i="59"/>
  <c r="P30" i="59"/>
  <c r="I22" i="59"/>
  <c r="P20" i="59"/>
  <c r="I19" i="59"/>
  <c r="C36" i="59" l="1"/>
  <c r="P36" i="59"/>
  <c r="D18" i="59"/>
  <c r="P67" i="59"/>
  <c r="D50" i="59"/>
  <c r="E50" i="59"/>
  <c r="I82" i="59"/>
  <c r="N16" i="59"/>
  <c r="N15" i="59" s="1"/>
  <c r="N121" i="59" s="1"/>
  <c r="E67" i="59"/>
  <c r="C67" i="59" s="1"/>
  <c r="I71" i="59"/>
  <c r="M18" i="59"/>
  <c r="M17" i="59" s="1"/>
  <c r="M16" i="59" s="1"/>
  <c r="M15" i="59" s="1"/>
  <c r="M121" i="59" s="1"/>
  <c r="P97" i="59"/>
  <c r="C97" i="59"/>
  <c r="L67" i="59"/>
  <c r="C82" i="59"/>
  <c r="P82" i="59"/>
  <c r="J50" i="59"/>
  <c r="C71" i="59"/>
  <c r="F17" i="59"/>
  <c r="E18" i="59"/>
  <c r="J88" i="59"/>
  <c r="I88" i="59" s="1"/>
  <c r="I89" i="59"/>
  <c r="L17" i="59"/>
  <c r="C41" i="59"/>
  <c r="H6" i="274"/>
  <c r="J16" i="59" l="1"/>
  <c r="L50" i="59"/>
  <c r="K50" i="59" s="1"/>
  <c r="I50" i="59" s="1"/>
  <c r="K67" i="59"/>
  <c r="I67" i="59" s="1"/>
  <c r="P18" i="59"/>
  <c r="D17" i="59"/>
  <c r="C18" i="59"/>
  <c r="K18" i="59"/>
  <c r="I18" i="59" s="1"/>
  <c r="P50" i="59"/>
  <c r="C50" i="59"/>
  <c r="L16" i="59"/>
  <c r="K17" i="59"/>
  <c r="I17" i="59" s="1"/>
  <c r="F16" i="59"/>
  <c r="E17" i="59"/>
  <c r="K16" i="59" l="1"/>
  <c r="L15" i="59"/>
  <c r="D16" i="59"/>
  <c r="P17" i="59"/>
  <c r="C17" i="59"/>
  <c r="J15" i="59"/>
  <c r="I16" i="59"/>
  <c r="F15" i="59"/>
  <c r="E16" i="59"/>
  <c r="D15" i="59" l="1"/>
  <c r="C16" i="59"/>
  <c r="P16" i="59"/>
  <c r="E15" i="59"/>
  <c r="E121" i="59" s="1"/>
  <c r="F121" i="59"/>
  <c r="K15" i="59"/>
  <c r="K121" i="59" s="1"/>
  <c r="L121" i="59"/>
  <c r="I15" i="59"/>
  <c r="I121" i="59" s="1"/>
  <c r="J121" i="59"/>
  <c r="D121" i="59" l="1"/>
  <c r="P15" i="59"/>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comments5.xml><?xml version="1.0" encoding="utf-8"?>
<comments xmlns="http://schemas.openxmlformats.org/spreadsheetml/2006/main">
  <authors>
    <author>Windows User</author>
  </authors>
  <commentList>
    <comment ref="D4" authorId="0" shapeId="0">
      <text>
        <r>
          <rPr>
            <b/>
            <sz val="9"/>
            <color indexed="81"/>
            <rFont val="Tahoma"/>
            <family val="2"/>
          </rPr>
          <t>Windows User:</t>
        </r>
        <r>
          <rPr>
            <sz val="9"/>
            <color indexed="81"/>
            <rFont val="Tahoma"/>
            <family val="2"/>
          </rPr>
          <t xml:space="preserve">
theo QT</t>
        </r>
      </text>
    </comment>
    <comment ref="U169" authorId="0" shapeId="0">
      <text>
        <r>
          <rPr>
            <b/>
            <sz val="9"/>
            <color indexed="81"/>
            <rFont val="Tahoma"/>
            <family val="2"/>
          </rPr>
          <t>Windows User:</t>
        </r>
        <r>
          <rPr>
            <sz val="9"/>
            <color indexed="81"/>
            <rFont val="Tahoma"/>
            <family val="2"/>
          </rPr>
          <t xml:space="preserve">
Chi hoàn trả các khoản thu về Thuế nội địa của Cục Thuế</t>
        </r>
      </text>
    </comment>
    <comment ref="G203" authorId="0" shapeId="0">
      <text>
        <r>
          <rPr>
            <b/>
            <sz val="9"/>
            <color indexed="81"/>
            <rFont val="Tahoma"/>
            <family val="2"/>
          </rPr>
          <t>Windows User:</t>
        </r>
        <r>
          <rPr>
            <sz val="9"/>
            <color indexed="81"/>
            <rFont val="Tahoma"/>
            <family val="2"/>
          </rPr>
          <t xml:space="preserve">
Hỗ trợ kinh phí cho hoạt động khởi nghiệp ĐBSCL theo Công văn số 251/UBND-KTTH ngày14/5/2018</t>
        </r>
      </text>
    </comment>
    <comment ref="N204" authorId="0" shapeId="0">
      <text>
        <r>
          <rPr>
            <b/>
            <sz val="9"/>
            <color indexed="81"/>
            <rFont val="Tahoma"/>
            <family val="2"/>
          </rPr>
          <t>Windows User:</t>
        </r>
        <r>
          <rPr>
            <sz val="9"/>
            <color indexed="81"/>
            <rFont val="Tahoma"/>
            <family val="2"/>
          </rPr>
          <t xml:space="preserve">
Hoàn trả tạm ứng CP xử lý rác thải tại Nhà máy xử lý và tái chế rác thải Đập Đá, huyện Cao Lãnh theo CV số 106/UBND-KTTH ngày 01/3/2018</t>
        </r>
      </text>
    </comment>
    <comment ref="U205" authorId="0" shapeId="0">
      <text>
        <r>
          <rPr>
            <b/>
            <sz val="9"/>
            <color indexed="81"/>
            <rFont val="Tahoma"/>
            <family val="2"/>
          </rPr>
          <t>Windows User:</t>
        </r>
        <r>
          <rPr>
            <sz val="9"/>
            <color indexed="81"/>
            <rFont val="Tahoma"/>
            <family val="2"/>
          </rPr>
          <t xml:space="preserve">
Chi hoàn trả các khoản thu về Thuế nội địa</t>
        </r>
      </text>
    </comment>
  </commentList>
</comments>
</file>

<file path=xl/sharedStrings.xml><?xml version="1.0" encoding="utf-8"?>
<sst xmlns="http://schemas.openxmlformats.org/spreadsheetml/2006/main" count="1654" uniqueCount="926">
  <si>
    <t xml:space="preserve"> - Bệnh viện đa khoa Đồng Tháp</t>
  </si>
  <si>
    <t xml:space="preserve"> - Bệnh viện đa khoa Sa Đéc</t>
  </si>
  <si>
    <t xml:space="preserve"> - Bệnh viện đa khoa khu vực Hồng Ngự</t>
  </si>
  <si>
    <t xml:space="preserve"> - Sở Nông nghiệp &amp; Phát triển nông thôn</t>
  </si>
  <si>
    <t xml:space="preserve"> - Chi cục Quản lý thị trường</t>
  </si>
  <si>
    <t xml:space="preserve"> - Sở Khoa học &amp; Công nghệ</t>
  </si>
  <si>
    <t xml:space="preserve"> - Chi cục Tiêu chuẩn Đo lường Chất lượng</t>
  </si>
  <si>
    <t xml:space="preserve"> - Sở Tài chính</t>
  </si>
  <si>
    <t xml:space="preserve"> - Sở Giao thông vận tải</t>
  </si>
  <si>
    <t xml:space="preserve"> - Sở Tài nguyên &amp; Môi trường</t>
  </si>
  <si>
    <t xml:space="preserve"> - Chi cục Bảo vệ môi trường</t>
  </si>
  <si>
    <t xml:space="preserve"> - Chi cục Quản lý đất đai</t>
  </si>
  <si>
    <t xml:space="preserve"> - Sở Nội vụ</t>
  </si>
  <si>
    <t xml:space="preserve"> - Hội Liên hiệp phụ nữ</t>
  </si>
  <si>
    <t xml:space="preserve"> - Hội Nông dân</t>
  </si>
  <si>
    <t xml:space="preserve"> - Hội Cựu chiến binh</t>
  </si>
  <si>
    <t xml:space="preserve"> - Liên hiệp các tổ chức hữu nghị</t>
  </si>
  <si>
    <t xml:space="preserve"> - Liên minh hợp tác xã</t>
  </si>
  <si>
    <t xml:space="preserve"> - Hội người mù</t>
  </si>
  <si>
    <t>Thu hồi các khoản chi năm trước</t>
  </si>
  <si>
    <t>THU NGÂN SÁCH NHÀ NƯỚC</t>
  </si>
  <si>
    <t>Sở Nội vụ</t>
  </si>
  <si>
    <t>Thanh tra tỉnh</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</si>
  <si>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</si>
  <si>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</si>
  <si>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</si>
  <si>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</si>
  <si>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</si>
  <si>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</si>
  <si>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</si>
  <si>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</si>
  <si>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</si>
  <si>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</si>
  <si>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</si>
  <si>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</si>
  <si>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</si>
  <si>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</si>
  <si>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</si>
  <si>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</si>
  <si>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</si>
  <si>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</si>
  <si>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</si>
  <si>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Thực hiện trong kỳ</t>
  </si>
  <si>
    <t>NSNN</t>
  </si>
  <si>
    <t>Chi NS cấp huyện</t>
  </si>
  <si>
    <t>Chi NS xã</t>
  </si>
  <si>
    <t>Trường Chính trị</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</si>
  <si>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</si>
  <si>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</si>
  <si>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</si>
  <si>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</si>
  <si>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</si>
  <si>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</si>
  <si>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</si>
  <si>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</si>
  <si>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</si>
  <si>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</si>
  <si>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</si>
  <si>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</si>
  <si>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Sở Tư pháp</t>
  </si>
  <si>
    <t>Sở Tài chính</t>
  </si>
  <si>
    <t>Sở Xây dựng</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</si>
  <si>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</si>
  <si>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</si>
  <si>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</si>
  <si>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</si>
  <si>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</si>
  <si>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</si>
  <si>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</si>
  <si>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</si>
  <si>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</si>
  <si>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</si>
  <si>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</si>
  <si>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</si>
  <si>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</si>
  <si>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</si>
  <si>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</si>
  <si>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</si>
  <si>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</si>
  <si>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</si>
  <si>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</si>
  <si>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</si>
  <si>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</si>
  <si>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</si>
  <si>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</si>
  <si>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</si>
  <si>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</si>
  <si>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</si>
  <si>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</si>
  <si>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</si>
  <si>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</si>
  <si>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</si>
  <si>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</si>
  <si>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</si>
  <si>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</si>
  <si>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</si>
  <si>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</si>
  <si>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</si>
  <si>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</si>
  <si>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</si>
  <si>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</si>
  <si>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</si>
  <si>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</si>
  <si>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</si>
  <si>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</si>
  <si>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</si>
  <si>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</si>
  <si>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</si>
  <si>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</si>
  <si>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</si>
  <si>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</si>
  <si>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</si>
  <si>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</si>
  <si>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</si>
  <si>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</si>
  <si>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</si>
  <si>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</si>
  <si>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</si>
  <si>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</si>
  <si>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</si>
  <si>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 xml:space="preserve"> - Trường Năng khiếu TDTT</t>
  </si>
  <si>
    <t xml:space="preserve"> - Sở Y tế</t>
  </si>
  <si>
    <t xml:space="preserve"> - Hội Chữ thập đỏ</t>
  </si>
  <si>
    <t xml:space="preserve"> - Ủy ban Mặt trận tổ quốc</t>
  </si>
  <si>
    <t>HĐND quyết định</t>
  </si>
  <si>
    <t xml:space="preserve"> - Đoàn văn công</t>
  </si>
  <si>
    <t xml:space="preserve"> - Thư viện</t>
  </si>
  <si>
    <t xml:space="preserve"> - Khu di tích Nguyễn Sinh Sắc</t>
  </si>
  <si>
    <t xml:space="preserve"> - Khu di tích Xẻo Quýt</t>
  </si>
  <si>
    <t xml:space="preserve"> - Sở Lao động Thương binh &amp; Xã hội</t>
  </si>
  <si>
    <t>3. Chi thường xuyên</t>
  </si>
  <si>
    <t>III</t>
  </si>
  <si>
    <t>NS cấp tỉnh</t>
  </si>
  <si>
    <t>NS cấp huyện</t>
  </si>
  <si>
    <t>1.4</t>
  </si>
  <si>
    <t>1.5</t>
  </si>
  <si>
    <t>1.6</t>
  </si>
  <si>
    <t xml:space="preserve"> - Sở Xây dựng</t>
  </si>
  <si>
    <t xml:space="preserve"> - Vườn quốc gia Tràm Chim</t>
  </si>
  <si>
    <t xml:space="preserve"> - Chi cục Kiểm lâm</t>
  </si>
  <si>
    <t xml:space="preserve"> - Ban quản lý khu di tích Gò Tháp</t>
  </si>
  <si>
    <t xml:space="preserve"> - 43 Trường THPT</t>
  </si>
  <si>
    <t xml:space="preserve"> - Trường Nuôi dạy trẻ khuyết tật</t>
  </si>
  <si>
    <t xml:space="preserve"> - Trường TC nghề Giao thông vận tải</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</si>
  <si>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</si>
  <si>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</si>
  <si>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</si>
  <si>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</si>
  <si>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</si>
  <si>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</si>
  <si>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</si>
  <si>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</si>
  <si>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</si>
  <si>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</si>
  <si>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</si>
  <si>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</si>
  <si>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Tên đơn vị</t>
  </si>
  <si>
    <t>Trường Cao đẳng nghề</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</si>
  <si>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</si>
  <si>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</si>
  <si>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</si>
  <si>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</si>
  <si>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</si>
  <si>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</si>
  <si>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</si>
  <si>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</si>
  <si>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</si>
  <si>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</si>
  <si>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</si>
  <si>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</si>
  <si>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 xml:space="preserve"> - Trung tâm Giống thủy sản</t>
  </si>
  <si>
    <t xml:space="preserve"> - Chi cục Thủy sản</t>
  </si>
  <si>
    <t xml:space="preserve"> - Chi cục Thủy lợi</t>
  </si>
  <si>
    <t xml:space="preserve"> - Chi cục Phát triển nông thôn</t>
  </si>
  <si>
    <t xml:space="preserve"> - Cảng vụ đường thủy nội địa</t>
  </si>
  <si>
    <t xml:space="preserve"> - Phòng công chứng số 3</t>
  </si>
  <si>
    <t xml:space="preserve"> - Trung tâm Trợ giúp pháp lý</t>
  </si>
  <si>
    <t xml:space="preserve"> - Trung tâm Khuyến công</t>
  </si>
  <si>
    <t xml:space="preserve"> - Trung tâm Dịch vụ Tài chính</t>
  </si>
  <si>
    <t xml:space="preserve"> - Sở Văn hóa Thể thao &amp; Du lịch</t>
  </si>
  <si>
    <t xml:space="preserve"> - Sở Công thương</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</si>
  <si>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</si>
  <si>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</si>
  <si>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</si>
  <si>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</si>
  <si>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</si>
  <si>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</si>
  <si>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</si>
  <si>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</si>
  <si>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</si>
  <si>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</si>
  <si>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</si>
  <si>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</si>
  <si>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</si>
  <si>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</si>
  <si>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</si>
  <si>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</si>
  <si>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</si>
  <si>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</si>
  <si>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</si>
  <si>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</si>
  <si>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</si>
  <si>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</si>
  <si>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</si>
  <si>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</si>
  <si>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</si>
  <si>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</si>
  <si>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</si>
  <si>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</si>
  <si>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</si>
  <si>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</si>
  <si>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NS huyện, xã</t>
  </si>
  <si>
    <t>Tổng số chi NSĐP</t>
  </si>
  <si>
    <t>3.1</t>
  </si>
  <si>
    <t xml:space="preserve"> - Trung tâm Bảo trợ xã hội</t>
  </si>
  <si>
    <t xml:space="preserve"> - Ban quản lý Nghĩa trang liệt sĩ</t>
  </si>
  <si>
    <t xml:space="preserve"> - Trung tâm Công tác xã hội bảo vệ trẻ em</t>
  </si>
  <si>
    <t xml:space="preserve"> - Bệnh viện đa khoa khu vực Tháp Mười</t>
  </si>
  <si>
    <t xml:space="preserve"> - Bệnh viện Y học cổ truyền</t>
  </si>
  <si>
    <t xml:space="preserve"> - Bệnh viện Quân dân y</t>
  </si>
  <si>
    <t xml:space="preserve"> - Bệnh viện Phổi</t>
  </si>
  <si>
    <t xml:space="preserve"> - Trung tâm Giám định y khoa</t>
  </si>
  <si>
    <t xml:space="preserve"> - Trung tâm Pháp y</t>
  </si>
  <si>
    <t xml:space="preserve"> - Chi cục An toàn vệ sinh thực phẩm</t>
  </si>
  <si>
    <t xml:space="preserve"> - Chi cục Dân số KHHGĐ</t>
  </si>
  <si>
    <t xml:space="preserve"> - Trung tâm y tế huyện, thị, thành phố</t>
  </si>
  <si>
    <t xml:space="preserve"> - Hội Đông y</t>
  </si>
  <si>
    <t>Quyết toán</t>
  </si>
  <si>
    <t>Chi đảm bảo xã hội</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</si>
  <si>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</si>
  <si>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</si>
  <si>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</si>
  <si>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</si>
  <si>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</si>
  <si>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</si>
  <si>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</si>
  <si>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</si>
  <si>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</si>
  <si>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</si>
  <si>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</si>
  <si>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</si>
  <si>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</si>
  <si>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</si>
  <si>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</si>
  <si>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</si>
  <si>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</si>
  <si>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</si>
  <si>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</si>
  <si>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</si>
  <si>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</si>
  <si>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 xml:space="preserve"> - Chi cục QLCL Nông lâm sản &amp; thủy sản</t>
  </si>
  <si>
    <t xml:space="preserve"> - Cổng thông tin điện tử</t>
  </si>
  <si>
    <t xml:space="preserve"> - Trung tâm Đầu tư và Khai thác hạ tầng KKT</t>
  </si>
  <si>
    <t xml:space="preserve"> - Ban Quản lý Khu Kinh tế</t>
  </si>
  <si>
    <t xml:space="preserve"> - Trung tâm Kỹ thuật thí nghiệm &amp; ƯD KHCN</t>
  </si>
  <si>
    <t xml:space="preserve"> - Liên hiệp các hội khoa học &amp; kỹ thuật</t>
  </si>
  <si>
    <t xml:space="preserve"> - Bệnh viện Tâm thần</t>
  </si>
  <si>
    <t xml:space="preserve"> - Bảo tàng</t>
  </si>
  <si>
    <t xml:space="preserve"> - Quỹ Bảo trợ trẻ em</t>
  </si>
  <si>
    <t xml:space="preserve"> - Hội Liên hiệp Văn học nghệ thuật</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</si>
  <si>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</si>
  <si>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</si>
  <si>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</si>
  <si>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</si>
  <si>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</si>
  <si>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</si>
  <si>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</si>
  <si>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</si>
  <si>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</si>
  <si>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 xml:space="preserve"> - Trung tâm Ứng dụng NN Công nghệ cao</t>
  </si>
  <si>
    <t xml:space="preserve"> - Ban An toàn giao thông</t>
  </si>
  <si>
    <t xml:space="preserve"> - Sở Thông tin &amp; Truyền thông</t>
  </si>
  <si>
    <t xml:space="preserve"> - Trường TC nghề-GDTX Hồng Ngự</t>
  </si>
  <si>
    <t xml:space="preserve"> - Trường TC nghề-GDTX Tháp Mười</t>
  </si>
  <si>
    <t xml:space="preserve"> - Trường TC nghề-GDTX Thanh Bình</t>
  </si>
  <si>
    <t>TP QLNS</t>
  </si>
  <si>
    <t>Ngày          tháng 9 năm 2015</t>
  </si>
  <si>
    <t>Người lâp</t>
  </si>
  <si>
    <t>Đơn vị tính: triệu đồng</t>
  </si>
  <si>
    <t>F</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</si>
  <si>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</si>
  <si>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</si>
  <si>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</si>
  <si>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</si>
  <si>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</si>
  <si>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</si>
  <si>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</si>
  <si>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</si>
  <si>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</si>
  <si>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</si>
  <si>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</si>
  <si>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</si>
  <si>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</si>
  <si>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</si>
  <si>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</si>
  <si>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</si>
  <si>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</si>
  <si>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</si>
  <si>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</si>
  <si>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 xml:space="preserve">Đến ngày kết sổ </t>
  </si>
  <si>
    <t xml:space="preserve"> - Trung tâm Nước sạch &amp; Vệ sinh MTNT</t>
  </si>
  <si>
    <t xml:space="preserve"> - Trung tâm Lưu trữ lịch sử</t>
  </si>
  <si>
    <t xml:space="preserve"> - Trung tâm Bảo tồn và Phát triển sinh vật</t>
  </si>
  <si>
    <t xml:space="preserve"> - BCH Đoàn tỉnh</t>
  </si>
  <si>
    <t xml:space="preserve"> - Trung tâm Kiểm nghiệm</t>
  </si>
  <si>
    <t xml:space="preserve"> - Trung tâm Dịch vụ việc làm</t>
  </si>
  <si>
    <t xml:space="preserve"> - VP Ủy ban nhân dân Tỉnh</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</si>
  <si>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</si>
  <si>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</si>
  <si>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</si>
  <si>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</si>
  <si>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</si>
  <si>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</si>
  <si>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</si>
  <si>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</si>
  <si>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</si>
  <si>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</si>
  <si>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</si>
  <si>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</si>
  <si>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</si>
  <si>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</si>
  <si>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</si>
  <si>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</si>
  <si>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</si>
  <si>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</si>
  <si>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</si>
  <si>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</si>
  <si>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</si>
  <si>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</si>
  <si>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</si>
  <si>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</si>
  <si>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</si>
  <si>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</si>
  <si>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</si>
  <si>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</si>
  <si>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</si>
  <si>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</si>
  <si>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</si>
  <si>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</si>
  <si>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</si>
  <si>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</si>
  <si>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</si>
  <si>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</si>
  <si>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</si>
  <si>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</si>
  <si>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</si>
  <si>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</si>
  <si>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</si>
  <si>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</si>
  <si>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</si>
  <si>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</si>
  <si>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</si>
  <si>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</si>
  <si>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</si>
  <si>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</si>
  <si>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</si>
  <si>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</si>
  <si>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</si>
  <si>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</si>
  <si>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</si>
  <si>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</si>
  <si>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</si>
  <si>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</si>
  <si>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</si>
  <si>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</si>
  <si>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</si>
  <si>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</si>
  <si>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</si>
  <si>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</si>
  <si>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</si>
  <si>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</si>
  <si>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</si>
  <si>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</si>
  <si>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</si>
  <si>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</si>
  <si>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</si>
  <si>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</si>
  <si>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</si>
  <si>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</si>
  <si>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</si>
  <si>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</si>
  <si>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</si>
  <si>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</si>
  <si>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</si>
  <si>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</si>
  <si>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</si>
  <si>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</si>
  <si>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</si>
  <si>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</si>
  <si>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</si>
  <si>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</si>
  <si>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</si>
  <si>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</si>
  <si>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</si>
  <si>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</si>
  <si>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</si>
  <si>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</si>
  <si>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</si>
  <si>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</si>
  <si>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</si>
  <si>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</si>
  <si>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</si>
  <si>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</si>
  <si>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</si>
  <si>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</si>
  <si>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</si>
  <si>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</si>
  <si>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</si>
  <si>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</si>
  <si>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</si>
  <si>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</si>
  <si>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</si>
  <si>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</si>
  <si>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</si>
  <si>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</si>
  <si>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</si>
  <si>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</si>
  <si>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</si>
  <si>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</si>
  <si>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</si>
  <si>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</si>
  <si>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</si>
  <si>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</si>
  <si>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</si>
  <si>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</si>
  <si>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</si>
  <si>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</si>
  <si>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</si>
  <si>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</si>
  <si>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</si>
  <si>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</si>
  <si>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</si>
  <si>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</si>
  <si>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</si>
  <si>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</si>
  <si>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</si>
  <si>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</si>
  <si>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</si>
  <si>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</si>
  <si>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</si>
  <si>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</si>
  <si>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</si>
  <si>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</si>
  <si>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</si>
  <si>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</si>
  <si>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</si>
  <si>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</si>
  <si>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</si>
  <si>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</si>
  <si>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</si>
  <si>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Thu NSĐP</t>
  </si>
  <si>
    <t>Chi giáo dục - đào tạo và dạy nghề</t>
  </si>
  <si>
    <t>…</t>
  </si>
  <si>
    <t>Sở Y tế</t>
  </si>
  <si>
    <t>Sở Giao thông vận tải</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</si>
  <si>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</si>
  <si>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</si>
  <si>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</si>
  <si>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</si>
  <si>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</si>
  <si>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</si>
  <si>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</si>
  <si>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</si>
  <si>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</si>
  <si>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</si>
  <si>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</si>
  <si>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</si>
  <si>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</si>
  <si>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</si>
  <si>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</si>
  <si>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</si>
  <si>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</si>
  <si>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</si>
  <si>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</si>
  <si>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</si>
  <si>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</si>
  <si>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</si>
  <si>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</si>
  <si>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</si>
  <si>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</si>
  <si>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</si>
  <si>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</si>
  <si>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</si>
  <si>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</si>
  <si>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</si>
  <si>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</si>
  <si>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</si>
  <si>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</si>
  <si>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</si>
  <si>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</si>
  <si>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</si>
  <si>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</si>
  <si>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</si>
  <si>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</si>
  <si>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</si>
  <si>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</si>
  <si>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</si>
  <si>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</si>
  <si>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</si>
  <si>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</si>
  <si>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</si>
  <si>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</si>
  <si>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</si>
  <si>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</si>
  <si>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</si>
  <si>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</si>
  <si>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</si>
  <si>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</si>
  <si>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</si>
  <si>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 xml:space="preserve"> - Trung tâm Khuyến nông</t>
  </si>
  <si>
    <t xml:space="preserve"> - Ban Quản lý dự án VnSAT</t>
  </si>
  <si>
    <t xml:space="preserve"> - VP Điều phối Điều phối xây dựng nông thôn mới</t>
  </si>
  <si>
    <t xml:space="preserve"> - Chi cục Giám định Xây dựng</t>
  </si>
  <si>
    <t xml:space="preserve"> - Bệnh viện Phục hồi chức năng</t>
  </si>
  <si>
    <t xml:space="preserve"> - VP Đăng ký đất đai</t>
  </si>
  <si>
    <t>Sở Ngoại vụ</t>
  </si>
  <si>
    <t>Trường Cao đẳng cộng đồng</t>
  </si>
  <si>
    <t>Ban QLDA ĐTXD công trình NN&amp;PTNT</t>
  </si>
  <si>
    <t xml:space="preserve"> - Trung tâm GDTX kỹ thuật HN</t>
  </si>
  <si>
    <t xml:space="preserve"> - Trung tâm Công nghệ TT&amp;TT</t>
  </si>
  <si>
    <t xml:space="preserve"> - Chi cục Trồng trọt và Bảo vệ thực vật</t>
  </si>
  <si>
    <t xml:space="preserve"> - Chi cục Chăn nuôi - Thú y</t>
  </si>
  <si>
    <t xml:space="preserve"> - Ban QLDA ĐTXD công trình NN&amp;PTNT</t>
  </si>
  <si>
    <t xml:space="preserve"> - Trung tâm Giám định chất lượng CTXD</t>
  </si>
  <si>
    <t xml:space="preserve"> - Cơ sở Điều trị nghiện</t>
  </si>
  <si>
    <t>Sở Văn hóa Thể thao &amp; Du lịch</t>
  </si>
  <si>
    <t>VP Hội đồng nhân dân</t>
  </si>
  <si>
    <t>Ủy ban nhân dân Tỉnh</t>
  </si>
  <si>
    <t>Sở Nông nghiệp &amp; Phát triển nông thôn</t>
  </si>
  <si>
    <t>5</t>
  </si>
  <si>
    <t>Sở Kế hoạch &amp; Đầu tư</t>
  </si>
  <si>
    <t xml:space="preserve"> - VP Sở Kế hoạch &amp; Đầu tư</t>
  </si>
  <si>
    <t xml:space="preserve"> - VP Sở Tư pháp</t>
  </si>
  <si>
    <t xml:space="preserve"> - VP Sở Công thương</t>
  </si>
  <si>
    <t>8</t>
  </si>
  <si>
    <t>Sở Khoa học &amp; Công nghệ</t>
  </si>
  <si>
    <t>9</t>
  </si>
  <si>
    <t>Sở Giáo dục &amp; Đào tạo</t>
  </si>
  <si>
    <t xml:space="preserve"> - VP Sở Giáo dục &amp; Đào tạo</t>
  </si>
  <si>
    <t>13</t>
  </si>
  <si>
    <t>14</t>
  </si>
  <si>
    <t>Sở Lao động Thương binh &amp; Xã hội</t>
  </si>
  <si>
    <t>15</t>
  </si>
  <si>
    <t>16</t>
  </si>
  <si>
    <t>Sở Tài nguyên &amp; Môi trường</t>
  </si>
  <si>
    <t>17</t>
  </si>
  <si>
    <t>Sở Thông tin &amp; Truyền thông</t>
  </si>
  <si>
    <t>18</t>
  </si>
  <si>
    <t>19</t>
  </si>
  <si>
    <t>20</t>
  </si>
  <si>
    <t>Ban Quản lý Khu Kinh tế</t>
  </si>
  <si>
    <t>21</t>
  </si>
  <si>
    <t>22</t>
  </si>
  <si>
    <t>Đài Phát thanh truyền hình</t>
  </si>
  <si>
    <t>23</t>
  </si>
  <si>
    <t>Trung tâm Xúc tiến thương mại ĐT&amp; DL</t>
  </si>
  <si>
    <t>24</t>
  </si>
  <si>
    <t>Trung tâm Phát triển du lịch</t>
  </si>
  <si>
    <t>25</t>
  </si>
  <si>
    <t>Vườn quốc gia Tràm Chim</t>
  </si>
  <si>
    <t>28</t>
  </si>
  <si>
    <t>29</t>
  </si>
  <si>
    <t>30</t>
  </si>
  <si>
    <t>31</t>
  </si>
  <si>
    <t>32</t>
  </si>
  <si>
    <t>Ban QLDA và Phát triển quỹ đất huyện Thanh Bình</t>
  </si>
  <si>
    <t>33</t>
  </si>
  <si>
    <t>34</t>
  </si>
  <si>
    <t>Phòng KTHT H. Tân Hồng</t>
  </si>
  <si>
    <t>35</t>
  </si>
  <si>
    <t>Phòng Quản lý đô thị TP Cao Lãnh</t>
  </si>
  <si>
    <t>36</t>
  </si>
  <si>
    <t>Phòng Quản lý đô thị TP Sa Đéc</t>
  </si>
  <si>
    <t>37</t>
  </si>
  <si>
    <t>Phòng Kinh tế hạ tầng H. Tháp Mười</t>
  </si>
  <si>
    <t>38</t>
  </si>
  <si>
    <t>Phòng Kinh tế hạ tầng H. Châu Thành</t>
  </si>
  <si>
    <t>39</t>
  </si>
  <si>
    <t>Phòng Kinh tế hạ tầng H. Hồng Ngự</t>
  </si>
  <si>
    <t>40</t>
  </si>
  <si>
    <t>Các đơn vị đoàn thể</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</si>
  <si>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</si>
  <si>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</si>
  <si>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</si>
  <si>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</si>
  <si>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</si>
  <si>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</si>
  <si>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</si>
  <si>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</si>
  <si>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</si>
  <si>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</si>
  <si>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</si>
  <si>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</si>
  <si>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</si>
  <si>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</si>
  <si>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</si>
  <si>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</si>
  <si>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</si>
  <si>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</si>
  <si>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</si>
  <si>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</si>
  <si>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</si>
  <si>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</si>
  <si>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</si>
  <si>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</si>
  <si>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</si>
  <si>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</si>
  <si>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</si>
  <si>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</si>
  <si>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</si>
  <si>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</si>
  <si>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</si>
  <si>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</si>
  <si>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</si>
  <si>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</si>
  <si>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</si>
  <si>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</si>
  <si>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</si>
  <si>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</si>
  <si>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</si>
  <si>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</si>
  <si>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</si>
  <si>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</si>
  <si>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</si>
  <si>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</si>
  <si>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</si>
  <si>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</si>
  <si>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</si>
  <si>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</si>
  <si>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</si>
  <si>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</si>
  <si>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</si>
  <si>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</si>
  <si>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</si>
  <si>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</si>
  <si>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</si>
  <si>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</si>
  <si>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</si>
  <si>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</si>
  <si>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</si>
  <si>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</si>
  <si>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</si>
  <si>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</si>
  <si>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</si>
  <si>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</si>
  <si>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</si>
  <si>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</si>
  <si>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</si>
  <si>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</si>
  <si>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</si>
  <si>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</si>
  <si>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</si>
  <si>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</si>
  <si>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</si>
  <si>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</si>
  <si>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</si>
  <si>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</si>
  <si>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</si>
  <si>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</si>
  <si>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</si>
  <si>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</si>
  <si>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</si>
  <si>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</si>
  <si>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</si>
  <si>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</si>
  <si>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</si>
  <si>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</si>
  <si>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</si>
  <si>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</si>
  <si>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</si>
  <si>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</si>
  <si>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</si>
  <si>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</si>
  <si>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</si>
  <si>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</si>
  <si>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</si>
  <si>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</si>
  <si>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</si>
  <si>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</si>
  <si>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</si>
  <si>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</si>
  <si>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</si>
  <si>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</si>
  <si>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</si>
  <si>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</si>
  <si>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</si>
  <si>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</si>
  <si>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</si>
  <si>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</si>
  <si>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</si>
  <si>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</si>
  <si>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</si>
  <si>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</si>
  <si>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</si>
  <si>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</si>
  <si>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</si>
  <si>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</si>
  <si>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</si>
  <si>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</si>
  <si>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</si>
  <si>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</si>
  <si>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</si>
  <si>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</si>
  <si>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</si>
  <si>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</si>
  <si>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</si>
  <si>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</si>
  <si>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</si>
  <si>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</si>
  <si>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</si>
  <si>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</si>
  <si>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</si>
  <si>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</si>
  <si>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</si>
  <si>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</si>
  <si>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</si>
  <si>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</si>
  <si>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</si>
  <si>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</si>
  <si>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</si>
  <si>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</si>
  <si>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</si>
  <si>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</si>
  <si>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</si>
  <si>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</si>
  <si>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</si>
  <si>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</si>
  <si>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</si>
  <si>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</si>
  <si>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</si>
  <si>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</si>
  <si>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</si>
  <si>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</si>
  <si>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</si>
  <si>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</si>
  <si>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</si>
  <si>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</si>
  <si>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</si>
  <si>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</si>
  <si>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</si>
  <si>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</si>
  <si>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</si>
  <si>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</si>
  <si>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</si>
  <si>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</si>
  <si>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</si>
  <si>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</si>
  <si>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</si>
  <si>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</si>
  <si>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</si>
  <si>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</si>
  <si>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</si>
  <si>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</si>
  <si>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</si>
  <si>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</si>
  <si>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</si>
  <si>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</si>
  <si>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</si>
  <si>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</si>
  <si>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</si>
  <si>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</si>
  <si>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</si>
  <si>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</si>
  <si>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</si>
  <si>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</si>
  <si>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</si>
  <si>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</si>
  <si>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</si>
  <si>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</si>
  <si>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</si>
  <si>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</si>
  <si>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</si>
  <si>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</si>
  <si>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</si>
  <si>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</si>
  <si>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</si>
  <si>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</si>
  <si>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</si>
  <si>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</si>
  <si>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</si>
  <si>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</si>
  <si>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</si>
  <si>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</si>
  <si>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</si>
  <si>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</si>
  <si>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</si>
  <si>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</si>
  <si>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</si>
  <si>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</si>
  <si>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</si>
  <si>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</si>
  <si>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</si>
  <si>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</si>
  <si>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</si>
  <si>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</si>
  <si>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</si>
  <si>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</si>
  <si>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</si>
  <si>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</si>
  <si>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</si>
  <si>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</si>
  <si>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</si>
  <si>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</si>
  <si>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</si>
  <si>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</si>
  <si>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</si>
  <si>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</si>
  <si>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</si>
  <si>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</si>
  <si>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</si>
  <si>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</si>
  <si>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</si>
  <si>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</si>
  <si>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</si>
  <si>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</si>
  <si>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</si>
  <si>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</si>
  <si>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</si>
  <si>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</si>
  <si>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</si>
  <si>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 xml:space="preserve"> - Trung tâm Kiểm soát bệnh tật</t>
  </si>
  <si>
    <t xml:space="preserve"> - Bệnh viện Da liễu</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</si>
  <si>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</si>
  <si>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</si>
  <si>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</si>
  <si>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</si>
  <si>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</si>
  <si>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</si>
  <si>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</si>
  <si>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</si>
  <si>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Tỉnh</t>
  </si>
  <si>
    <t>Huyện</t>
  </si>
  <si>
    <t>(không kể chi chuyển giao giữa ngân sách huyện, xã)</t>
  </si>
  <si>
    <t xml:space="preserve"> - Trung tâm Hỗ trợ doanh nghiệp và khởi nghiệp</t>
  </si>
  <si>
    <t xml:space="preserve"> - Trung tâm Kiểm định và Kiểm nghiệm</t>
  </si>
  <si>
    <t xml:space="preserve"> - Trung tâm Đăng kiểm phương tiện cơ giới thủy, bộ</t>
  </si>
  <si>
    <t xml:space="preserve"> - 02 trung tâm GDTX</t>
  </si>
  <si>
    <t xml:space="preserve"> - Trung tâm Huấn luyện và Thi đấu TDTT</t>
  </si>
  <si>
    <t xml:space="preserve"> - Trung tâm Văn hóa Nghệ thuật</t>
  </si>
  <si>
    <t xml:space="preserve"> - Trung tâm Kỹ thuật TN&amp;MT</t>
  </si>
  <si>
    <t xml:space="preserve"> - VP Trung tâm Phát triển Du lịch</t>
  </si>
  <si>
    <t xml:space="preserve"> - Khu du lịch Tràm Chim</t>
  </si>
  <si>
    <t>Trường Cao đẳng Y tế</t>
  </si>
  <si>
    <t>Ban QLDA và Phát triển quỹ đất huyện Lai Vung</t>
  </si>
  <si>
    <t>Phòng KTHT H. Tam Nông</t>
  </si>
  <si>
    <t>Phòng KTHT H. Cao Lãnh</t>
  </si>
  <si>
    <t xml:space="preserve"> + BCH Đoàn tỉnh</t>
  </si>
  <si>
    <t xml:space="preserve"> + Trung tâm hoạt động TTN</t>
  </si>
  <si>
    <t>Chương trình mục tiêu văn hóa</t>
  </si>
  <si>
    <t>Chi văn hóa thông tin</t>
  </si>
  <si>
    <t>Chi giao thông</t>
  </si>
  <si>
    <t xml:space="preserve">        Biểu mẫu số 56</t>
  </si>
  <si>
    <t>QUYẾT TOÁN CHI THƯỜNG XUYÊN NGÂN SÁCH CẤP TỈNH CHO TỪNG CƠ QUAN, TỔ CHỨC THEO LĨNH VỰC NĂM 2018</t>
  </si>
  <si>
    <r>
      <t xml:space="preserve">Dự toán 
</t>
    </r>
    <r>
      <rPr>
        <sz val="12"/>
        <rFont val="Times New Roman"/>
        <family val="1"/>
      </rPr>
      <t>(bao gồm số năm trước chuyển sang)</t>
    </r>
  </si>
  <si>
    <t>TRONG ĐÓ</t>
  </si>
  <si>
    <t>So sánh (%) QT/ DT</t>
  </si>
  <si>
    <t>Chi  y tế, dân số và gia đình</t>
  </si>
  <si>
    <t xml:space="preserve">Chi các hoạt động kinh tế </t>
  </si>
  <si>
    <t>Bao gồm:</t>
  </si>
  <si>
    <t>Chi hoạt động của các cơ quan QLNN, đảng, đoàn thể</t>
  </si>
  <si>
    <t>Chi thường xuyên khác</t>
  </si>
  <si>
    <t>Chi nông nghiệp</t>
  </si>
  <si>
    <t>Các đơn vị HCSN cấp tỉnh</t>
  </si>
  <si>
    <t>41</t>
  </si>
  <si>
    <t>Văn phòng Tỉnh ủy</t>
  </si>
  <si>
    <t>42</t>
  </si>
  <si>
    <t>Công an Tỉnh</t>
  </si>
  <si>
    <t>43</t>
  </si>
  <si>
    <t>BCH Quân sự Tỉnh</t>
  </si>
  <si>
    <t>44</t>
  </si>
  <si>
    <t>BCH BD8 Biên phòng tỉnh</t>
  </si>
  <si>
    <t>Cục Thi hành án dân sự tỉnh Đồng Tháp</t>
  </si>
  <si>
    <t>Cục thống kê tỉnh Đồng Tháp</t>
  </si>
  <si>
    <t>Cục thuế tỉnh Đồng Tháp</t>
  </si>
  <si>
    <t>Tòa án nhân dân tỉnh Đồng Tháp</t>
  </si>
  <si>
    <t>Văn phòng Đoàn Đại biểu Quốc hội Tỉnh</t>
  </si>
  <si>
    <t>Viện kiểm sát nhân dân Tỉnh</t>
  </si>
  <si>
    <t>Liên đoàn lao động tỉnh Đồng Tháp</t>
  </si>
  <si>
    <t>Ban Đại diện Hội Người Cao tuổi Đồng Tháp</t>
  </si>
  <si>
    <t>Hội Bảo trợ Người khuyết tật, trẻ mồ côi và bệnh nhân nghèo tỉnh Đồng Tháp</t>
  </si>
  <si>
    <t>Hội Cựu giáo chức Tỉnh</t>
  </si>
  <si>
    <t>Hội Kế hoạch hóa gia đình tỉnh Đồng Tháp</t>
  </si>
  <si>
    <t>Hội Khoa học lịch sử tỉnh Đồng Tháp</t>
  </si>
  <si>
    <t>Hội Khuyến học tỉnh Đồng Tháp</t>
  </si>
  <si>
    <t>Hội Kiến trúc sư tỉnh Đồng Tháp</t>
  </si>
  <si>
    <t>Hội Làm vườn tỉnh Đồng Tháp</t>
  </si>
  <si>
    <t>Hội Liên lạc với người Việt Nam ở nước ngoài tỉnh Đồng Tháp</t>
  </si>
  <si>
    <t>Hội Luật gia tỉnh Đồng Tháp</t>
  </si>
  <si>
    <t>Hội Nạn nhân chất độc da cam/Dioxin tỉnh Đồng Tháp</t>
  </si>
  <si>
    <t>Hội Nhà báo tỉnh Đồng Tháp</t>
  </si>
  <si>
    <t>Hội Tiêu chuẩn và BVQLNTD tỉnh Đồng Tháp</t>
  </si>
  <si>
    <t>Hội Y Học tỉnh Đồng Tháp</t>
  </si>
  <si>
    <t>Hội Y tế công cộng tỉnh Đồng Tháp</t>
  </si>
  <si>
    <t>Hiệp hội Thủy sản tỉnh Đồng Tháp</t>
  </si>
  <si>
    <t>Hội Bảo vệ Thiên nhiên và Môi trường tỉnh Đồng Tháp</t>
  </si>
  <si>
    <t>Hội Doanh nhân trẻ tỉnh Đồng Tháp</t>
  </si>
  <si>
    <t>Hội Dược học tỉnh Đồng Tháp</t>
  </si>
  <si>
    <t>Hội Khoa học Kỹ thuật Cầu đường Đồng Tháp</t>
  </si>
  <si>
    <t>Hội Khoa học Tâm lý - Giáo dục tỉnh Đồng Tháp</t>
  </si>
  <si>
    <t>Hội Sinh vật cảnh tỉnh Đồng Tháp</t>
  </si>
  <si>
    <t>Hội Teakwondo tỉnh Đồng Tháp</t>
  </si>
  <si>
    <t>Liên đoàn Bóng đá tỉnh Đồng Tháp</t>
  </si>
  <si>
    <t>Liên đoàn Cầu lông tỉnh Đồng Tháp</t>
  </si>
  <si>
    <t>Liên đoàn Cờ tỉnh Đồng Tháp</t>
  </si>
  <si>
    <t>Liên đoàn Quần vợt tỉnh Đồng Tháp</t>
  </si>
  <si>
    <t>Liên đoàn vovinam tỉnh Đồng Tháp</t>
  </si>
  <si>
    <t>Liên đoàn Xe đạp - Mô tô Thể thao tỉnh Đồng Tháp</t>
  </si>
  <si>
    <t>26</t>
  </si>
  <si>
    <t>27</t>
  </si>
  <si>
    <t>45</t>
  </si>
  <si>
    <t>46</t>
  </si>
  <si>
    <t>47</t>
  </si>
  <si>
    <t>48</t>
  </si>
  <si>
    <t>49</t>
  </si>
  <si>
    <t>10. Kết dư ngân sách</t>
  </si>
  <si>
    <t>h, ngày 26 tháng 11 năm 2019</t>
  </si>
  <si>
    <t xml:space="preserve">QUYẾT TOÁN THU NSNN, VAY NSĐP NĂM 2018 </t>
  </si>
  <si>
    <t>(không kể chi chuyển giao giữa các ngân sách địa phương)</t>
  </si>
  <si>
    <t>Trung tâm phát triển quỹ nhà đất tỉnh Đồng Tháp</t>
  </si>
  <si>
    <t>Chi nhánh Phòng Thương mại và Công nghiệp Việt Nam CN tại Cần Thơ</t>
  </si>
  <si>
    <t>Đoàn kinh tế Quốc phòng 959</t>
  </si>
  <si>
    <t xml:space="preserve">Bảo Hiễm xã hội tỉnh Đồng Tháp </t>
  </si>
  <si>
    <t>50</t>
  </si>
  <si>
    <t>51</t>
  </si>
  <si>
    <t>Công ty Cổ phần Cấp nước và MTĐT Đồng Tháp</t>
  </si>
  <si>
    <t>Công ty CP Cấp nước và Môi Trường DTĐT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</si>
</sst>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_(* #,##0.00_);_(* \(#,##0.00\);_(* &quot;-&quot;??_);_(@_)"/>
    <numFmt numFmtId="166" formatCode="_(* #,##0_);_(* \(#,##0\);_(* &quot;-&quot;??_);_(@_)"/>
    <numFmt numFmtId="167" formatCode="#,##0.000"/>
    <numFmt numFmtId="168" formatCode="_-* #,##0_-;\-* #,##0_-;_-* &quot;-&quot;??_-;_-@_-"/>
    <numFmt numFmtId="171" formatCode="0.000"/>
  </numFmts>
  <fonts count="94">
    <font>
      <sz val="10"/>
      <name val="Arial"/>
    </font>
    <font>
      <sz val="10"/>
      <name val="Arial"/>
    </font>
    <font>
      <b/>
      <sz val="10"/>
      <name val="Arial"/>
      <family val="2"/>
    </font>
    <font>
      <sz val="8"/>
      <color indexed="81"/>
      <name val="Tahoma"/>
      <family val="2"/>
    </font>
    <font>
      <b/>
      <sz val="8"/>
      <color indexed="81"/>
      <name val="Tahoma"/>
      <family val="2"/>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VNI-Times"/>
    </font>
    <font>
      <sz val="12"/>
      <name val="Times New Roman"/>
      <family val="1"/>
      <charset val="163"/>
    </font>
    <font>
      <b/>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sz val="11"/>
      <name val="Times New Roman"/>
      <family val="1"/>
      <charset val="163"/>
    </font>
    <font>
      <sz val="13"/>
      <name val="VnTime"/>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b/>
      <sz val="12"/>
      <color rgb="FF0000FF"/>
      <name val="Times New Roman"/>
      <family val="1"/>
    </font>
    <font>
      <sz val="12"/>
      <color rgb="FF0000FF"/>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b/>
      <sz val="12"/>
      <color rgb="FF00B0F0"/>
      <name val="Times New Roman"/>
      <family val="1"/>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1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9">
    <xf numFmtId="0" fontId="0" fillId="0" borderId="0"/>
    <xf numFmtId="165" fontId="1" fillId="0" borderId="0" applyFont="0" applyFill="0" applyBorder="0" applyAlignment="0" applyProtection="0"/>
    <xf numFmtId="165" fontId="11" fillId="0" borderId="0" applyFont="0" applyFill="0" applyBorder="0" applyAlignment="0" applyProtection="0"/>
    <xf numFmtId="0" fontId="72" fillId="0" borderId="0"/>
    <xf numFmtId="0" fontId="11" fillId="0" borderId="0"/>
    <xf numFmtId="0" fontId="71" fillId="0" borderId="0" applyProtection="0"/>
    <xf numFmtId="0" fontId="5" fillId="0" borderId="0"/>
    <xf numFmtId="0" fontId="5" fillId="0" borderId="0"/>
    <xf numFmtId="0" fontId="74" fillId="0" borderId="0"/>
  </cellStyleXfs>
  <cellXfs count="518">
    <xf numFmtId="0" fontId="0" fillId="0" borderId="0" xfId="0"/>
    <xf numFmtId="0" fontId="10"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shrinkToFit="1"/>
    </xf>
    <xf numFmtId="3" fontId="8" fillId="0" borderId="2" xfId="0" applyNumberFormat="1" applyFont="1" applyBorder="1" applyAlignment="1">
      <alignment vertical="center" shrinkToFit="1"/>
    </xf>
    <xf numFmtId="0" fontId="8" fillId="0" borderId="0" xfId="0" applyFont="1" applyAlignment="1">
      <alignment vertical="center"/>
    </xf>
    <xf numFmtId="0" fontId="8" fillId="0" borderId="3" xfId="0" applyFont="1" applyBorder="1" applyAlignment="1">
      <alignment vertical="center" shrinkToFit="1"/>
    </xf>
    <xf numFmtId="3" fontId="8" fillId="0" borderId="3" xfId="0" applyNumberFormat="1" applyFont="1" applyBorder="1" applyAlignment="1">
      <alignment vertical="center" shrinkToFit="1"/>
    </xf>
    <xf numFmtId="0" fontId="9" fillId="0" borderId="0" xfId="0" applyFont="1" applyAlignment="1"/>
    <xf numFmtId="0" fontId="10" fillId="0" borderId="0" xfId="0" applyFont="1" applyAlignment="1"/>
    <xf numFmtId="0" fontId="8" fillId="0" borderId="0" xfId="0" applyFont="1" applyAlignment="1"/>
    <xf numFmtId="0" fontId="8" fillId="0" borderId="0" xfId="0" applyFont="1"/>
    <xf numFmtId="3" fontId="11" fillId="0" borderId="0" xfId="0" applyNumberFormat="1" applyFont="1"/>
    <xf numFmtId="0" fontId="10" fillId="0" borderId="0" xfId="0" applyFont="1" applyAlignment="1">
      <alignment horizontal="center"/>
    </xf>
    <xf numFmtId="0" fontId="11" fillId="0" borderId="3" xfId="0" applyFont="1" applyBorder="1" applyAlignment="1">
      <alignment vertical="center" shrinkToFit="1"/>
    </xf>
    <xf numFmtId="3" fontId="11" fillId="0" borderId="3" xfId="0" applyNumberFormat="1" applyFont="1" applyBorder="1" applyAlignment="1">
      <alignment vertical="center" shrinkToFit="1"/>
    </xf>
    <xf numFmtId="3" fontId="20" fillId="0" borderId="0" xfId="0" applyNumberFormat="1" applyFont="1"/>
    <xf numFmtId="0" fontId="20" fillId="0" borderId="0" xfId="0" applyFont="1"/>
    <xf numFmtId="0" fontId="17" fillId="0" borderId="0" xfId="0" applyFont="1"/>
    <xf numFmtId="3" fontId="8" fillId="0" borderId="0" xfId="0" applyNumberFormat="1" applyFont="1"/>
    <xf numFmtId="3" fontId="9"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0" fontId="8" fillId="0" borderId="0" xfId="0" applyFont="1" applyBorder="1" applyAlignment="1">
      <alignment vertical="center" shrinkToFit="1"/>
    </xf>
    <xf numFmtId="3" fontId="8" fillId="0" borderId="0" xfId="0" applyNumberFormat="1" applyFont="1" applyBorder="1" applyAlignment="1">
      <alignment vertical="center" shrinkToFit="1"/>
    </xf>
    <xf numFmtId="166" fontId="20" fillId="0" borderId="0" xfId="1" applyNumberFormat="1" applyFont="1"/>
    <xf numFmtId="3"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3"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0" fontId="9" fillId="0" borderId="0" xfId="0" applyFont="1" applyAlignment="1">
      <alignment horizontal="right"/>
    </xf>
    <xf numFmtId="49" fontId="11" fillId="0" borderId="3" xfId="0" applyNumberFormat="1" applyFont="1" applyFill="1" applyBorder="1" applyAlignment="1">
      <alignment horizontal="left" vertical="center" shrinkToFit="1"/>
    </xf>
    <xf numFmtId="0" fontId="11" fillId="0" borderId="0" xfId="0" applyFont="1" applyFill="1"/>
    <xf numFmtId="0" fontId="11" fillId="0" borderId="0" xfId="0" applyFont="1" applyFill="1" applyAlignment="1">
      <alignment horizontal="center"/>
    </xf>
    <xf numFmtId="0" fontId="20" fillId="0" borderId="0" xfId="0" applyFont="1" applyAlignment="1">
      <alignment vertical="center"/>
    </xf>
    <xf numFmtId="0" fontId="8" fillId="0" borderId="0" xfId="0" applyFont="1" applyFill="1" applyBorder="1" applyAlignment="1">
      <alignment horizontal="center"/>
    </xf>
    <xf numFmtId="0" fontId="10" fillId="0" borderId="0" xfId="0" applyFont="1" applyFill="1" applyBorder="1" applyAlignment="1">
      <alignment horizontal="center"/>
    </xf>
    <xf numFmtId="166" fontId="10" fillId="0" borderId="0" xfId="1" applyNumberFormat="1" applyFont="1"/>
    <xf numFmtId="166" fontId="8" fillId="0" borderId="0" xfId="1" applyNumberFormat="1" applyFont="1" applyAlignment="1">
      <alignment horizontal="center" vertical="center"/>
    </xf>
    <xf numFmtId="166" fontId="8" fillId="0" borderId="0" xfId="1" applyNumberFormat="1" applyFont="1" applyAlignment="1">
      <alignment vertical="center"/>
    </xf>
    <xf numFmtId="166" fontId="8" fillId="0" borderId="0" xfId="1" applyNumberFormat="1" applyFont="1"/>
    <xf numFmtId="3" fontId="11"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shrinkToFit="1"/>
    </xf>
    <xf numFmtId="3" fontId="12" fillId="0" borderId="2" xfId="0" applyNumberFormat="1" applyFont="1" applyFill="1" applyBorder="1" applyAlignment="1">
      <alignment horizontal="right" vertical="center" shrinkToFit="1"/>
    </xf>
    <xf numFmtId="49" fontId="12" fillId="0" borderId="3" xfId="0" applyNumberFormat="1" applyFont="1" applyFill="1" applyBorder="1" applyAlignment="1">
      <alignment horizontal="left" vertical="center" shrinkToFit="1"/>
    </xf>
    <xf numFmtId="3" fontId="12" fillId="0" borderId="3" xfId="0" applyNumberFormat="1" applyFont="1" applyFill="1" applyBorder="1" applyAlignment="1">
      <alignment horizontal="right" vertical="center" shrinkToFit="1"/>
    </xf>
    <xf numFmtId="4" fontId="11" fillId="0" borderId="3" xfId="0" applyNumberFormat="1" applyFont="1" applyFill="1" applyBorder="1" applyAlignment="1">
      <alignment horizontal="right" vertical="center" shrinkToFit="1"/>
    </xf>
    <xf numFmtId="49" fontId="8" fillId="0" borderId="3" xfId="0" applyNumberFormat="1"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3" fontId="20" fillId="0" borderId="0" xfId="0" applyNumberFormat="1" applyFont="1" applyAlignment="1">
      <alignment shrinkToFit="1"/>
    </xf>
    <xf numFmtId="0" fontId="20" fillId="0" borderId="0" xfId="0" applyFont="1" applyAlignment="1">
      <alignment shrinkToFit="1"/>
    </xf>
    <xf numFmtId="166" fontId="20" fillId="0" borderId="0" xfId="1" applyNumberFormat="1" applyFont="1" applyAlignment="1">
      <alignment vertical="center"/>
    </xf>
    <xf numFmtId="3" fontId="11" fillId="0" borderId="0" xfId="0" applyNumberFormat="1" applyFont="1" applyBorder="1" applyAlignment="1">
      <alignment horizontal="right" vertical="center" shrinkToFi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left" vertical="center"/>
    </xf>
    <xf numFmtId="3" fontId="11" fillId="0" borderId="0" xfId="0" applyNumberFormat="1" applyFont="1" applyFill="1" applyBorder="1" applyAlignment="1">
      <alignment horizontal="right" vertical="center"/>
    </xf>
    <xf numFmtId="0" fontId="11" fillId="0" borderId="0" xfId="0" applyFont="1" applyFill="1" applyBorder="1"/>
    <xf numFmtId="49" fontId="11" fillId="0" borderId="0" xfId="0" applyNumberFormat="1" applyFont="1" applyFill="1" applyBorder="1" applyAlignment="1">
      <alignment horizontal="right" vertical="center"/>
    </xf>
    <xf numFmtId="165" fontId="29" fillId="0" borderId="2" xfId="1" applyFont="1" applyFill="1" applyBorder="1" applyAlignment="1">
      <alignment horizontal="right" vertical="center" shrinkToFit="1"/>
    </xf>
    <xf numFmtId="0" fontId="12" fillId="0" borderId="0" xfId="0" applyFont="1" applyFill="1"/>
    <xf numFmtId="165" fontId="29" fillId="0" borderId="3" xfId="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165" fontId="8" fillId="0" borderId="3" xfId="1" applyFont="1" applyFill="1" applyBorder="1" applyAlignment="1">
      <alignment horizontal="right" vertical="center" shrinkToFit="1"/>
    </xf>
    <xf numFmtId="165" fontId="9" fillId="0" borderId="3" xfId="1" applyFont="1" applyFill="1" applyBorder="1" applyAlignment="1">
      <alignment horizontal="right" vertical="center" shrinkToFit="1"/>
    </xf>
    <xf numFmtId="0" fontId="6" fillId="0" borderId="0" xfId="0" applyFont="1" applyFill="1"/>
    <xf numFmtId="0" fontId="8" fillId="0" borderId="0" xfId="0" applyFont="1" applyFill="1"/>
    <xf numFmtId="0" fontId="9" fillId="0" borderId="0" xfId="0" applyFont="1" applyFill="1"/>
    <xf numFmtId="165" fontId="11" fillId="0" borderId="3" xfId="1" applyFont="1" applyFill="1" applyBorder="1" applyAlignment="1">
      <alignment horizontal="right" vertical="center" shrinkToFit="1"/>
    </xf>
    <xf numFmtId="166" fontId="11" fillId="0" borderId="0" xfId="1" applyNumberFormat="1" applyFont="1" applyFill="1" applyAlignment="1">
      <alignment shrinkToFit="1"/>
    </xf>
    <xf numFmtId="49" fontId="12" fillId="0" borderId="4" xfId="0" applyNumberFormat="1"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3" fontId="8" fillId="0" borderId="4"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3" fontId="12" fillId="0" borderId="0" xfId="0" applyNumberFormat="1" applyFont="1" applyFill="1" applyBorder="1" applyAlignment="1">
      <alignment horizontal="right" vertical="center" shrinkToFit="1"/>
    </xf>
    <xf numFmtId="3" fontId="8" fillId="0" borderId="0" xfId="0" applyNumberFormat="1" applyFont="1" applyFill="1" applyBorder="1" applyAlignment="1">
      <alignment horizontal="right" vertical="center" shrinkToFit="1"/>
    </xf>
    <xf numFmtId="3" fontId="11" fillId="0" borderId="0" xfId="0" applyNumberFormat="1" applyFont="1" applyFill="1" applyBorder="1" applyAlignment="1">
      <alignment horizontal="right" vertical="center" shrinkToFit="1"/>
    </xf>
    <xf numFmtId="49" fontId="11" fillId="0" borderId="0" xfId="0" applyNumberFormat="1" applyFont="1" applyFill="1" applyBorder="1" applyAlignment="1">
      <alignment horizontal="left" vertical="center" shrinkToFit="1"/>
    </xf>
    <xf numFmtId="4" fontId="11" fillId="0" borderId="0" xfId="0" applyNumberFormat="1" applyFont="1" applyFill="1" applyBorder="1" applyAlignment="1">
      <alignment horizontal="right" vertical="center" shrinkToFit="1"/>
    </xf>
    <xf numFmtId="0" fontId="11" fillId="0" borderId="0" xfId="0" applyFont="1" applyFill="1" applyBorder="1" applyAlignment="1">
      <alignment shrinkToFit="1"/>
    </xf>
    <xf numFmtId="0" fontId="11" fillId="0" borderId="0" xfId="0" applyFont="1" applyFill="1" applyAlignment="1">
      <alignment shrinkToFit="1"/>
    </xf>
    <xf numFmtId="49" fontId="8" fillId="0" borderId="0" xfId="0" applyNumberFormat="1" applyFont="1" applyFill="1" applyBorder="1" applyAlignment="1">
      <alignment horizontal="right" vertical="center" shrinkToFit="1"/>
    </xf>
    <xf numFmtId="0" fontId="20" fillId="0" borderId="0" xfId="0" applyFont="1" applyAlignment="1">
      <alignment horizontal="right"/>
    </xf>
    <xf numFmtId="0" fontId="8" fillId="0" borderId="0" xfId="0" applyFont="1" applyAlignment="1">
      <alignment horizontal="right"/>
    </xf>
    <xf numFmtId="3" fontId="11" fillId="0" borderId="0" xfId="0" applyNumberFormat="1" applyFont="1" applyAlignment="1"/>
    <xf numFmtId="0" fontId="9" fillId="0" borderId="0" xfId="0" applyFont="1" applyFill="1" applyBorder="1" applyAlignment="1">
      <alignment horizontal="center"/>
    </xf>
    <xf numFmtId="3" fontId="11" fillId="0" borderId="0" xfId="0" applyNumberFormat="1" applyFont="1" applyFill="1" applyBorder="1" applyAlignment="1">
      <alignment shrinkToFit="1"/>
    </xf>
    <xf numFmtId="49" fontId="11" fillId="0" borderId="1" xfId="0" applyNumberFormat="1" applyFont="1" applyFill="1" applyBorder="1" applyAlignment="1">
      <alignment horizontal="center" vertical="center" shrinkToFit="1"/>
    </xf>
    <xf numFmtId="0" fontId="0" fillId="0" borderId="0" xfId="0" applyAlignment="1">
      <alignment horizontal="right"/>
    </xf>
    <xf numFmtId="0" fontId="20" fillId="2" borderId="0" xfId="0" applyFont="1" applyFill="1"/>
    <xf numFmtId="49" fontId="20" fillId="2" borderId="0" xfId="0" applyNumberFormat="1" applyFont="1" applyFill="1" applyBorder="1" applyAlignment="1">
      <alignment horizontal="left" vertical="center" wrapText="1"/>
    </xf>
    <xf numFmtId="3" fontId="20" fillId="2" borderId="0" xfId="0" applyNumberFormat="1" applyFont="1" applyFill="1" applyBorder="1" applyAlignment="1">
      <alignment horizontal="right" vertical="center" wrapText="1"/>
    </xf>
    <xf numFmtId="0" fontId="15" fillId="2" borderId="0" xfId="0" applyFont="1" applyFill="1" applyBorder="1" applyAlignment="1">
      <alignment vertical="center"/>
    </xf>
    <xf numFmtId="49" fontId="20" fillId="2" borderId="0" xfId="0" applyNumberFormat="1" applyFont="1" applyFill="1" applyBorder="1" applyAlignment="1">
      <alignment horizontal="right" vertical="center"/>
    </xf>
    <xf numFmtId="3" fontId="20" fillId="2" borderId="0" xfId="0" applyNumberFormat="1" applyFont="1" applyFill="1" applyBorder="1" applyAlignment="1">
      <alignment horizontal="right" vertical="center"/>
    </xf>
    <xf numFmtId="4" fontId="20" fillId="2" borderId="0" xfId="0" applyNumberFormat="1" applyFont="1" applyFill="1" applyBorder="1" applyAlignment="1">
      <alignment horizontal="right" vertical="center"/>
    </xf>
    <xf numFmtId="167" fontId="20" fillId="2" borderId="0" xfId="0" applyNumberFormat="1" applyFont="1" applyFill="1" applyBorder="1" applyAlignment="1">
      <alignment horizontal="right" vertical="center"/>
    </xf>
    <xf numFmtId="3" fontId="11" fillId="2" borderId="1" xfId="0" applyNumberFormat="1" applyFont="1" applyFill="1" applyBorder="1" applyAlignment="1">
      <alignment horizontal="center" vertical="center" wrapText="1"/>
    </xf>
    <xf numFmtId="49" fontId="11" fillId="2" borderId="3" xfId="0" applyNumberFormat="1" applyFont="1" applyFill="1" applyBorder="1" applyAlignment="1">
      <alignment horizontal="left" vertical="center" shrinkToFit="1"/>
    </xf>
    <xf numFmtId="166" fontId="20" fillId="2" borderId="0" xfId="1" applyNumberFormat="1" applyFont="1" applyFill="1"/>
    <xf numFmtId="0" fontId="17" fillId="2" borderId="0" xfId="0" applyFont="1" applyFill="1"/>
    <xf numFmtId="3" fontId="20" fillId="2" borderId="0" xfId="0" applyNumberFormat="1" applyFont="1" applyFill="1"/>
    <xf numFmtId="0" fontId="20" fillId="2" borderId="0" xfId="0" applyFont="1" applyFill="1" applyAlignment="1">
      <alignment shrinkToFit="1"/>
    </xf>
    <xf numFmtId="3" fontId="20" fillId="2" borderId="0" xfId="0" applyNumberFormat="1" applyFont="1" applyFill="1" applyAlignment="1">
      <alignment shrinkToFit="1"/>
    </xf>
    <xf numFmtId="166" fontId="20" fillId="2" borderId="0" xfId="1" applyNumberFormat="1" applyFont="1" applyFill="1" applyAlignment="1">
      <alignment shrinkToFit="1"/>
    </xf>
    <xf numFmtId="166" fontId="20" fillId="2" borderId="0" xfId="0" applyNumberFormat="1" applyFont="1" applyFill="1"/>
    <xf numFmtId="166" fontId="20" fillId="2" borderId="0" xfId="0" applyNumberFormat="1" applyFont="1" applyFill="1" applyAlignment="1">
      <alignment shrinkToFit="1"/>
    </xf>
    <xf numFmtId="166" fontId="17" fillId="2" borderId="0" xfId="1" applyNumberFormat="1" applyFont="1" applyFill="1" applyAlignment="1">
      <alignment shrinkToFit="1"/>
    </xf>
    <xf numFmtId="49" fontId="11" fillId="0" borderId="0" xfId="0" applyNumberFormat="1" applyFont="1" applyFill="1" applyBorder="1" applyAlignment="1">
      <alignment horizontal="right" vertical="center" shrinkToFit="1"/>
    </xf>
    <xf numFmtId="0" fontId="20" fillId="2" borderId="0" xfId="0" applyFont="1" applyFill="1" applyAlignment="1">
      <alignment horizontal="right"/>
    </xf>
    <xf numFmtId="0" fontId="8" fillId="0" borderId="0" xfId="0" applyFont="1" applyBorder="1"/>
    <xf numFmtId="3" fontId="8" fillId="0" borderId="0" xfId="0" applyNumberFormat="1" applyFont="1" applyBorder="1" applyAlignment="1">
      <alignment shrinkToFit="1"/>
    </xf>
    <xf numFmtId="3" fontId="8" fillId="0" borderId="0" xfId="0" applyNumberFormat="1" applyFont="1" applyBorder="1"/>
    <xf numFmtId="166" fontId="8" fillId="0" borderId="0" xfId="1" applyNumberFormat="1" applyFont="1" applyBorder="1"/>
    <xf numFmtId="3" fontId="9" fillId="0" borderId="0" xfId="0" applyNumberFormat="1" applyFont="1" applyFill="1" applyBorder="1" applyAlignment="1">
      <alignment horizontal="right" vertical="center" shrinkToFit="1"/>
    </xf>
    <xf numFmtId="0" fontId="17" fillId="2" borderId="0" xfId="0" applyFont="1" applyFill="1" applyAlignment="1">
      <alignment horizontal="center"/>
    </xf>
    <xf numFmtId="0" fontId="17" fillId="2" borderId="0" xfId="0" applyFont="1" applyFill="1" applyAlignment="1">
      <alignment shrinkToFit="1"/>
    </xf>
    <xf numFmtId="0" fontId="15" fillId="0" borderId="0" xfId="0" applyFont="1" applyFill="1" applyBorder="1" applyAlignment="1">
      <alignment horizontal="center" vertical="center"/>
    </xf>
    <xf numFmtId="3" fontId="17" fillId="2"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15" fillId="0" borderId="0" xfId="0" applyFont="1" applyFill="1" applyBorder="1" applyAlignment="1">
      <alignment vertical="center"/>
    </xf>
    <xf numFmtId="3" fontId="31" fillId="0" borderId="0" xfId="0" applyNumberFormat="1" applyFont="1" applyFill="1" applyBorder="1" applyAlignment="1">
      <alignment horizontal="right" vertical="center"/>
    </xf>
    <xf numFmtId="0" fontId="31" fillId="0" borderId="0" xfId="0" applyFont="1" applyFill="1" applyBorder="1"/>
    <xf numFmtId="3" fontId="35" fillId="0" borderId="0" xfId="0" applyNumberFormat="1" applyFont="1" applyFill="1" applyBorder="1" applyAlignment="1">
      <alignment horizontal="right" vertical="center" shrinkToFit="1"/>
    </xf>
    <xf numFmtId="0" fontId="32" fillId="0" borderId="0" xfId="0" applyFont="1" applyFill="1" applyBorder="1" applyAlignment="1">
      <alignment horizontal="center"/>
    </xf>
    <xf numFmtId="0" fontId="34" fillId="0" borderId="0" xfId="0" applyFont="1" applyFill="1" applyBorder="1" applyAlignment="1">
      <alignment horizontal="center"/>
    </xf>
    <xf numFmtId="3" fontId="31" fillId="0" borderId="0" xfId="0" applyNumberFormat="1" applyFont="1" applyFill="1" applyBorder="1" applyAlignment="1">
      <alignment horizontal="right" vertical="center" shrinkToFit="1"/>
    </xf>
    <xf numFmtId="3" fontId="8" fillId="2" borderId="4" xfId="0" applyNumberFormat="1" applyFont="1" applyFill="1" applyBorder="1" applyAlignment="1">
      <alignment horizontal="right" vertical="center" shrinkToFit="1"/>
    </xf>
    <xf numFmtId="166" fontId="8" fillId="0" borderId="0" xfId="1" applyNumberFormat="1" applyFont="1" applyAlignment="1">
      <alignment shrinkToFit="1"/>
    </xf>
    <xf numFmtId="0" fontId="5" fillId="0" borderId="0" xfId="0" applyFont="1"/>
    <xf numFmtId="3" fontId="11" fillId="0" borderId="0" xfId="0" applyNumberFormat="1" applyFont="1" applyFill="1" applyBorder="1" applyAlignment="1">
      <alignment horizontal="left" vertical="center"/>
    </xf>
    <xf numFmtId="166" fontId="8" fillId="0" borderId="0" xfId="1" applyNumberFormat="1" applyFont="1" applyBorder="1" applyAlignment="1">
      <alignment shrinkToFit="1"/>
    </xf>
    <xf numFmtId="3" fontId="17" fillId="2" borderId="0" xfId="0" applyNumberFormat="1" applyFont="1" applyFill="1"/>
    <xf numFmtId="3" fontId="11" fillId="2" borderId="3"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4" fontId="11" fillId="2" borderId="3" xfId="0" applyNumberFormat="1" applyFont="1" applyFill="1" applyBorder="1" applyAlignment="1">
      <alignment horizontal="right" vertical="center" shrinkToFit="1"/>
    </xf>
    <xf numFmtId="49" fontId="8" fillId="2" borderId="3" xfId="0" applyNumberFormat="1"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3" fontId="9" fillId="2" borderId="3"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3" fontId="36" fillId="0" borderId="3" xfId="0" applyNumberFormat="1" applyFont="1" applyFill="1" applyBorder="1" applyAlignment="1">
      <alignment horizontal="right" vertical="center" shrinkToFit="1"/>
    </xf>
    <xf numFmtId="0" fontId="36" fillId="0" borderId="0" xfId="0" applyFont="1" applyFill="1"/>
    <xf numFmtId="49" fontId="36"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7" fillId="0" borderId="0" xfId="0" applyFont="1"/>
    <xf numFmtId="2" fontId="13" fillId="0" borderId="0" xfId="0" applyNumberFormat="1" applyFont="1" applyFill="1" applyBorder="1" applyAlignment="1">
      <alignment vertical="center" wrapText="1"/>
    </xf>
    <xf numFmtId="0" fontId="0" fillId="3" borderId="6" xfId="0" applyFill="1" applyBorder="1" applyAlignment="1">
      <alignment wrapText="1"/>
    </xf>
    <xf numFmtId="165" fontId="9" fillId="2" borderId="3" xfId="1" applyFont="1" applyFill="1" applyBorder="1" applyAlignment="1">
      <alignment horizontal="right" vertical="center" shrinkToFit="1"/>
    </xf>
    <xf numFmtId="0" fontId="9" fillId="2" borderId="0" xfId="0" applyFont="1" applyFill="1"/>
    <xf numFmtId="0" fontId="41" fillId="0" borderId="0" xfId="0" applyFont="1"/>
    <xf numFmtId="3" fontId="12" fillId="0" borderId="0" xfId="0" applyNumberFormat="1" applyFont="1" applyFill="1"/>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3" fontId="8" fillId="2" borderId="1" xfId="0" applyNumberFormat="1" applyFont="1" applyFill="1" applyBorder="1" applyAlignment="1">
      <alignment horizontal="center" vertical="center" wrapText="1"/>
    </xf>
    <xf numFmtId="3" fontId="11" fillId="0" borderId="4" xfId="0" applyNumberFormat="1" applyFont="1" applyBorder="1" applyAlignment="1">
      <alignment vertical="center" shrinkToFit="1"/>
    </xf>
    <xf numFmtId="3" fontId="11" fillId="0" borderId="4" xfId="0" applyNumberFormat="1" applyFont="1" applyBorder="1" applyAlignment="1">
      <alignment shrinkToFit="1"/>
    </xf>
    <xf numFmtId="0" fontId="0" fillId="3" borderId="0" xfId="0" applyFill="1" applyAlignment="1">
      <alignment wrapText="1"/>
    </xf>
    <xf numFmtId="0" fontId="40" fillId="3" borderId="6" xfId="0" applyFont="1" applyFill="1" applyBorder="1" applyAlignment="1">
      <alignment horizontal="center" wrapText="1"/>
    </xf>
    <xf numFmtId="49" fontId="11" fillId="0" borderId="1" xfId="0" applyNumberFormat="1" applyFont="1" applyFill="1" applyBorder="1" applyAlignment="1">
      <alignment horizontal="center"/>
    </xf>
    <xf numFmtId="3" fontId="11" fillId="0" borderId="0" xfId="0" applyNumberFormat="1" applyFont="1" applyFill="1" applyBorder="1" applyAlignment="1">
      <alignment horizontal="left" vertical="center" shrinkToFit="1"/>
    </xf>
    <xf numFmtId="3" fontId="24" fillId="0" borderId="1" xfId="0" applyNumberFormat="1" applyFont="1" applyFill="1" applyBorder="1" applyAlignment="1">
      <alignment horizontal="center" vertical="center" shrinkToFit="1"/>
    </xf>
    <xf numFmtId="3" fontId="6" fillId="0" borderId="0" xfId="0" applyNumberFormat="1" applyFont="1" applyFill="1"/>
    <xf numFmtId="3" fontId="12" fillId="0" borderId="2"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8"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1" fillId="0" borderId="3" xfId="0" applyNumberFormat="1" applyFont="1" applyFill="1" applyBorder="1" applyAlignment="1">
      <alignment horizontal="center" vertical="center" shrinkToFit="1"/>
    </xf>
    <xf numFmtId="3" fontId="36" fillId="0" borderId="3" xfId="0" applyNumberFormat="1" applyFont="1" applyFill="1" applyBorder="1" applyAlignment="1">
      <alignment horizontal="center" vertical="center" shrinkToFit="1"/>
    </xf>
    <xf numFmtId="3" fontId="8" fillId="0" borderId="0" xfId="0" applyNumberFormat="1" applyFont="1" applyFill="1" applyBorder="1" applyAlignment="1">
      <alignment horizontal="left" vertical="center"/>
    </xf>
    <xf numFmtId="0" fontId="8" fillId="2" borderId="0" xfId="0" applyFont="1" applyFill="1"/>
    <xf numFmtId="0" fontId="20" fillId="2" borderId="0" xfId="0" applyFont="1" applyFill="1" applyAlignment="1">
      <alignment horizontal="center"/>
    </xf>
    <xf numFmtId="3" fontId="17" fillId="2" borderId="0" xfId="0" applyNumberFormat="1" applyFont="1" applyFill="1" applyBorder="1" applyAlignment="1">
      <alignment vertical="center"/>
    </xf>
    <xf numFmtId="3" fontId="30" fillId="2" borderId="0"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3" fontId="20" fillId="2" borderId="0" xfId="0" applyNumberFormat="1" applyFont="1" applyFill="1" applyAlignment="1">
      <alignment horizontal="center"/>
    </xf>
    <xf numFmtId="3" fontId="20" fillId="2" borderId="0" xfId="0" applyNumberFormat="1" applyFont="1" applyFill="1" applyAlignment="1">
      <alignment horizontal="center" shrinkToFit="1"/>
    </xf>
    <xf numFmtId="0" fontId="20" fillId="2" borderId="0" xfId="0" applyFont="1" applyFill="1" applyAlignment="1">
      <alignment horizontal="center" shrinkToFit="1"/>
    </xf>
    <xf numFmtId="166" fontId="17" fillId="2" borderId="0" xfId="1" applyNumberFormat="1" applyFont="1" applyFill="1"/>
    <xf numFmtId="3" fontId="18" fillId="0"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shrinkToFit="1"/>
    </xf>
    <xf numFmtId="49" fontId="8" fillId="2" borderId="4" xfId="0" applyNumberFormat="1"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0" fontId="42" fillId="3" borderId="7" xfId="0" applyFont="1" applyFill="1" applyBorder="1" applyAlignment="1">
      <alignment wrapText="1"/>
    </xf>
    <xf numFmtId="0" fontId="43" fillId="3" borderId="6" xfId="0" applyFont="1" applyFill="1" applyBorder="1" applyAlignment="1">
      <alignment horizontal="center" wrapText="1"/>
    </xf>
    <xf numFmtId="0" fontId="43" fillId="3" borderId="7" xfId="0" applyFont="1" applyFill="1" applyBorder="1" applyAlignment="1">
      <alignment horizontal="center" wrapText="1"/>
    </xf>
    <xf numFmtId="0" fontId="40" fillId="3" borderId="7" xfId="0" applyFont="1" applyFill="1" applyBorder="1" applyAlignment="1">
      <alignment wrapText="1"/>
    </xf>
    <xf numFmtId="3" fontId="40" fillId="3" borderId="7" xfId="0" applyNumberFormat="1" applyFont="1" applyFill="1" applyBorder="1" applyAlignment="1">
      <alignment horizontal="right" wrapText="1"/>
    </xf>
    <xf numFmtId="0" fontId="40" fillId="3" borderId="7" xfId="0" applyFont="1" applyFill="1" applyBorder="1" applyAlignment="1">
      <alignment horizontal="right" wrapText="1"/>
    </xf>
    <xf numFmtId="0" fontId="44" fillId="3" borderId="0" xfId="0" applyFont="1" applyFill="1" applyAlignment="1">
      <alignment wrapText="1"/>
    </xf>
    <xf numFmtId="22" fontId="44" fillId="3" borderId="0" xfId="0" applyNumberFormat="1" applyFont="1" applyFill="1" applyAlignment="1">
      <alignment wrapText="1"/>
    </xf>
    <xf numFmtId="0" fontId="44" fillId="3" borderId="0" xfId="0" applyFont="1" applyFill="1" applyAlignment="1">
      <alignment horizontal="right" wrapText="1"/>
    </xf>
    <xf numFmtId="0" fontId="45" fillId="3" borderId="6" xfId="0" applyFont="1" applyFill="1" applyBorder="1" applyAlignment="1">
      <alignment horizontal="center" wrapText="1"/>
    </xf>
    <xf numFmtId="0" fontId="45" fillId="3" borderId="7" xfId="0" applyFont="1" applyFill="1" applyBorder="1" applyAlignment="1">
      <alignment wrapText="1"/>
    </xf>
    <xf numFmtId="3" fontId="45" fillId="3" borderId="7" xfId="0" applyNumberFormat="1" applyFont="1" applyFill="1" applyBorder="1" applyAlignment="1">
      <alignment horizontal="right" wrapText="1"/>
    </xf>
    <xf numFmtId="3" fontId="41" fillId="0" borderId="0" xfId="0" applyNumberFormat="1" applyFont="1"/>
    <xf numFmtId="166" fontId="20" fillId="2" borderId="0" xfId="1" applyNumberFormat="1" applyFont="1" applyFill="1" applyAlignment="1"/>
    <xf numFmtId="49" fontId="8" fillId="0" borderId="2" xfId="0" applyNumberFormat="1" applyFont="1" applyBorder="1" applyAlignment="1">
      <alignment horizontal="center" vertical="center" shrinkToFit="1"/>
    </xf>
    <xf numFmtId="49" fontId="8" fillId="0" borderId="3" xfId="0" applyNumberFormat="1" applyFont="1" applyBorder="1" applyAlignment="1">
      <alignment vertical="center" shrinkToFit="1"/>
    </xf>
    <xf numFmtId="49" fontId="11" fillId="0" borderId="3" xfId="0" applyNumberFormat="1" applyFont="1" applyBorder="1" applyAlignment="1">
      <alignment vertical="center" shrinkToFit="1"/>
    </xf>
    <xf numFmtId="3" fontId="8" fillId="0" borderId="0" xfId="0" applyNumberFormat="1" applyFont="1" applyAlignment="1"/>
    <xf numFmtId="3" fontId="10" fillId="0" borderId="0" xfId="0" applyNumberFormat="1" applyFont="1" applyFill="1" applyBorder="1" applyAlignment="1">
      <alignment horizontal="center"/>
    </xf>
    <xf numFmtId="0" fontId="46" fillId="3" borderId="3" xfId="0" applyFont="1" applyFill="1" applyBorder="1" applyAlignment="1">
      <alignment vertical="center" wrapText="1"/>
    </xf>
    <xf numFmtId="3" fontId="27" fillId="2" borderId="3"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8" fillId="2" borderId="0" xfId="0" applyFont="1" applyFill="1" applyAlignment="1"/>
    <xf numFmtId="3" fontId="50" fillId="4" borderId="1" xfId="0" applyNumberFormat="1" applyFont="1" applyFill="1" applyBorder="1" applyAlignment="1">
      <alignment horizontal="center" vertical="center" wrapText="1"/>
    </xf>
    <xf numFmtId="49" fontId="51" fillId="4"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right" vertical="center"/>
    </xf>
    <xf numFmtId="0" fontId="0" fillId="0" borderId="0" xfId="0" applyAlignment="1">
      <alignment horizontal="center" vertical="center" wrapText="1"/>
    </xf>
    <xf numFmtId="0" fontId="54" fillId="0" borderId="0" xfId="0" applyFont="1" applyAlignment="1">
      <alignment vertical="center"/>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9" xfId="0" applyFont="1" applyBorder="1" applyAlignment="1">
      <alignment vertical="center" wrapText="1"/>
    </xf>
    <xf numFmtId="0" fontId="54" fillId="0" borderId="9" xfId="0" applyFont="1" applyBorder="1" applyAlignment="1">
      <alignment horizontal="center" vertical="center" wrapText="1"/>
    </xf>
    <xf numFmtId="3" fontId="9" fillId="2" borderId="3" xfId="0" applyNumberFormat="1" applyFont="1" applyFill="1" applyBorder="1" applyAlignment="1">
      <alignment horizontal="center" vertical="center" shrinkToFit="1"/>
    </xf>
    <xf numFmtId="49" fontId="8" fillId="2" borderId="3" xfId="0" applyNumberFormat="1" applyFont="1" applyFill="1" applyBorder="1" applyAlignment="1">
      <alignment vertical="top" wrapText="1"/>
    </xf>
    <xf numFmtId="3" fontId="57" fillId="0" borderId="0" xfId="0" applyNumberFormat="1" applyFont="1" applyFill="1"/>
    <xf numFmtId="3" fontId="56" fillId="0" borderId="3" xfId="0" applyNumberFormat="1" applyFont="1" applyFill="1" applyBorder="1" applyAlignment="1">
      <alignment horizontal="right" vertical="center" shrinkToFit="1"/>
    </xf>
    <xf numFmtId="3" fontId="58" fillId="0" borderId="3" xfId="0" applyNumberFormat="1" applyFont="1" applyFill="1" applyBorder="1" applyAlignment="1">
      <alignment horizontal="right" vertical="center" shrinkToFit="1"/>
    </xf>
    <xf numFmtId="0" fontId="58" fillId="0" borderId="0" xfId="0" applyFont="1" applyFill="1"/>
    <xf numFmtId="3" fontId="56" fillId="0" borderId="3" xfId="0" applyNumberFormat="1" applyFont="1" applyFill="1" applyBorder="1" applyAlignment="1">
      <alignment horizontal="center" vertical="center" shrinkToFit="1"/>
    </xf>
    <xf numFmtId="49" fontId="56" fillId="0" borderId="3" xfId="0" applyNumberFormat="1" applyFont="1" applyFill="1" applyBorder="1" applyAlignment="1">
      <alignment horizontal="left" vertical="center" shrinkToFit="1"/>
    </xf>
    <xf numFmtId="3" fontId="57" fillId="0" borderId="3" xfId="0" applyNumberFormat="1" applyFont="1" applyFill="1" applyBorder="1" applyAlignment="1">
      <alignment horizontal="right" vertical="center" shrinkToFit="1"/>
    </xf>
    <xf numFmtId="0" fontId="57" fillId="0" borderId="0" xfId="0" applyFont="1" applyFill="1"/>
    <xf numFmtId="0" fontId="59" fillId="0" borderId="0" xfId="0" applyFont="1" applyAlignment="1">
      <alignment horizontal="center"/>
    </xf>
    <xf numFmtId="0" fontId="59" fillId="0" borderId="0" xfId="0" applyFont="1"/>
    <xf numFmtId="0" fontId="60" fillId="0" borderId="0" xfId="0" applyFont="1" applyAlignment="1">
      <alignment horizontal="right"/>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3" fontId="59" fillId="0" borderId="2" xfId="0" applyNumberFormat="1" applyFont="1" applyBorder="1"/>
    <xf numFmtId="0" fontId="59" fillId="0" borderId="3" xfId="0" applyFont="1" applyBorder="1" applyAlignment="1">
      <alignment horizontal="center"/>
    </xf>
    <xf numFmtId="0" fontId="59" fillId="0" borderId="3" xfId="0" applyFont="1" applyBorder="1"/>
    <xf numFmtId="3" fontId="59" fillId="0" borderId="3" xfId="0" applyNumberFormat="1" applyFont="1" applyBorder="1"/>
    <xf numFmtId="49" fontId="11" fillId="0" borderId="4" xfId="0" applyNumberFormat="1" applyFont="1" applyBorder="1"/>
    <xf numFmtId="0" fontId="20" fillId="0" borderId="4" xfId="0" applyFont="1" applyBorder="1" applyAlignment="1">
      <alignment vertical="center" wrapText="1"/>
    </xf>
    <xf numFmtId="3" fontId="51" fillId="4" borderId="3" xfId="0" applyNumberFormat="1" applyFont="1" applyFill="1" applyBorder="1" applyAlignment="1">
      <alignment horizontal="right" vertical="center" shrinkToFit="1"/>
    </xf>
    <xf numFmtId="3" fontId="12" fillId="0" borderId="4" xfId="0" applyNumberFormat="1" applyFont="1" applyFill="1" applyBorder="1" applyAlignment="1">
      <alignment horizontal="center" vertical="center" shrinkToFit="1"/>
    </xf>
    <xf numFmtId="0" fontId="63" fillId="0" borderId="0" xfId="0" applyFont="1" applyAlignment="1">
      <alignment horizontal="left" vertical="top" wrapText="1"/>
    </xf>
    <xf numFmtId="0" fontId="64" fillId="0" borderId="0" xfId="0" applyFont="1"/>
    <xf numFmtId="0" fontId="63" fillId="0" borderId="0" xfId="0" applyFont="1" applyAlignment="1">
      <alignment horizontal="right" vertical="center" wrapText="1"/>
    </xf>
    <xf numFmtId="0" fontId="65" fillId="0" borderId="0" xfId="0" applyFont="1" applyAlignment="1">
      <alignment horizontal="right" vertical="top" wrapText="1"/>
    </xf>
    <xf numFmtId="0" fontId="64"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4" fillId="5" borderId="13" xfId="0" applyFont="1" applyFill="1" applyBorder="1" applyAlignment="1">
      <alignment horizontal="left" vertical="center" wrapText="1"/>
    </xf>
    <xf numFmtId="0" fontId="66" fillId="5" borderId="13" xfId="0" applyFont="1" applyFill="1" applyBorder="1" applyAlignment="1">
      <alignment horizontal="left" vertical="center" wrapText="1"/>
    </xf>
    <xf numFmtId="37" fontId="67" fillId="5" borderId="13" xfId="0" applyNumberFormat="1" applyFont="1" applyFill="1" applyBorder="1" applyAlignment="1">
      <alignment horizontal="right" vertical="center" wrapText="1"/>
    </xf>
    <xf numFmtId="0" fontId="67" fillId="5" borderId="13" xfId="0" applyFont="1" applyFill="1" applyBorder="1" applyAlignment="1">
      <alignment horizontal="left" vertical="center" wrapText="1"/>
    </xf>
    <xf numFmtId="0" fontId="68" fillId="5" borderId="13" xfId="0" applyFont="1" applyFill="1" applyBorder="1" applyAlignment="1">
      <alignment horizontal="left" vertical="center" wrapText="1"/>
    </xf>
    <xf numFmtId="0" fontId="63" fillId="0" borderId="0" xfId="0" applyFont="1" applyAlignment="1">
      <alignment horizontal="left" vertical="top" wrapText="1" indent="12"/>
    </xf>
    <xf numFmtId="0" fontId="63" fillId="0" borderId="0" xfId="0" applyFont="1" applyAlignment="1">
      <alignment horizontal="center" vertical="center" wrapText="1" indent="15"/>
    </xf>
    <xf numFmtId="37" fontId="64" fillId="0" borderId="0" xfId="0" applyNumberFormat="1" applyFont="1"/>
    <xf numFmtId="37" fontId="66" fillId="5" borderId="13" xfId="0" applyNumberFormat="1" applyFont="1" applyFill="1" applyBorder="1" applyAlignment="1">
      <alignment horizontal="right" vertical="center" wrapText="1"/>
    </xf>
    <xf numFmtId="0" fontId="69" fillId="0" borderId="0" xfId="0" applyFont="1"/>
    <xf numFmtId="2" fontId="47" fillId="0" borderId="0" xfId="0" applyNumberFormat="1" applyFont="1" applyFill="1" applyBorder="1" applyAlignment="1">
      <alignment vertical="center" wrapText="1"/>
    </xf>
    <xf numFmtId="166" fontId="10" fillId="0" borderId="3" xfId="1" applyNumberFormat="1" applyFont="1" applyBorder="1"/>
    <xf numFmtId="4" fontId="12" fillId="0" borderId="0" xfId="0" applyNumberFormat="1" applyFont="1" applyFill="1"/>
    <xf numFmtId="171" fontId="12" fillId="0" borderId="0" xfId="0" applyNumberFormat="1" applyFont="1" applyFill="1"/>
    <xf numFmtId="0" fontId="30" fillId="2" borderId="0" xfId="0" applyFont="1" applyFill="1"/>
    <xf numFmtId="0" fontId="11" fillId="2" borderId="0" xfId="0" applyFont="1" applyFill="1" applyBorder="1" applyAlignment="1">
      <alignment horizontal="left" wrapText="1"/>
    </xf>
    <xf numFmtId="0" fontId="0" fillId="0" borderId="14" xfId="0" applyBorder="1"/>
    <xf numFmtId="0" fontId="76" fillId="2" borderId="0" xfId="0" applyFont="1" applyFill="1"/>
    <xf numFmtId="3" fontId="76" fillId="2" borderId="0" xfId="0" applyNumberFormat="1" applyFont="1" applyFill="1" applyBorder="1" applyAlignment="1">
      <alignment horizontal="right" vertical="center" wrapText="1"/>
    </xf>
    <xf numFmtId="4" fontId="76" fillId="2" borderId="0" xfId="0" applyNumberFormat="1" applyFont="1" applyFill="1" applyBorder="1" applyAlignment="1">
      <alignment horizontal="right" vertical="center"/>
    </xf>
    <xf numFmtId="3" fontId="76" fillId="2" borderId="0" xfId="0" applyNumberFormat="1" applyFont="1" applyFill="1" applyBorder="1" applyAlignment="1">
      <alignment horizontal="right" vertical="center" shrinkToFit="1"/>
    </xf>
    <xf numFmtId="3" fontId="77" fillId="2" borderId="1" xfId="0" applyNumberFormat="1" applyFont="1" applyFill="1" applyBorder="1" applyAlignment="1">
      <alignment horizontal="center" vertical="center" wrapText="1"/>
    </xf>
    <xf numFmtId="49" fontId="78" fillId="2" borderId="1" xfId="0" applyNumberFormat="1" applyFont="1" applyFill="1" applyBorder="1" applyAlignment="1">
      <alignment horizontal="center" vertical="center" wrapText="1"/>
    </xf>
    <xf numFmtId="3" fontId="77" fillId="2" borderId="3" xfId="0" applyNumberFormat="1" applyFont="1" applyFill="1" applyBorder="1" applyAlignment="1">
      <alignment horizontal="right" vertical="center" shrinkToFit="1"/>
    </xf>
    <xf numFmtId="3" fontId="78" fillId="2" borderId="3" xfId="0" applyNumberFormat="1" applyFont="1" applyFill="1" applyBorder="1" applyAlignment="1">
      <alignment horizontal="right" vertical="center" shrinkToFit="1"/>
    </xf>
    <xf numFmtId="166" fontId="78" fillId="2" borderId="3" xfId="1" applyNumberFormat="1" applyFont="1" applyFill="1" applyBorder="1" applyAlignment="1">
      <alignment horizontal="right" vertical="center" shrinkToFit="1"/>
    </xf>
    <xf numFmtId="0" fontId="76" fillId="2" borderId="0" xfId="0" applyFont="1" applyFill="1" applyAlignment="1">
      <alignment shrinkToFit="1"/>
    </xf>
    <xf numFmtId="166" fontId="76" fillId="2" borderId="0" xfId="1" applyNumberFormat="1" applyFont="1" applyFill="1" applyAlignment="1">
      <alignment shrinkToFit="1"/>
    </xf>
    <xf numFmtId="166" fontId="80" fillId="2" borderId="0" xfId="1" applyNumberFormat="1" applyFont="1" applyFill="1" applyAlignment="1">
      <alignment shrinkToFit="1"/>
    </xf>
    <xf numFmtId="3" fontId="76" fillId="2" borderId="0" xfId="0" applyNumberFormat="1" applyFont="1" applyFill="1" applyAlignment="1">
      <alignment shrinkToFit="1"/>
    </xf>
    <xf numFmtId="3" fontId="76" fillId="2" borderId="0" xfId="0" applyNumberFormat="1" applyFont="1" applyFill="1"/>
    <xf numFmtId="9" fontId="11" fillId="0" borderId="0" xfId="0" applyNumberFormat="1" applyFont="1" applyFill="1" applyBorder="1" applyAlignment="1">
      <alignment shrinkToFit="1"/>
    </xf>
    <xf numFmtId="3" fontId="23"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8" fillId="2" borderId="16" xfId="0" applyNumberFormat="1" applyFont="1" applyFill="1" applyBorder="1" applyAlignment="1">
      <alignment horizontal="right" vertical="center" shrinkToFit="1"/>
    </xf>
    <xf numFmtId="4" fontId="8" fillId="2" borderId="16" xfId="0" applyNumberFormat="1" applyFont="1" applyFill="1" applyBorder="1" applyAlignment="1">
      <alignment horizontal="right" vertical="center" shrinkToFit="1"/>
    </xf>
    <xf numFmtId="4" fontId="8" fillId="2" borderId="17" xfId="0" applyNumberFormat="1" applyFont="1" applyFill="1" applyBorder="1" applyAlignment="1">
      <alignment horizontal="right" vertical="center" shrinkToFit="1"/>
    </xf>
    <xf numFmtId="0" fontId="17" fillId="0" borderId="0" xfId="0" applyFont="1" applyFill="1"/>
    <xf numFmtId="3" fontId="8" fillId="0" borderId="4" xfId="0" applyNumberFormat="1" applyFont="1" applyFill="1" applyBorder="1" applyAlignment="1">
      <alignment horizontal="center" vertical="center" shrinkToFit="1"/>
    </xf>
    <xf numFmtId="49" fontId="8" fillId="0" borderId="4" xfId="0" applyNumberFormat="1" applyFont="1" applyFill="1" applyBorder="1" applyAlignment="1">
      <alignment horizontal="left" vertical="center" shrinkToFit="1"/>
    </xf>
    <xf numFmtId="3" fontId="77" fillId="0" borderId="4" xfId="0" applyNumberFormat="1" applyFont="1" applyFill="1" applyBorder="1" applyAlignment="1">
      <alignment horizontal="right" vertical="center" shrinkToFit="1"/>
    </xf>
    <xf numFmtId="4" fontId="8" fillId="0" borderId="4"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3" fontId="8" fillId="2" borderId="16" xfId="0" applyNumberFormat="1" applyFont="1" applyFill="1" applyBorder="1" applyAlignment="1">
      <alignment horizontal="center" vertical="center" shrinkToFit="1"/>
    </xf>
    <xf numFmtId="49" fontId="8" fillId="2" borderId="16" xfId="0" applyNumberFormat="1" applyFont="1" applyFill="1" applyBorder="1" applyAlignment="1">
      <alignment horizontal="left" vertical="center" shrinkToFit="1"/>
    </xf>
    <xf numFmtId="3" fontId="77" fillId="2" borderId="16"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3" fontId="8" fillId="2" borderId="17" xfId="0" applyNumberFormat="1" applyFont="1" applyFill="1" applyBorder="1" applyAlignment="1">
      <alignment horizontal="center" vertical="center" shrinkToFit="1"/>
    </xf>
    <xf numFmtId="49" fontId="8" fillId="2" borderId="17" xfId="0" applyNumberFormat="1" applyFont="1" applyFill="1" applyBorder="1" applyAlignment="1">
      <alignment horizontal="center" vertical="center" shrinkToFit="1"/>
    </xf>
    <xf numFmtId="3" fontId="8" fillId="2" borderId="17" xfId="0" applyNumberFormat="1" applyFont="1" applyFill="1" applyBorder="1" applyAlignment="1">
      <alignment horizontal="right" vertical="center" shrinkToFit="1"/>
    </xf>
    <xf numFmtId="3" fontId="8" fillId="2" borderId="2" xfId="0" applyNumberFormat="1" applyFont="1" applyFill="1" applyBorder="1" applyAlignment="1">
      <alignment horizontal="center" vertical="center" shrinkToFit="1"/>
    </xf>
    <xf numFmtId="49" fontId="8" fillId="2" borderId="2" xfId="0" applyNumberFormat="1"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3" fontId="77"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20" fillId="7" borderId="0" xfId="0" applyFont="1" applyFill="1" applyAlignment="1">
      <alignment shrinkToFit="1"/>
    </xf>
    <xf numFmtId="3" fontId="20" fillId="7" borderId="0" xfId="0" applyNumberFormat="1" applyFont="1" applyFill="1" applyAlignment="1">
      <alignment shrinkToFit="1"/>
    </xf>
    <xf numFmtId="3" fontId="23" fillId="2" borderId="3" xfId="0" applyNumberFormat="1" applyFont="1" applyFill="1" applyBorder="1" applyAlignment="1">
      <alignment horizontal="right" vertical="center" shrinkToFit="1"/>
    </xf>
    <xf numFmtId="3" fontId="23" fillId="2" borderId="4" xfId="0" applyNumberFormat="1" applyFont="1" applyFill="1" applyBorder="1" applyAlignment="1">
      <alignment horizontal="right" vertical="center" shrinkToFit="1"/>
    </xf>
    <xf numFmtId="3" fontId="17" fillId="0" borderId="0" xfId="0" applyNumberFormat="1" applyFont="1" applyFill="1" applyAlignment="1">
      <alignment shrinkToFit="1"/>
    </xf>
    <xf numFmtId="3" fontId="76" fillId="0" borderId="0" xfId="0" applyNumberFormat="1" applyFont="1" applyAlignment="1">
      <alignment shrinkToFit="1"/>
    </xf>
    <xf numFmtId="3" fontId="20" fillId="0" borderId="0" xfId="0" applyNumberFormat="1" applyFont="1" applyFill="1" applyAlignment="1">
      <alignment shrinkToFit="1"/>
    </xf>
    <xf numFmtId="3" fontId="12" fillId="4" borderId="3" xfId="0" applyNumberFormat="1" applyFont="1" applyFill="1" applyBorder="1" applyAlignment="1">
      <alignment horizontal="right" vertical="center" shrinkToFit="1"/>
    </xf>
    <xf numFmtId="49" fontId="11" fillId="0" borderId="3" xfId="6" applyNumberFormat="1" applyFont="1" applyBorder="1" applyAlignment="1">
      <alignment horizontal="center" wrapText="1"/>
    </xf>
    <xf numFmtId="168" fontId="11" fillId="6" borderId="3" xfId="1" applyNumberFormat="1" applyFont="1" applyFill="1" applyBorder="1" applyAlignment="1">
      <alignment wrapText="1"/>
    </xf>
    <xf numFmtId="3" fontId="11" fillId="0" borderId="3" xfId="6" applyNumberFormat="1" applyFont="1" applyBorder="1" applyAlignment="1">
      <alignment wrapText="1"/>
    </xf>
    <xf numFmtId="3" fontId="11" fillId="6" borderId="3" xfId="0" applyNumberFormat="1" applyFont="1" applyFill="1" applyBorder="1" applyAlignment="1">
      <alignment wrapText="1"/>
    </xf>
    <xf numFmtId="49" fontId="81" fillId="0" borderId="3" xfId="6" applyNumberFormat="1" applyFont="1" applyBorder="1" applyAlignment="1">
      <alignment horizontal="center" wrapText="1"/>
    </xf>
    <xf numFmtId="168" fontId="81" fillId="6" borderId="3" xfId="1" applyNumberFormat="1" applyFont="1" applyFill="1" applyBorder="1" applyAlignment="1">
      <alignment wrapText="1"/>
    </xf>
    <xf numFmtId="49" fontId="11" fillId="6" borderId="0" xfId="6" applyNumberFormat="1" applyFont="1" applyFill="1" applyAlignment="1">
      <alignment horizontal="center" wrapText="1"/>
    </xf>
    <xf numFmtId="49" fontId="11" fillId="6" borderId="0" xfId="6" applyNumberFormat="1" applyFont="1" applyFill="1" applyAlignment="1">
      <alignment wrapText="1"/>
    </xf>
    <xf numFmtId="3" fontId="11" fillId="6" borderId="0" xfId="6" applyNumberFormat="1" applyFont="1" applyFill="1"/>
    <xf numFmtId="3" fontId="11" fillId="6" borderId="0" xfId="6" applyNumberFormat="1" applyFont="1" applyFill="1" applyAlignment="1"/>
    <xf numFmtId="9" fontId="11" fillId="6" borderId="0" xfId="6" applyNumberFormat="1" applyFont="1" applyFill="1" applyAlignment="1">
      <alignment horizontal="right"/>
    </xf>
    <xf numFmtId="0" fontId="11" fillId="6" borderId="0" xfId="6" applyFont="1" applyFill="1" applyAlignment="1"/>
    <xf numFmtId="3" fontId="11" fillId="6" borderId="0" xfId="6" applyNumberFormat="1" applyFont="1" applyFill="1" applyAlignment="1">
      <alignment horizontal="right"/>
    </xf>
    <xf numFmtId="3" fontId="8" fillId="6" borderId="0" xfId="6" applyNumberFormat="1" applyFont="1" applyFill="1" applyAlignment="1">
      <alignment horizontal="center" vertical="center"/>
    </xf>
    <xf numFmtId="9" fontId="8" fillId="6" borderId="3" xfId="6" applyNumberFormat="1" applyFont="1" applyFill="1" applyBorder="1" applyAlignment="1">
      <alignment shrinkToFit="1"/>
    </xf>
    <xf numFmtId="3" fontId="8" fillId="6" borderId="0" xfId="6" applyNumberFormat="1" applyFont="1" applyFill="1"/>
    <xf numFmtId="49" fontId="82" fillId="0" borderId="3" xfId="6" applyNumberFormat="1" applyFont="1" applyBorder="1" applyAlignment="1">
      <alignment horizontal="center" wrapText="1"/>
    </xf>
    <xf numFmtId="168" fontId="82" fillId="6" borderId="3" xfId="1" applyNumberFormat="1" applyFont="1" applyFill="1" applyBorder="1" applyAlignment="1">
      <alignment wrapText="1"/>
    </xf>
    <xf numFmtId="3" fontId="11" fillId="6" borderId="3" xfId="6" applyNumberFormat="1" applyFont="1" applyFill="1" applyBorder="1" applyAlignment="1">
      <alignment shrinkToFit="1"/>
    </xf>
    <xf numFmtId="9" fontId="11" fillId="6" borderId="3" xfId="6" applyNumberFormat="1" applyFont="1" applyFill="1" applyBorder="1" applyAlignment="1">
      <alignment shrinkToFit="1"/>
    </xf>
    <xf numFmtId="49" fontId="9" fillId="0" borderId="3" xfId="6" applyNumberFormat="1" applyFont="1" applyBorder="1" applyAlignment="1">
      <alignment horizontal="center" wrapText="1"/>
    </xf>
    <xf numFmtId="168" fontId="9" fillId="6" borderId="3" xfId="1" applyNumberFormat="1" applyFont="1" applyFill="1" applyBorder="1" applyAlignment="1">
      <alignment wrapText="1"/>
    </xf>
    <xf numFmtId="3" fontId="9" fillId="6" borderId="3" xfId="6" applyNumberFormat="1" applyFont="1" applyFill="1" applyBorder="1" applyAlignment="1">
      <alignment shrinkToFit="1"/>
    </xf>
    <xf numFmtId="9" fontId="9" fillId="6" borderId="3" xfId="6" applyNumberFormat="1" applyFont="1" applyFill="1" applyBorder="1" applyAlignment="1">
      <alignment shrinkToFit="1"/>
    </xf>
    <xf numFmtId="3" fontId="9" fillId="6" borderId="0" xfId="6" applyNumberFormat="1" applyFont="1" applyFill="1"/>
    <xf numFmtId="3" fontId="23" fillId="6" borderId="3" xfId="6" applyNumberFormat="1" applyFont="1" applyFill="1" applyBorder="1" applyAlignment="1">
      <alignment shrinkToFit="1"/>
    </xf>
    <xf numFmtId="3" fontId="23" fillId="6" borderId="0" xfId="6" applyNumberFormat="1" applyFont="1" applyFill="1"/>
    <xf numFmtId="9" fontId="11" fillId="6" borderId="0" xfId="6" applyNumberFormat="1" applyFont="1" applyFill="1"/>
    <xf numFmtId="3" fontId="8" fillId="6" borderId="0" xfId="6" applyNumberFormat="1" applyFont="1" applyFill="1" applyAlignment="1"/>
    <xf numFmtId="49" fontId="8" fillId="6" borderId="2" xfId="6" applyNumberFormat="1" applyFont="1" applyFill="1" applyBorder="1" applyAlignment="1">
      <alignment horizontal="center" wrapText="1"/>
    </xf>
    <xf numFmtId="3" fontId="11" fillId="0" borderId="3" xfId="7" applyNumberFormat="1" applyFont="1" applyBorder="1"/>
    <xf numFmtId="0" fontId="0" fillId="8" borderId="36" xfId="0" applyFill="1" applyBorder="1" applyAlignment="1">
      <alignment vertical="top" wrapText="1"/>
    </xf>
    <xf numFmtId="0" fontId="83" fillId="8" borderId="37" xfId="0" applyFont="1" applyFill="1" applyBorder="1" applyAlignment="1">
      <alignment horizontal="center" wrapText="1"/>
    </xf>
    <xf numFmtId="0" fontId="0" fillId="8" borderId="37" xfId="0" applyFill="1" applyBorder="1" applyAlignment="1">
      <alignment vertical="top" wrapText="1"/>
    </xf>
    <xf numFmtId="0" fontId="84" fillId="8" borderId="37" xfId="0" applyFont="1" applyFill="1" applyBorder="1" applyAlignment="1">
      <alignment vertical="top" wrapText="1"/>
    </xf>
    <xf numFmtId="3" fontId="84" fillId="8" borderId="37" xfId="0" applyNumberFormat="1" applyFont="1" applyFill="1" applyBorder="1" applyAlignment="1">
      <alignment horizontal="right" vertical="top" wrapText="1"/>
    </xf>
    <xf numFmtId="3" fontId="84" fillId="8" borderId="38" xfId="0" applyNumberFormat="1" applyFont="1" applyFill="1" applyBorder="1" applyAlignment="1">
      <alignment horizontal="right" vertical="top" wrapText="1"/>
    </xf>
    <xf numFmtId="0" fontId="84" fillId="8" borderId="37" xfId="0" applyFont="1" applyFill="1" applyBorder="1" applyAlignment="1">
      <alignment horizontal="right" vertical="top" wrapText="1"/>
    </xf>
    <xf numFmtId="0" fontId="84" fillId="8" borderId="38" xfId="0" applyFont="1" applyFill="1" applyBorder="1" applyAlignment="1">
      <alignment horizontal="right" vertical="top" wrapText="1"/>
    </xf>
    <xf numFmtId="0" fontId="85" fillId="8" borderId="0" xfId="0" applyFont="1" applyFill="1" applyAlignment="1">
      <alignment wrapText="1"/>
    </xf>
    <xf numFmtId="0" fontId="85" fillId="8" borderId="0" xfId="0" applyFont="1" applyFill="1" applyAlignment="1">
      <alignment horizontal="right" wrapText="1"/>
    </xf>
    <xf numFmtId="166" fontId="77" fillId="2" borderId="3" xfId="1" applyNumberFormat="1" applyFont="1" applyFill="1" applyBorder="1" applyAlignment="1">
      <alignment horizontal="right" vertical="center" shrinkToFit="1"/>
    </xf>
    <xf numFmtId="0" fontId="0" fillId="9" borderId="0" xfId="0" applyFill="1" applyAlignment="1">
      <alignment wrapText="1"/>
    </xf>
    <xf numFmtId="0" fontId="0" fillId="9" borderId="36" xfId="0" applyFill="1" applyBorder="1" applyAlignment="1">
      <alignment wrapText="1"/>
    </xf>
    <xf numFmtId="0" fontId="83" fillId="8" borderId="38" xfId="0" applyFont="1" applyFill="1" applyBorder="1" applyAlignment="1">
      <alignment horizontal="center" wrapText="1"/>
    </xf>
    <xf numFmtId="0" fontId="0" fillId="8" borderId="0" xfId="0" applyFill="1" applyAlignment="1">
      <alignment vertical="top" wrapText="1"/>
    </xf>
    <xf numFmtId="0" fontId="86" fillId="9" borderId="39" xfId="0" applyFont="1" applyFill="1" applyBorder="1" applyAlignment="1">
      <alignment horizontal="center" wrapText="1"/>
    </xf>
    <xf numFmtId="0" fontId="86" fillId="9" borderId="40" xfId="0" applyFont="1" applyFill="1" applyBorder="1" applyAlignment="1">
      <alignment horizontal="center" wrapText="1"/>
    </xf>
    <xf numFmtId="0" fontId="0" fillId="9" borderId="40" xfId="0" applyFill="1" applyBorder="1" applyAlignment="1">
      <alignment wrapText="1"/>
    </xf>
    <xf numFmtId="0" fontId="87" fillId="9" borderId="39" xfId="0" applyFont="1" applyFill="1" applyBorder="1" applyAlignment="1">
      <alignment wrapText="1"/>
    </xf>
    <xf numFmtId="3" fontId="87" fillId="9" borderId="39" xfId="0" applyNumberFormat="1" applyFont="1" applyFill="1" applyBorder="1" applyAlignment="1">
      <alignment horizontal="right" wrapText="1"/>
    </xf>
    <xf numFmtId="3" fontId="87" fillId="9" borderId="39" xfId="0" applyNumberFormat="1" applyFont="1" applyFill="1" applyBorder="1" applyAlignment="1">
      <alignment horizontal="right" vertical="top" wrapText="1"/>
    </xf>
    <xf numFmtId="0" fontId="87" fillId="9" borderId="40" xfId="0" applyFont="1" applyFill="1" applyBorder="1" applyAlignment="1">
      <alignment horizontal="center" wrapText="1"/>
    </xf>
    <xf numFmtId="0" fontId="87" fillId="9" borderId="39" xfId="0" applyFont="1" applyFill="1" applyBorder="1" applyAlignment="1">
      <alignment horizontal="right" vertical="top" wrapText="1"/>
    </xf>
    <xf numFmtId="0" fontId="87" fillId="9" borderId="39" xfId="0" applyFont="1" applyFill="1" applyBorder="1" applyAlignment="1">
      <alignment horizontal="right" wrapText="1"/>
    </xf>
    <xf numFmtId="22" fontId="85" fillId="8" borderId="0" xfId="0" applyNumberFormat="1" applyFont="1" applyFill="1" applyAlignment="1">
      <alignment wrapText="1"/>
    </xf>
    <xf numFmtId="0" fontId="20" fillId="0" borderId="3" xfId="0" applyFont="1" applyBorder="1" applyAlignment="1">
      <alignment vertical="center"/>
    </xf>
    <xf numFmtId="166" fontId="20" fillId="7" borderId="0" xfId="1" applyNumberFormat="1" applyFont="1" applyFill="1" applyAlignment="1">
      <alignment shrinkToFit="1"/>
    </xf>
    <xf numFmtId="0" fontId="28" fillId="0" borderId="3" xfId="0" applyFont="1" applyBorder="1"/>
    <xf numFmtId="0" fontId="88" fillId="0" borderId="3" xfId="0" applyFont="1" applyBorder="1" applyAlignment="1">
      <alignment horizontal="center"/>
    </xf>
    <xf numFmtId="3" fontId="79" fillId="0" borderId="3" xfId="0" applyNumberFormat="1" applyFont="1" applyBorder="1"/>
    <xf numFmtId="0" fontId="79" fillId="0" borderId="3" xfId="0" applyFont="1" applyBorder="1" applyAlignment="1">
      <alignment horizontal="center"/>
    </xf>
    <xf numFmtId="0" fontId="0" fillId="0" borderId="4" xfId="0" applyBorder="1"/>
    <xf numFmtId="0" fontId="59" fillId="0" borderId="4" xfId="0" applyFont="1" applyBorder="1"/>
    <xf numFmtId="3" fontId="59" fillId="0" borderId="4" xfId="0" applyNumberFormat="1" applyFont="1" applyBorder="1"/>
    <xf numFmtId="0" fontId="11" fillId="0" borderId="3" xfId="0" applyFont="1" applyFill="1" applyBorder="1" applyAlignment="1">
      <alignment wrapText="1"/>
    </xf>
    <xf numFmtId="3" fontId="8" fillId="6" borderId="2" xfId="6" applyNumberFormat="1" applyFont="1" applyFill="1" applyBorder="1" applyAlignment="1">
      <alignment shrinkToFit="1"/>
    </xf>
    <xf numFmtId="9" fontId="8" fillId="6" borderId="2" xfId="6" applyNumberFormat="1" applyFont="1" applyFill="1" applyBorder="1" applyAlignment="1">
      <alignment shrinkToFit="1"/>
    </xf>
    <xf numFmtId="49" fontId="8" fillId="6" borderId="3" xfId="6" applyNumberFormat="1" applyFont="1" applyFill="1" applyBorder="1" applyAlignment="1">
      <alignment horizontal="center" wrapText="1"/>
    </xf>
    <xf numFmtId="49" fontId="8" fillId="6" borderId="3" xfId="6" applyNumberFormat="1" applyFont="1" applyFill="1" applyBorder="1" applyAlignment="1">
      <alignment wrapText="1"/>
    </xf>
    <xf numFmtId="3" fontId="8" fillId="6" borderId="3" xfId="6" applyNumberFormat="1" applyFont="1" applyFill="1" applyBorder="1" applyAlignment="1">
      <alignment shrinkToFit="1"/>
    </xf>
    <xf numFmtId="49" fontId="8" fillId="6" borderId="2" xfId="6" applyNumberFormat="1" applyFont="1" applyFill="1" applyBorder="1" applyAlignment="1">
      <alignment wrapText="1"/>
    </xf>
    <xf numFmtId="0" fontId="11" fillId="6" borderId="3" xfId="0" applyFont="1" applyFill="1" applyBorder="1" applyAlignment="1">
      <alignment wrapText="1" shrinkToFit="1"/>
    </xf>
    <xf numFmtId="3" fontId="11" fillId="0" borderId="3" xfId="7" applyNumberFormat="1" applyFont="1" applyBorder="1" applyAlignment="1">
      <alignment wrapText="1"/>
    </xf>
    <xf numFmtId="3" fontId="11" fillId="6" borderId="0" xfId="6" applyNumberFormat="1" applyFont="1" applyFill="1" applyAlignment="1">
      <alignment horizontal="center"/>
    </xf>
    <xf numFmtId="0" fontId="11" fillId="6" borderId="0" xfId="6" applyFont="1" applyFill="1"/>
    <xf numFmtId="3" fontId="8" fillId="6" borderId="1" xfId="6" applyNumberFormat="1" applyFont="1" applyFill="1" applyBorder="1" applyAlignment="1">
      <alignment horizontal="center" vertical="center" wrapText="1"/>
    </xf>
    <xf numFmtId="49" fontId="11" fillId="6" borderId="3" xfId="6" applyNumberFormat="1" applyFont="1" applyFill="1" applyBorder="1" applyAlignment="1">
      <alignment horizontal="center" wrapText="1"/>
    </xf>
    <xf numFmtId="3" fontId="11" fillId="6" borderId="3" xfId="6" applyNumberFormat="1" applyFont="1" applyFill="1" applyBorder="1"/>
    <xf numFmtId="3" fontId="11" fillId="6" borderId="3" xfId="6" applyNumberFormat="1" applyFont="1" applyFill="1" applyBorder="1" applyAlignment="1"/>
    <xf numFmtId="3" fontId="11" fillId="0" borderId="3" xfId="7" applyNumberFormat="1" applyFont="1" applyBorder="1" applyAlignment="1">
      <alignment horizontal="left"/>
    </xf>
    <xf numFmtId="3" fontId="11" fillId="6" borderId="3" xfId="6" applyNumberFormat="1" applyFont="1" applyFill="1" applyBorder="1" applyAlignment="1">
      <alignment horizontal="center"/>
    </xf>
    <xf numFmtId="3" fontId="8" fillId="6" borderId="3" xfId="6" applyNumberFormat="1" applyFont="1" applyFill="1" applyBorder="1" applyAlignment="1"/>
    <xf numFmtId="49" fontId="11" fillId="6" borderId="4" xfId="6" applyNumberFormat="1" applyFont="1" applyFill="1" applyBorder="1" applyAlignment="1">
      <alignment horizontal="center" wrapText="1"/>
    </xf>
    <xf numFmtId="49" fontId="11" fillId="6" borderId="4" xfId="6" applyNumberFormat="1" applyFont="1" applyFill="1" applyBorder="1" applyAlignment="1">
      <alignment wrapText="1"/>
    </xf>
    <xf numFmtId="3" fontId="11" fillId="6" borderId="4" xfId="6" applyNumberFormat="1" applyFont="1" applyFill="1" applyBorder="1"/>
    <xf numFmtId="9" fontId="11" fillId="6" borderId="4" xfId="6" applyNumberFormat="1" applyFont="1" applyFill="1" applyBorder="1"/>
    <xf numFmtId="3" fontId="89" fillId="6" borderId="2" xfId="6" applyNumberFormat="1" applyFont="1" applyFill="1" applyBorder="1" applyAlignment="1">
      <alignment shrinkToFit="1"/>
    </xf>
    <xf numFmtId="3" fontId="81" fillId="6" borderId="3" xfId="6" applyNumberFormat="1" applyFont="1" applyFill="1" applyBorder="1" applyAlignment="1">
      <alignment shrinkToFit="1"/>
    </xf>
    <xf numFmtId="9" fontId="81" fillId="6" borderId="3" xfId="6" applyNumberFormat="1" applyFont="1" applyFill="1" applyBorder="1" applyAlignment="1">
      <alignment shrinkToFit="1"/>
    </xf>
    <xf numFmtId="3" fontId="81" fillId="6" borderId="0" xfId="6" applyNumberFormat="1" applyFont="1" applyFill="1"/>
    <xf numFmtId="3" fontId="11" fillId="6" borderId="4" xfId="6" applyNumberFormat="1" applyFont="1" applyFill="1" applyBorder="1" applyAlignment="1">
      <alignment shrinkToFit="1"/>
    </xf>
    <xf numFmtId="0" fontId="52" fillId="0" borderId="23"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4" xfId="0" applyFont="1" applyBorder="1" applyAlignment="1">
      <alignment horizontal="center" vertical="center" wrapText="1"/>
    </xf>
    <xf numFmtId="0" fontId="0" fillId="0" borderId="0" xfId="0"/>
    <xf numFmtId="0" fontId="52" fillId="0" borderId="25" xfId="0" applyFont="1" applyBorder="1" applyAlignment="1">
      <alignment horizontal="center" vertical="center" wrapText="1"/>
    </xf>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0" fontId="15" fillId="0" borderId="0" xfId="0" applyFont="1" applyAlignment="1">
      <alignment horizontal="center" vertical="center"/>
    </xf>
    <xf numFmtId="0" fontId="1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5" fillId="0" borderId="0"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Border="1" applyAlignment="1">
      <alignment horizontal="center"/>
    </xf>
    <xf numFmtId="3" fontId="8" fillId="0" borderId="26" xfId="0" applyNumberFormat="1" applyFont="1" applyFill="1" applyBorder="1" applyAlignment="1">
      <alignment horizontal="center" vertical="center" wrapText="1"/>
    </xf>
    <xf numFmtId="3" fontId="8" fillId="0" borderId="27" xfId="0" applyNumberFormat="1" applyFont="1" applyFill="1" applyBorder="1" applyAlignment="1">
      <alignment horizontal="center" vertical="center" wrapText="1"/>
    </xf>
    <xf numFmtId="0" fontId="15" fillId="2" borderId="0" xfId="0"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5"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0" fontId="11" fillId="2" borderId="28" xfId="0" applyFont="1" applyFill="1" applyBorder="1" applyAlignment="1">
      <alignment horizontal="left" wrapText="1"/>
    </xf>
    <xf numFmtId="0" fontId="11" fillId="2" borderId="0" xfId="0" applyFont="1" applyFill="1" applyBorder="1" applyAlignment="1">
      <alignment horizontal="left"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9" fillId="0" borderId="21" xfId="0" applyFont="1" applyBorder="1" applyAlignment="1">
      <alignment horizontal="center"/>
    </xf>
    <xf numFmtId="3" fontId="8" fillId="0" borderId="0" xfId="0" applyNumberFormat="1" applyFont="1" applyAlignment="1">
      <alignment horizontal="center"/>
    </xf>
    <xf numFmtId="0" fontId="63" fillId="0" borderId="0" xfId="0" applyFont="1" applyAlignment="1">
      <alignment horizontal="center" vertical="top" wrapText="1"/>
    </xf>
    <xf numFmtId="0" fontId="70" fillId="0" borderId="0" xfId="0" applyFont="1" applyAlignment="1">
      <alignment horizontal="center" vertical="top" wrapText="1"/>
    </xf>
    <xf numFmtId="0" fontId="66" fillId="5" borderId="11"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30" xfId="0" applyFont="1" applyFill="1" applyBorder="1" applyAlignment="1">
      <alignment horizontal="center" vertical="center" wrapText="1"/>
    </xf>
    <xf numFmtId="0" fontId="65" fillId="0" borderId="0" xfId="0" applyFont="1" applyAlignment="1">
      <alignment horizontal="right" vertical="top" wrapText="1"/>
    </xf>
    <xf numFmtId="0" fontId="64" fillId="5" borderId="11" xfId="0" applyFont="1" applyFill="1" applyBorder="1" applyAlignment="1">
      <alignment horizontal="left" vertical="top" wrapText="1"/>
    </xf>
    <xf numFmtId="0" fontId="64" fillId="5" borderId="29" xfId="0" applyFont="1" applyFill="1" applyBorder="1" applyAlignment="1">
      <alignment horizontal="left" vertical="top" wrapText="1"/>
    </xf>
    <xf numFmtId="0" fontId="63" fillId="0" borderId="0" xfId="0" applyFont="1" applyAlignment="1">
      <alignment horizontal="right" vertical="center" wrapText="1"/>
    </xf>
    <xf numFmtId="0" fontId="87" fillId="9" borderId="36" xfId="0" applyFont="1" applyFill="1" applyBorder="1" applyAlignment="1">
      <alignment horizontal="center" wrapText="1"/>
    </xf>
    <xf numFmtId="0" fontId="87" fillId="9" borderId="0" xfId="0" applyFont="1" applyFill="1" applyAlignment="1">
      <alignment wrapText="1"/>
    </xf>
    <xf numFmtId="0" fontId="87" fillId="9" borderId="0" xfId="0" applyFont="1" applyFill="1" applyAlignment="1">
      <alignment horizontal="center" wrapText="1"/>
    </xf>
    <xf numFmtId="0" fontId="0" fillId="9" borderId="0" xfId="0" applyFill="1" applyAlignment="1">
      <alignment wrapText="1"/>
    </xf>
    <xf numFmtId="0" fontId="86" fillId="9" borderId="0" xfId="0" applyFont="1" applyFill="1" applyAlignment="1">
      <alignment horizontal="center" wrapText="1"/>
    </xf>
    <xf numFmtId="0" fontId="87" fillId="9" borderId="0" xfId="0" applyFont="1" applyFill="1" applyAlignment="1">
      <alignment horizontal="center" vertical="top" wrapText="1"/>
    </xf>
    <xf numFmtId="0" fontId="86" fillId="9" borderId="41" xfId="0" applyFont="1" applyFill="1" applyBorder="1" applyAlignment="1">
      <alignment horizontal="center" wrapText="1"/>
    </xf>
    <xf numFmtId="0" fontId="86" fillId="9" borderId="44" xfId="0" applyFont="1" applyFill="1" applyBorder="1" applyAlignment="1">
      <alignment horizontal="center" wrapText="1"/>
    </xf>
    <xf numFmtId="0" fontId="86" fillId="9" borderId="40" xfId="0" applyFont="1" applyFill="1" applyBorder="1" applyAlignment="1">
      <alignment horizontal="center" wrapText="1"/>
    </xf>
    <xf numFmtId="0" fontId="86" fillId="9" borderId="38" xfId="0" applyFont="1" applyFill="1" applyBorder="1" applyAlignment="1">
      <alignment horizontal="center" wrapText="1"/>
    </xf>
    <xf numFmtId="0" fontId="86" fillId="9" borderId="42" xfId="0" applyFont="1" applyFill="1" applyBorder="1" applyAlignment="1">
      <alignment horizontal="center" wrapText="1"/>
    </xf>
    <xf numFmtId="0" fontId="86" fillId="9" borderId="43" xfId="0" applyFont="1" applyFill="1" applyBorder="1" applyAlignment="1">
      <alignment horizontal="center" wrapText="1"/>
    </xf>
    <xf numFmtId="0" fontId="0" fillId="3" borderId="34" xfId="0" applyFill="1" applyBorder="1" applyAlignment="1">
      <alignment wrapText="1"/>
    </xf>
    <xf numFmtId="0" fontId="48" fillId="3" borderId="0" xfId="0" applyFont="1" applyFill="1" applyAlignment="1">
      <alignment wrapText="1"/>
    </xf>
    <xf numFmtId="0" fontId="40" fillId="3" borderId="0" xfId="0" applyFont="1" applyFill="1" applyAlignment="1">
      <alignment horizontal="center" wrapText="1"/>
    </xf>
    <xf numFmtId="0" fontId="42" fillId="3" borderId="19" xfId="0" applyFont="1" applyFill="1" applyBorder="1" applyAlignment="1">
      <alignment horizontal="center" wrapText="1"/>
    </xf>
    <xf numFmtId="0" fontId="42" fillId="3" borderId="31" xfId="0" applyFont="1" applyFill="1" applyBorder="1" applyAlignment="1">
      <alignment horizontal="center" wrapText="1"/>
    </xf>
    <xf numFmtId="0" fontId="42" fillId="3" borderId="32" xfId="0" applyFont="1" applyFill="1" applyBorder="1" applyAlignment="1">
      <alignment horizontal="center" wrapText="1"/>
    </xf>
    <xf numFmtId="0" fontId="42" fillId="3" borderId="22" xfId="0" applyFont="1" applyFill="1" applyBorder="1" applyAlignment="1">
      <alignment horizontal="center" wrapText="1"/>
    </xf>
    <xf numFmtId="0" fontId="42" fillId="3" borderId="6" xfId="0" applyFont="1" applyFill="1" applyBorder="1" applyAlignment="1">
      <alignment horizontal="center" wrapText="1"/>
    </xf>
    <xf numFmtId="0" fontId="0" fillId="9" borderId="36" xfId="0" applyFill="1" applyBorder="1" applyAlignment="1">
      <alignment wrapText="1"/>
    </xf>
    <xf numFmtId="0" fontId="42" fillId="3" borderId="33" xfId="0" applyFont="1" applyFill="1" applyBorder="1" applyAlignment="1">
      <alignment horizontal="center" wrapText="1"/>
    </xf>
    <xf numFmtId="0" fontId="40" fillId="3" borderId="0" xfId="0" applyFont="1" applyFill="1" applyAlignment="1">
      <alignment wrapText="1"/>
    </xf>
    <xf numFmtId="0" fontId="40" fillId="3" borderId="0" xfId="0" applyFont="1" applyFill="1" applyAlignment="1">
      <alignment horizontal="right" wrapText="1"/>
    </xf>
    <xf numFmtId="0" fontId="49" fillId="3" borderId="0" xfId="0" applyFont="1" applyFill="1" applyAlignment="1">
      <alignment horizontal="center" wrapText="1"/>
    </xf>
    <xf numFmtId="0" fontId="83" fillId="8" borderId="41" xfId="0" applyFont="1" applyFill="1" applyBorder="1" applyAlignment="1">
      <alignment horizontal="center" wrapText="1"/>
    </xf>
    <xf numFmtId="0" fontId="83" fillId="8" borderId="40" xfId="0" applyFont="1" applyFill="1" applyBorder="1" applyAlignment="1">
      <alignment horizontal="center" wrapText="1"/>
    </xf>
    <xf numFmtId="0" fontId="83" fillId="8" borderId="46" xfId="0" applyFont="1" applyFill="1" applyBorder="1" applyAlignment="1">
      <alignment horizontal="center" wrapText="1"/>
    </xf>
    <xf numFmtId="0" fontId="83" fillId="8" borderId="47" xfId="0" applyFont="1" applyFill="1" applyBorder="1" applyAlignment="1">
      <alignment horizontal="center" wrapText="1"/>
    </xf>
    <xf numFmtId="0" fontId="90" fillId="8" borderId="0" xfId="0" applyFont="1" applyFill="1" applyAlignment="1">
      <alignment vertical="top" wrapText="1"/>
    </xf>
    <xf numFmtId="0" fontId="83" fillId="8" borderId="0" xfId="0" applyFont="1" applyFill="1" applyAlignment="1">
      <alignment horizontal="center" vertical="top" wrapText="1"/>
    </xf>
    <xf numFmtId="0" fontId="0" fillId="8" borderId="0" xfId="0" applyFill="1" applyAlignment="1">
      <alignment vertical="top" wrapText="1"/>
    </xf>
    <xf numFmtId="0" fontId="91" fillId="8" borderId="0" xfId="0" applyFont="1" applyFill="1" applyAlignment="1">
      <alignment horizontal="center" vertical="top" wrapText="1"/>
    </xf>
    <xf numFmtId="0" fontId="92" fillId="8" borderId="0" xfId="0" applyFont="1" applyFill="1" applyAlignment="1">
      <alignment horizontal="right" vertical="top" wrapText="1"/>
    </xf>
    <xf numFmtId="0" fontId="93" fillId="8" borderId="0" xfId="0" applyFont="1" applyFill="1" applyAlignment="1">
      <alignment horizontal="center" vertical="top" wrapText="1"/>
    </xf>
    <xf numFmtId="0" fontId="90" fillId="8" borderId="0" xfId="0" applyFont="1" applyFill="1" applyAlignment="1">
      <alignment horizontal="center" vertical="top" wrapText="1"/>
    </xf>
    <xf numFmtId="0" fontId="83" fillId="8" borderId="44" xfId="0" applyFont="1" applyFill="1" applyBorder="1" applyAlignment="1">
      <alignment horizontal="center" wrapText="1"/>
    </xf>
    <xf numFmtId="0" fontId="83" fillId="8" borderId="38" xfId="0" applyFont="1" applyFill="1" applyBorder="1" applyAlignment="1">
      <alignment horizontal="center" wrapText="1"/>
    </xf>
    <xf numFmtId="0" fontId="83" fillId="8" borderId="42" xfId="0" applyFont="1" applyFill="1" applyBorder="1" applyAlignment="1">
      <alignment horizontal="center" wrapText="1"/>
    </xf>
    <xf numFmtId="0" fontId="83" fillId="8" borderId="43" xfId="0" applyFont="1" applyFill="1" applyBorder="1" applyAlignment="1">
      <alignment horizontal="center" wrapText="1"/>
    </xf>
    <xf numFmtId="0" fontId="0" fillId="8" borderId="45" xfId="0" applyFill="1" applyBorder="1" applyAlignment="1">
      <alignment vertical="top" wrapText="1"/>
    </xf>
    <xf numFmtId="0" fontId="28" fillId="0" borderId="0" xfId="0" applyFont="1" applyAlignment="1">
      <alignment horizontal="center"/>
    </xf>
    <xf numFmtId="0" fontId="2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Alignment="1">
      <alignment horizontal="center"/>
    </xf>
    <xf numFmtId="3" fontId="8" fillId="6" borderId="4" xfId="6" applyNumberFormat="1" applyFont="1" applyFill="1" applyBorder="1" applyAlignment="1">
      <alignment horizontal="center"/>
    </xf>
    <xf numFmtId="3" fontId="16" fillId="6" borderId="0" xfId="6" applyNumberFormat="1" applyFont="1" applyFill="1" applyAlignment="1">
      <alignment horizontal="center"/>
    </xf>
    <xf numFmtId="3" fontId="11" fillId="6" borderId="0" xfId="6" applyNumberFormat="1" applyFont="1" applyFill="1" applyAlignment="1">
      <alignment horizontal="center"/>
    </xf>
    <xf numFmtId="3" fontId="8" fillId="6" borderId="20" xfId="6" applyNumberFormat="1" applyFont="1" applyFill="1" applyBorder="1" applyAlignment="1">
      <alignment horizontal="center" vertical="center" wrapText="1"/>
    </xf>
    <xf numFmtId="3" fontId="8" fillId="6" borderId="35" xfId="6" applyNumberFormat="1" applyFont="1" applyFill="1" applyBorder="1" applyAlignment="1">
      <alignment horizontal="center" vertical="center" wrapText="1"/>
    </xf>
    <xf numFmtId="3" fontId="8" fillId="6" borderId="8" xfId="6" applyNumberFormat="1" applyFont="1" applyFill="1" applyBorder="1" applyAlignment="1">
      <alignment horizontal="center" vertical="center" wrapText="1"/>
    </xf>
    <xf numFmtId="0" fontId="8" fillId="6" borderId="1" xfId="6" applyFont="1" applyFill="1" applyBorder="1" applyAlignment="1">
      <alignment horizontal="center" vertical="center" wrapText="1"/>
    </xf>
    <xf numFmtId="0" fontId="8" fillId="6" borderId="1" xfId="6" applyFont="1" applyFill="1" applyBorder="1" applyAlignment="1">
      <alignment horizontal="center" vertical="center"/>
    </xf>
    <xf numFmtId="3" fontId="8" fillId="6" borderId="15" xfId="6" applyNumberFormat="1" applyFont="1" applyFill="1" applyBorder="1" applyAlignment="1">
      <alignment horizontal="center" vertical="center" wrapText="1"/>
    </xf>
    <xf numFmtId="3" fontId="8" fillId="6" borderId="17" xfId="6" applyNumberFormat="1" applyFont="1" applyFill="1" applyBorder="1" applyAlignment="1">
      <alignment horizontal="center" vertical="center" wrapText="1"/>
    </xf>
    <xf numFmtId="0" fontId="11" fillId="6" borderId="0" xfId="6" applyFont="1" applyFill="1"/>
    <xf numFmtId="3" fontId="8" fillId="6" borderId="1" xfId="6" applyNumberFormat="1" applyFont="1" applyFill="1" applyBorder="1" applyAlignment="1">
      <alignment horizontal="center" vertical="center" wrapText="1"/>
    </xf>
    <xf numFmtId="3" fontId="8" fillId="6" borderId="1" xfId="6" applyNumberFormat="1" applyFont="1" applyFill="1" applyBorder="1" applyAlignment="1">
      <alignment horizontal="center" vertical="center"/>
    </xf>
    <xf numFmtId="49" fontId="8" fillId="6" borderId="0" xfId="6" applyNumberFormat="1" applyFont="1" applyFill="1" applyAlignment="1">
      <alignment horizontal="center"/>
    </xf>
    <xf numFmtId="9" fontId="8" fillId="6" borderId="1" xfId="6" applyNumberFormat="1" applyFont="1" applyFill="1" applyBorder="1" applyAlignment="1">
      <alignment horizontal="center" vertical="center" wrapText="1"/>
    </xf>
    <xf numFmtId="49" fontId="8" fillId="6" borderId="1" xfId="6" applyNumberFormat="1" applyFont="1" applyFill="1" applyBorder="1" applyAlignment="1">
      <alignment horizontal="center" vertical="center" wrapText="1"/>
    </xf>
    <xf numFmtId="0" fontId="8" fillId="6" borderId="15" xfId="6" applyFont="1" applyFill="1" applyBorder="1" applyAlignment="1">
      <alignment horizontal="center" vertical="center" wrapText="1"/>
    </xf>
    <xf numFmtId="0" fontId="8" fillId="6" borderId="17" xfId="6" applyFont="1" applyFill="1" applyBorder="1" applyAlignment="1">
      <alignment horizontal="center" vertical="center" wrapText="1"/>
    </xf>
  </cellXfs>
  <cellStyles count="9">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sheetData>
    <row r="1" spans="1:11">
      <c r="A1" t="s">
        <v>482</v>
      </c>
      <c r="B1" s="413" t="s">
        <v>485</v>
      </c>
    </row>
    <row r="2" spans="1:11">
      <c r="A2" t="s">
        <v>483</v>
      </c>
      <c r="B2" s="413"/>
    </row>
    <row r="3" spans="1:11">
      <c r="A3" t="s">
        <v>484</v>
      </c>
      <c r="B3" s="413"/>
    </row>
    <row r="4" spans="1:11">
      <c r="A4" s="216"/>
    </row>
    <row r="5" spans="1:11">
      <c r="A5" s="216" t="s">
        <v>486</v>
      </c>
    </row>
    <row r="6" spans="1:11">
      <c r="A6" s="216" t="s">
        <v>487</v>
      </c>
    </row>
    <row r="7" spans="1:11">
      <c r="A7" t="s">
        <v>488</v>
      </c>
    </row>
    <row r="8" spans="1:11" ht="13.5" thickBot="1">
      <c r="A8" s="217" t="s">
        <v>200</v>
      </c>
    </row>
    <row r="9" spans="1:11" ht="51" customHeight="1" thickBot="1">
      <c r="A9" s="410" t="s">
        <v>204</v>
      </c>
      <c r="B9" s="410" t="s">
        <v>29</v>
      </c>
      <c r="C9" s="410" t="s">
        <v>489</v>
      </c>
      <c r="D9" s="410" t="s">
        <v>467</v>
      </c>
      <c r="E9" s="412" t="s">
        <v>490</v>
      </c>
      <c r="F9" s="414"/>
      <c r="G9" s="414"/>
      <c r="H9" s="413"/>
      <c r="I9" s="410" t="s">
        <v>491</v>
      </c>
      <c r="J9" s="412" t="s">
        <v>492</v>
      </c>
      <c r="K9" s="413"/>
    </row>
    <row r="10" spans="1:11" ht="66" thickBot="1">
      <c r="A10" s="411"/>
      <c r="B10" s="411"/>
      <c r="C10" s="411"/>
      <c r="D10" s="411"/>
      <c r="E10" s="221" t="s">
        <v>240</v>
      </c>
      <c r="F10" s="221" t="s">
        <v>493</v>
      </c>
      <c r="G10" s="221" t="s">
        <v>494</v>
      </c>
      <c r="H10" s="221" t="s">
        <v>495</v>
      </c>
      <c r="I10" s="411"/>
      <c r="J10" s="221" t="s">
        <v>496</v>
      </c>
      <c r="K10" s="221" t="s">
        <v>497</v>
      </c>
    </row>
    <row r="11" spans="1:11" ht="13.5" thickBot="1">
      <c r="A11">
        <v>1</v>
      </c>
      <c r="B11" s="224">
        <v>2</v>
      </c>
      <c r="C11" s="224">
        <v>3</v>
      </c>
      <c r="D11" s="224">
        <v>4</v>
      </c>
      <c r="E11" s="224" t="s">
        <v>283</v>
      </c>
      <c r="F11" s="224">
        <v>6</v>
      </c>
      <c r="G11" s="224">
        <v>7</v>
      </c>
      <c r="H11" s="224">
        <v>8</v>
      </c>
      <c r="I11" s="224">
        <v>9</v>
      </c>
      <c r="J11" s="224" t="s">
        <v>498</v>
      </c>
      <c r="K11" s="224">
        <v>11</v>
      </c>
    </row>
    <row r="12" spans="1:11" ht="53.25" thickBot="1">
      <c r="A12" s="222">
        <v>1</v>
      </c>
      <c r="B12" s="223" t="s">
        <v>499</v>
      </c>
      <c r="C12" s="224"/>
      <c r="D12" s="224"/>
      <c r="E12" s="224"/>
      <c r="F12" s="224"/>
      <c r="G12" s="224"/>
      <c r="H12" s="224"/>
      <c r="I12" s="224"/>
      <c r="J12" s="224"/>
      <c r="K12" s="224"/>
    </row>
    <row r="13" spans="1:11" ht="13.5" thickBot="1">
      <c r="A13" t="s">
        <v>105</v>
      </c>
      <c r="B13" t="s">
        <v>471</v>
      </c>
      <c r="C13" s="224"/>
      <c r="D13" s="224"/>
      <c r="E13" s="224"/>
      <c r="F13" s="224"/>
      <c r="G13" s="224"/>
      <c r="H13" s="224"/>
      <c r="I13" s="224"/>
      <c r="J13" s="224"/>
      <c r="K13" s="224"/>
    </row>
    <row r="14" spans="1:11" ht="13.5" thickBot="1">
      <c r="A14" t="s">
        <v>106</v>
      </c>
      <c r="B14" t="s">
        <v>500</v>
      </c>
      <c r="C14" s="224"/>
      <c r="D14" s="224"/>
      <c r="E14" s="224"/>
      <c r="F14" s="224"/>
      <c r="G14" s="224"/>
      <c r="H14" s="224"/>
      <c r="I14" s="224"/>
      <c r="J14" s="224"/>
      <c r="K14" s="224"/>
    </row>
    <row r="15" spans="1:11" ht="13.5" thickBot="1">
      <c r="A15" t="s">
        <v>452</v>
      </c>
      <c r="B15" t="s">
        <v>455</v>
      </c>
      <c r="C15" s="224"/>
      <c r="D15" s="224"/>
      <c r="E15" s="224"/>
      <c r="F15" s="224"/>
      <c r="G15" s="224"/>
      <c r="H15" s="224"/>
      <c r="I15" s="224"/>
      <c r="J15" s="224"/>
      <c r="K15" s="224"/>
    </row>
    <row r="16" spans="1:11" ht="153.75" thickBot="1">
      <c r="A16" s="222">
        <v>2</v>
      </c>
      <c r="B16" s="223" t="s">
        <v>474</v>
      </c>
      <c r="C16" s="224"/>
      <c r="D16" s="224"/>
      <c r="E16" s="224"/>
      <c r="F16" s="224"/>
      <c r="G16" s="224"/>
      <c r="H16" s="224"/>
      <c r="I16" s="224"/>
      <c r="J16" s="224"/>
      <c r="K16" s="224"/>
    </row>
    <row r="17" spans="1:11" ht="51.75" thickBot="1">
      <c r="A17" s="222">
        <v>3</v>
      </c>
      <c r="B17" s="223" t="s">
        <v>501</v>
      </c>
      <c r="C17" s="224"/>
      <c r="D17" s="224"/>
      <c r="E17" s="224"/>
      <c r="F17" s="224"/>
      <c r="G17" s="224"/>
      <c r="H17" s="224"/>
      <c r="I17" s="224"/>
      <c r="J17" s="224"/>
      <c r="K17" s="224"/>
    </row>
    <row r="18" spans="1:11" ht="13.5" thickBot="1">
      <c r="A18">
        <v>1</v>
      </c>
      <c r="B18" t="s">
        <v>458</v>
      </c>
      <c r="C18" s="224"/>
      <c r="D18" s="224"/>
      <c r="E18" s="224"/>
      <c r="F18" s="224"/>
      <c r="G18" s="224"/>
      <c r="H18" s="224"/>
      <c r="I18" s="224"/>
      <c r="J18" s="224"/>
      <c r="K18" s="224"/>
    </row>
    <row r="19" spans="1:11" ht="13.5" thickBot="1">
      <c r="A19">
        <v>2</v>
      </c>
      <c r="B19" t="s">
        <v>457</v>
      </c>
      <c r="C19" s="224"/>
      <c r="D19" s="224"/>
      <c r="E19" s="224"/>
      <c r="F19" s="224"/>
      <c r="G19" s="224"/>
      <c r="H19" s="224"/>
      <c r="I19" s="224"/>
      <c r="J19" s="224"/>
      <c r="K19" s="224"/>
    </row>
    <row r="20" spans="1:11">
      <c r="A20" t="s">
        <v>502</v>
      </c>
    </row>
    <row r="21" spans="1:11">
      <c r="A21" s="219" t="s">
        <v>503</v>
      </c>
    </row>
    <row r="22" spans="1:11">
      <c r="A22" s="219" t="s">
        <v>504</v>
      </c>
    </row>
    <row r="23" spans="1:11">
      <c r="A23" s="219" t="s">
        <v>505</v>
      </c>
    </row>
    <row r="24" spans="1:11">
      <c r="A24" s="219" t="s">
        <v>506</v>
      </c>
    </row>
    <row r="25" spans="1:11">
      <c r="A25" s="219" t="s">
        <v>507</v>
      </c>
    </row>
    <row r="26" spans="1:11">
      <c r="A26" s="219"/>
    </row>
    <row r="27" spans="1:11">
      <c r="A27" s="218"/>
      <c r="B27" t="s">
        <v>479</v>
      </c>
    </row>
    <row r="28" spans="1:11" ht="140.25">
      <c r="A28" s="220" t="s">
        <v>477</v>
      </c>
      <c r="B28" s="220" t="s">
        <v>480</v>
      </c>
    </row>
    <row r="29" spans="1:11">
      <c r="A29" t="s">
        <v>508</v>
      </c>
      <c r="B29" t="s">
        <v>481</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sheetData>
    <row r="1" spans="1:6">
      <c r="A1" t="s">
        <v>459</v>
      </c>
      <c r="B1" s="413" t="s">
        <v>462</v>
      </c>
    </row>
    <row r="2" spans="1:6">
      <c r="A2" t="s">
        <v>460</v>
      </c>
      <c r="B2" s="413"/>
    </row>
    <row r="3" spans="1:6">
      <c r="A3" t="s">
        <v>461</v>
      </c>
      <c r="B3" s="413"/>
    </row>
    <row r="4" spans="1:6">
      <c r="A4" s="216"/>
    </row>
    <row r="5" spans="1:6">
      <c r="A5" s="216" t="s">
        <v>463</v>
      </c>
    </row>
    <row r="6" spans="1:6">
      <c r="A6" s="216" t="s">
        <v>464</v>
      </c>
    </row>
    <row r="7" spans="1:6">
      <c r="A7" t="s">
        <v>465</v>
      </c>
    </row>
    <row r="8" spans="1:6" ht="13.5" thickBot="1">
      <c r="A8" s="217" t="s">
        <v>231</v>
      </c>
    </row>
    <row r="9" spans="1:6" ht="15" thickBot="1">
      <c r="A9" t="s">
        <v>204</v>
      </c>
      <c r="B9" t="s">
        <v>198</v>
      </c>
      <c r="C9" t="s">
        <v>466</v>
      </c>
      <c r="D9" t="s">
        <v>467</v>
      </c>
      <c r="E9" t="s">
        <v>468</v>
      </c>
      <c r="F9" t="s">
        <v>469</v>
      </c>
    </row>
    <row r="10" spans="1:6" ht="13.5" thickBot="1">
      <c r="A10" s="222" t="s">
        <v>206</v>
      </c>
      <c r="B10" s="221" t="s">
        <v>209</v>
      </c>
      <c r="C10" s="221">
        <v>1</v>
      </c>
      <c r="D10" s="221">
        <v>2</v>
      </c>
      <c r="E10" s="221">
        <v>3</v>
      </c>
      <c r="F10" s="221">
        <v>4</v>
      </c>
    </row>
    <row r="11" spans="1:6" ht="40.5" thickBot="1">
      <c r="A11" s="222">
        <v>1</v>
      </c>
      <c r="B11" s="223" t="s">
        <v>470</v>
      </c>
      <c r="C11" s="224"/>
      <c r="D11" s="224"/>
      <c r="E11" s="224"/>
      <c r="F11" s="224"/>
    </row>
    <row r="12" spans="1:6" ht="13.5" thickBot="1">
      <c r="A12" t="s">
        <v>105</v>
      </c>
      <c r="B12" t="s">
        <v>471</v>
      </c>
      <c r="C12" s="224"/>
      <c r="D12" s="224"/>
      <c r="E12" s="224"/>
      <c r="F12" s="224"/>
    </row>
    <row r="13" spans="1:6" ht="13.5" thickBot="1">
      <c r="A13" t="s">
        <v>106</v>
      </c>
      <c r="B13" t="s">
        <v>472</v>
      </c>
      <c r="C13" s="224"/>
      <c r="D13" s="224"/>
      <c r="E13" s="224"/>
      <c r="F13" s="224"/>
    </row>
    <row r="14" spans="1:6" ht="13.5" thickBot="1">
      <c r="A14" t="s">
        <v>452</v>
      </c>
      <c r="B14" t="s">
        <v>473</v>
      </c>
      <c r="C14" s="224"/>
      <c r="D14" s="224"/>
      <c r="E14" s="224"/>
      <c r="F14" s="224"/>
    </row>
    <row r="15" spans="1:6" ht="153.75" thickBot="1">
      <c r="A15" s="222">
        <v>2</v>
      </c>
      <c r="B15" s="223" t="s">
        <v>474</v>
      </c>
      <c r="C15" s="224"/>
      <c r="D15" s="224"/>
      <c r="E15" s="224"/>
      <c r="F15" s="224"/>
    </row>
    <row r="16" spans="1:6" ht="13.5" thickBot="1">
      <c r="B16" t="s">
        <v>456</v>
      </c>
      <c r="C16" s="224"/>
      <c r="D16" s="224"/>
      <c r="E16" s="224"/>
      <c r="F16" s="224"/>
    </row>
    <row r="17" spans="1:2">
      <c r="A17" t="s">
        <v>248</v>
      </c>
    </row>
    <row r="18" spans="1:2">
      <c r="A18" s="219" t="s">
        <v>475</v>
      </c>
    </row>
    <row r="19" spans="1:2">
      <c r="A19" s="219" t="s">
        <v>476</v>
      </c>
    </row>
    <row r="20" spans="1:2">
      <c r="A20" s="219"/>
    </row>
    <row r="21" spans="1:2">
      <c r="A21" s="218"/>
      <c r="B21" t="s">
        <v>479</v>
      </c>
    </row>
    <row r="22" spans="1:2" ht="140.25">
      <c r="A22" s="220" t="s">
        <v>477</v>
      </c>
      <c r="B22" s="220" t="s">
        <v>480</v>
      </c>
    </row>
    <row r="23" spans="1:2">
      <c r="A23" t="s">
        <v>478</v>
      </c>
      <c r="B23" t="s">
        <v>481</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cols>
    <col min="1" max="1" width="31" style="19" customWidth="1"/>
    <col min="2" max="2" width="20.85546875" style="19" customWidth="1"/>
    <col min="3" max="3" width="19.42578125" style="19" customWidth="1"/>
    <col min="4" max="4" width="20.140625" style="19" customWidth="1"/>
    <col min="5" max="5" width="19" style="19" customWidth="1"/>
    <col min="6" max="6" width="31.85546875" style="19" customWidth="1"/>
    <col min="7" max="7" width="16.42578125" style="19" customWidth="1"/>
    <col min="8" max="8" width="16.7109375" style="19" customWidth="1"/>
    <col min="9" max="9" width="14.42578125" style="19" customWidth="1"/>
    <col min="10" max="10" width="15.28515625" style="19" customWidth="1"/>
    <col min="11" max="11" width="17.42578125" style="26" customWidth="1"/>
    <col min="12" max="12" width="18.140625" style="26" bestFit="1" customWidth="1"/>
    <col min="13" max="13" width="15.7109375" style="26" bestFit="1" customWidth="1"/>
    <col min="14" max="14" width="9.28515625" style="26" bestFit="1" customWidth="1"/>
    <col min="15" max="16384" width="9.140625" style="19"/>
  </cols>
  <sheetData>
    <row r="1" spans="1:14" s="1" customFormat="1" ht="16.5">
      <c r="A1" s="12" t="s">
        <v>36</v>
      </c>
      <c r="B1" s="12"/>
      <c r="C1" s="147"/>
      <c r="D1" s="147"/>
      <c r="E1" s="147"/>
      <c r="F1" s="147"/>
      <c r="G1"/>
      <c r="H1"/>
      <c r="I1"/>
      <c r="J1" s="83" t="s">
        <v>307</v>
      </c>
      <c r="L1" s="38"/>
      <c r="M1" s="38"/>
      <c r="N1" s="38"/>
    </row>
    <row r="2" spans="1:14" ht="15.75">
      <c r="J2" s="31"/>
    </row>
    <row r="3" spans="1:14" ht="18.75">
      <c r="A3" s="417" t="s">
        <v>636</v>
      </c>
      <c r="B3" s="417"/>
      <c r="C3" s="417"/>
      <c r="D3" s="417"/>
      <c r="E3" s="417"/>
      <c r="F3" s="417"/>
      <c r="G3" s="417"/>
      <c r="H3" s="417"/>
      <c r="I3" s="417"/>
      <c r="J3" s="417"/>
      <c r="K3" s="38"/>
    </row>
    <row r="4" spans="1:14" ht="18.75">
      <c r="A4" s="418"/>
      <c r="B4" s="418"/>
      <c r="C4" s="418"/>
      <c r="D4" s="418"/>
      <c r="E4" s="418"/>
      <c r="F4" s="418"/>
      <c r="G4" s="418"/>
      <c r="H4" s="418"/>
      <c r="I4" s="418"/>
      <c r="J4" s="418"/>
    </row>
    <row r="5" spans="1:14" ht="15.75">
      <c r="B5" s="18"/>
      <c r="C5" s="18"/>
      <c r="D5" s="18"/>
      <c r="E5" s="18"/>
      <c r="I5" s="444" t="s">
        <v>278</v>
      </c>
      <c r="J5" s="444"/>
    </row>
    <row r="6" spans="1:14" s="4" customFormat="1" ht="39" customHeight="1">
      <c r="A6" s="2" t="s">
        <v>239</v>
      </c>
      <c r="B6" s="2" t="s">
        <v>240</v>
      </c>
      <c r="C6" s="3" t="s">
        <v>241</v>
      </c>
      <c r="D6" s="3" t="s">
        <v>242</v>
      </c>
      <c r="E6" s="2" t="s">
        <v>229</v>
      </c>
      <c r="F6" s="2" t="s">
        <v>243</v>
      </c>
      <c r="G6" s="2" t="s">
        <v>240</v>
      </c>
      <c r="H6" s="3" t="s">
        <v>49</v>
      </c>
      <c r="I6" s="3" t="s">
        <v>50</v>
      </c>
      <c r="J6" s="2" t="s">
        <v>45</v>
      </c>
      <c r="K6" s="39"/>
      <c r="L6" s="39"/>
      <c r="M6" s="39"/>
      <c r="N6" s="39"/>
    </row>
    <row r="7" spans="1:14" s="4" customFormat="1" ht="20.100000000000001" customHeight="1">
      <c r="A7" s="2">
        <v>1</v>
      </c>
      <c r="B7" s="2" t="s">
        <v>51</v>
      </c>
      <c r="C7" s="2">
        <v>3</v>
      </c>
      <c r="D7" s="2">
        <v>4</v>
      </c>
      <c r="E7" s="2">
        <v>5</v>
      </c>
      <c r="F7" s="2">
        <v>6</v>
      </c>
      <c r="G7" s="2" t="s">
        <v>52</v>
      </c>
      <c r="H7" s="2">
        <v>8</v>
      </c>
      <c r="I7" s="2">
        <v>9</v>
      </c>
      <c r="J7" s="2">
        <v>10</v>
      </c>
      <c r="K7" s="39"/>
      <c r="L7" s="39"/>
      <c r="M7" s="39"/>
      <c r="N7" s="39"/>
    </row>
    <row r="8" spans="1:14" s="7" customFormat="1" ht="15.75">
      <c r="A8" s="205" t="s">
        <v>446</v>
      </c>
      <c r="B8" s="6">
        <v>23286328976271</v>
      </c>
      <c r="C8" s="6">
        <v>13645962345609</v>
      </c>
      <c r="D8" s="6">
        <v>8269242879634</v>
      </c>
      <c r="E8" s="6">
        <v>1371123751028</v>
      </c>
      <c r="F8" s="5" t="s">
        <v>447</v>
      </c>
      <c r="G8" s="6">
        <v>22040891936551</v>
      </c>
      <c r="H8" s="6">
        <v>13542821096866</v>
      </c>
      <c r="I8" s="6">
        <v>7247257994091</v>
      </c>
      <c r="J8" s="6">
        <v>1250812845594</v>
      </c>
      <c r="K8" s="40"/>
      <c r="L8" s="40"/>
      <c r="M8" s="40"/>
      <c r="N8" s="40"/>
    </row>
    <row r="9" spans="1:14" s="7" customFormat="1" ht="15.75">
      <c r="A9" s="206" t="s">
        <v>53</v>
      </c>
      <c r="B9" s="9">
        <v>23286328976271</v>
      </c>
      <c r="C9" s="9">
        <v>13645962345609</v>
      </c>
      <c r="D9" s="9">
        <v>8269242879634</v>
      </c>
      <c r="E9" s="9">
        <v>1371123751028</v>
      </c>
      <c r="F9" s="8" t="s">
        <v>54</v>
      </c>
      <c r="G9" s="9">
        <v>21897416437551</v>
      </c>
      <c r="H9" s="9">
        <v>13399345597866</v>
      </c>
      <c r="I9" s="9">
        <v>7247257994091</v>
      </c>
      <c r="J9" s="9">
        <v>1250812845594</v>
      </c>
      <c r="K9" s="40"/>
      <c r="L9" s="40"/>
      <c r="M9" s="40"/>
      <c r="N9" s="40"/>
    </row>
    <row r="10" spans="1:14" s="35" customFormat="1" ht="15.75">
      <c r="A10" s="207" t="s">
        <v>55</v>
      </c>
      <c r="B10" s="17">
        <v>3142951566294</v>
      </c>
      <c r="C10" s="17">
        <v>1862905560887.9998</v>
      </c>
      <c r="D10" s="17">
        <v>1167484602196.0002</v>
      </c>
      <c r="E10" s="17">
        <v>112561403210.00002</v>
      </c>
      <c r="F10" s="16" t="s">
        <v>56</v>
      </c>
      <c r="G10" s="17">
        <v>3911609271459</v>
      </c>
      <c r="H10" s="17">
        <v>2825663338642</v>
      </c>
      <c r="I10" s="17">
        <v>1064047302817.0001</v>
      </c>
      <c r="J10" s="17">
        <v>21898630000</v>
      </c>
      <c r="K10" s="52">
        <v>-1697404215103</v>
      </c>
      <c r="L10" s="52"/>
      <c r="M10" s="52"/>
      <c r="N10" s="52"/>
    </row>
    <row r="11" spans="1:14" s="35" customFormat="1" ht="15.75">
      <c r="A11" s="207" t="s">
        <v>57</v>
      </c>
      <c r="B11" s="17">
        <v>2591509356834</v>
      </c>
      <c r="C11" s="17">
        <v>1697410906403</v>
      </c>
      <c r="D11" s="17">
        <v>894098450431</v>
      </c>
      <c r="E11" s="17">
        <v>0</v>
      </c>
      <c r="F11" s="16" t="s">
        <v>313</v>
      </c>
      <c r="G11" s="17">
        <v>0</v>
      </c>
      <c r="H11" s="17">
        <v>0</v>
      </c>
      <c r="I11" s="17">
        <v>0</v>
      </c>
      <c r="J11" s="17">
        <v>0</v>
      </c>
      <c r="K11" s="52">
        <v>5411380</v>
      </c>
      <c r="L11" s="52"/>
      <c r="M11" s="52"/>
      <c r="N11" s="52"/>
    </row>
    <row r="12" spans="1:14" s="35" customFormat="1" ht="15.75">
      <c r="A12" s="207" t="s">
        <v>308</v>
      </c>
      <c r="B12" s="17">
        <v>0</v>
      </c>
      <c r="C12" s="17">
        <v>0</v>
      </c>
      <c r="D12" s="17">
        <v>0</v>
      </c>
      <c r="E12" s="17">
        <v>0</v>
      </c>
      <c r="F12" s="16" t="s">
        <v>130</v>
      </c>
      <c r="G12" s="17">
        <v>7528056869358</v>
      </c>
      <c r="H12" s="17">
        <v>2408366262640.0005</v>
      </c>
      <c r="I12" s="17">
        <v>3980824935341.9995</v>
      </c>
      <c r="J12" s="17">
        <v>1138865671376</v>
      </c>
      <c r="K12" s="52"/>
      <c r="L12" s="52"/>
      <c r="M12" s="52"/>
      <c r="N12" s="52"/>
    </row>
    <row r="13" spans="1:14" s="35" customFormat="1" ht="15.75">
      <c r="A13" s="207" t="s">
        <v>244</v>
      </c>
      <c r="B13" s="17">
        <v>1031076791304</v>
      </c>
      <c r="C13" s="17">
        <v>386106239161</v>
      </c>
      <c r="D13" s="17">
        <v>558725441743</v>
      </c>
      <c r="E13" s="17">
        <v>86245110400</v>
      </c>
      <c r="F13" s="16" t="s">
        <v>314</v>
      </c>
      <c r="G13" s="17">
        <v>2000000000</v>
      </c>
      <c r="H13" s="17">
        <v>2000000000</v>
      </c>
      <c r="I13" s="17">
        <v>0</v>
      </c>
      <c r="J13" s="17">
        <v>0</v>
      </c>
      <c r="K13" s="52"/>
      <c r="L13" s="52"/>
      <c r="M13" s="52"/>
      <c r="N13" s="52"/>
    </row>
    <row r="14" spans="1:14" s="35" customFormat="1" ht="15.75">
      <c r="A14" s="207" t="s">
        <v>309</v>
      </c>
      <c r="B14" s="17">
        <v>3530653603288</v>
      </c>
      <c r="C14" s="17">
        <v>2660637000000</v>
      </c>
      <c r="D14" s="17">
        <v>797802624373</v>
      </c>
      <c r="E14" s="17">
        <v>72213978915</v>
      </c>
      <c r="F14" s="16" t="s">
        <v>315</v>
      </c>
      <c r="G14" s="17">
        <v>175281156960</v>
      </c>
      <c r="H14" s="17">
        <v>18132454000</v>
      </c>
      <c r="I14" s="17">
        <v>157148702960</v>
      </c>
      <c r="J14" s="17">
        <v>0</v>
      </c>
      <c r="K14" s="52"/>
      <c r="L14" s="52"/>
      <c r="M14" s="52"/>
      <c r="N14" s="52"/>
    </row>
    <row r="15" spans="1:14" s="35" customFormat="1" ht="15.75">
      <c r="A15" s="207" t="s">
        <v>310</v>
      </c>
      <c r="B15" s="17">
        <v>6881133275</v>
      </c>
      <c r="C15" s="17">
        <v>5002317630</v>
      </c>
      <c r="D15" s="17">
        <v>1878815645</v>
      </c>
      <c r="E15" s="17">
        <v>0</v>
      </c>
      <c r="F15" s="16" t="s">
        <v>316</v>
      </c>
      <c r="G15" s="17">
        <v>5936561524723</v>
      </c>
      <c r="H15" s="17">
        <v>4846946860298</v>
      </c>
      <c r="I15" s="17">
        <v>1089614664425.0001</v>
      </c>
      <c r="J15" s="17">
        <v>0</v>
      </c>
      <c r="K15" s="52"/>
      <c r="L15" s="52"/>
      <c r="M15" s="52"/>
      <c r="N15" s="52"/>
    </row>
    <row r="16" spans="1:14" s="35" customFormat="1" ht="15.75">
      <c r="A16" s="207" t="s">
        <v>827</v>
      </c>
      <c r="B16" s="17">
        <v>12794679026</v>
      </c>
      <c r="C16" s="17">
        <v>0</v>
      </c>
      <c r="D16" s="17">
        <v>2306084948</v>
      </c>
      <c r="E16" s="17">
        <v>10488594078</v>
      </c>
      <c r="F16" s="16" t="s">
        <v>317</v>
      </c>
      <c r="G16" s="17">
        <v>4341814062741</v>
      </c>
      <c r="H16" s="17">
        <v>3298236682286</v>
      </c>
      <c r="I16" s="17">
        <v>954388979547</v>
      </c>
      <c r="J16" s="17">
        <v>89188400908</v>
      </c>
      <c r="K16" s="52"/>
      <c r="L16" s="52"/>
      <c r="M16" s="52"/>
      <c r="N16" s="52"/>
    </row>
    <row r="17" spans="1:14" s="35" customFormat="1" ht="15.75">
      <c r="A17" s="207" t="s">
        <v>828</v>
      </c>
      <c r="B17" s="17">
        <v>157148702960</v>
      </c>
      <c r="C17" s="17">
        <v>157148702960</v>
      </c>
      <c r="D17" s="17">
        <v>0</v>
      </c>
      <c r="E17" s="17">
        <v>0</v>
      </c>
      <c r="F17" s="16" t="s">
        <v>445</v>
      </c>
      <c r="G17" s="17">
        <v>0</v>
      </c>
      <c r="H17" s="17">
        <v>0</v>
      </c>
      <c r="I17" s="17">
        <v>0</v>
      </c>
      <c r="J17" s="17">
        <v>0</v>
      </c>
      <c r="K17" s="52"/>
      <c r="L17" s="52"/>
      <c r="M17" s="52"/>
      <c r="N17" s="52"/>
    </row>
    <row r="18" spans="1:14" s="35" customFormat="1" ht="15.75">
      <c r="A18" s="207" t="s">
        <v>829</v>
      </c>
      <c r="B18" s="17">
        <v>12813313143290</v>
      </c>
      <c r="C18" s="17">
        <v>6876751618567</v>
      </c>
      <c r="D18" s="17">
        <v>4846946860298</v>
      </c>
      <c r="E18" s="17">
        <v>1089614664425.0001</v>
      </c>
      <c r="F18" s="16" t="s">
        <v>816</v>
      </c>
      <c r="G18" s="17">
        <v>2093552310</v>
      </c>
      <c r="H18" s="17">
        <v>0</v>
      </c>
      <c r="I18" s="17">
        <v>1233409000</v>
      </c>
      <c r="J18" s="17">
        <v>860143310</v>
      </c>
      <c r="K18" s="52"/>
      <c r="L18" s="52"/>
      <c r="M18" s="52"/>
      <c r="N18" s="52"/>
    </row>
    <row r="19" spans="1:14" s="35" customFormat="1" ht="15.75">
      <c r="A19" s="207" t="s">
        <v>443</v>
      </c>
      <c r="B19" s="17">
        <v>8823570287000</v>
      </c>
      <c r="C19" s="17">
        <v>4787581000000</v>
      </c>
      <c r="D19" s="17">
        <v>3464851000000</v>
      </c>
      <c r="E19" s="17">
        <v>571138287000</v>
      </c>
      <c r="F19" s="374"/>
      <c r="G19" s="374"/>
      <c r="H19" s="374"/>
      <c r="I19" s="374"/>
      <c r="J19" s="374"/>
      <c r="K19" s="52"/>
      <c r="L19" s="52"/>
      <c r="M19" s="52"/>
      <c r="N19" s="52"/>
    </row>
    <row r="20" spans="1:14" s="35" customFormat="1" ht="15.75">
      <c r="A20" s="207" t="s">
        <v>444</v>
      </c>
      <c r="B20" s="17">
        <v>3989742856290</v>
      </c>
      <c r="C20" s="17">
        <v>2089170618567.0002</v>
      </c>
      <c r="D20" s="17">
        <v>1382095860298</v>
      </c>
      <c r="E20" s="17">
        <v>518476377425</v>
      </c>
      <c r="F20" s="16"/>
      <c r="G20" s="17"/>
      <c r="H20" s="17">
        <v>0</v>
      </c>
      <c r="I20" s="17">
        <v>0</v>
      </c>
      <c r="J20" s="17">
        <v>0</v>
      </c>
      <c r="K20" s="52"/>
      <c r="L20" s="52"/>
      <c r="M20" s="52"/>
      <c r="N20" s="52"/>
    </row>
    <row r="21" spans="1:14" s="35" customFormat="1" ht="15.75">
      <c r="A21" s="271" t="s">
        <v>914</v>
      </c>
      <c r="B21" s="17">
        <v>1245437039720.0034</v>
      </c>
      <c r="C21" s="17">
        <v>103141248743.00137</v>
      </c>
      <c r="D21" s="17">
        <v>1021984885543.0018</v>
      </c>
      <c r="E21" s="17">
        <v>120310905434.00031</v>
      </c>
      <c r="F21" s="16"/>
      <c r="G21" s="17"/>
      <c r="H21" s="17">
        <v>0</v>
      </c>
      <c r="I21" s="17">
        <v>0</v>
      </c>
      <c r="J21" s="17">
        <v>0</v>
      </c>
      <c r="K21" s="52"/>
      <c r="L21" s="52"/>
      <c r="M21" s="52"/>
      <c r="N21" s="52"/>
    </row>
    <row r="22" spans="1:14" s="7" customFormat="1" ht="15.75">
      <c r="A22" s="206" t="s">
        <v>311</v>
      </c>
      <c r="B22" s="9">
        <v>0</v>
      </c>
      <c r="C22" s="9">
        <v>0</v>
      </c>
      <c r="D22" s="9">
        <v>0</v>
      </c>
      <c r="E22" s="9">
        <v>0</v>
      </c>
      <c r="F22" s="8" t="s">
        <v>312</v>
      </c>
      <c r="G22" s="9">
        <v>143475499000</v>
      </c>
      <c r="H22" s="9">
        <v>143475499000</v>
      </c>
      <c r="I22" s="9">
        <v>0</v>
      </c>
      <c r="J22" s="9">
        <v>0</v>
      </c>
      <c r="K22" s="40"/>
      <c r="L22" s="40"/>
      <c r="M22" s="40"/>
      <c r="N22" s="40"/>
    </row>
    <row r="23" spans="1:14" s="13" customFormat="1" ht="15.75">
      <c r="A23" s="244"/>
      <c r="B23" s="157">
        <v>0</v>
      </c>
      <c r="C23" s="158"/>
      <c r="D23" s="158"/>
      <c r="E23" s="158"/>
      <c r="F23" s="245"/>
      <c r="G23" s="157"/>
      <c r="H23" s="158"/>
      <c r="I23" s="158"/>
      <c r="J23" s="158"/>
      <c r="K23" s="128"/>
      <c r="L23" s="41"/>
      <c r="M23" s="41"/>
      <c r="N23" s="41"/>
    </row>
    <row r="24" spans="1:14" s="13" customFormat="1" ht="10.5" customHeight="1">
      <c r="A24" s="24"/>
      <c r="B24" s="25"/>
      <c r="C24" s="25"/>
      <c r="D24" s="25"/>
      <c r="E24" s="25"/>
      <c r="F24" s="110"/>
      <c r="G24" s="110"/>
      <c r="H24" s="111"/>
      <c r="I24" s="111"/>
      <c r="J24" s="111"/>
      <c r="K24" s="41"/>
      <c r="L24" s="41"/>
      <c r="M24" s="41"/>
      <c r="N24" s="41"/>
    </row>
    <row r="25" spans="1:14" s="110" customFormat="1" ht="15.75">
      <c r="B25" s="25"/>
      <c r="C25" s="111"/>
      <c r="D25" s="111"/>
      <c r="E25" s="112"/>
      <c r="G25" s="25"/>
      <c r="H25" s="18"/>
      <c r="I25" s="111"/>
      <c r="J25" s="111"/>
      <c r="K25" s="131"/>
      <c r="L25" s="113"/>
      <c r="M25" s="113"/>
      <c r="N25" s="113"/>
    </row>
    <row r="26" spans="1:14" ht="15.75">
      <c r="A26" s="419"/>
      <c r="B26" s="419"/>
      <c r="C26" s="419"/>
      <c r="D26" s="419"/>
      <c r="E26" s="419"/>
      <c r="F26" s="419"/>
      <c r="G26" s="10"/>
      <c r="H26" s="10"/>
      <c r="I26" s="10"/>
      <c r="J26" s="10"/>
    </row>
    <row r="27" spans="1:14" s="1" customFormat="1" ht="16.5">
      <c r="A27" s="420"/>
      <c r="B27" s="420"/>
      <c r="C27" s="420"/>
      <c r="D27" s="420"/>
      <c r="E27" s="420"/>
      <c r="F27" s="420"/>
      <c r="G27" s="11"/>
      <c r="H27" s="11"/>
      <c r="I27" s="11"/>
      <c r="J27" s="11"/>
      <c r="K27" s="26"/>
      <c r="L27" s="38"/>
      <c r="M27" s="38"/>
      <c r="N27" s="38"/>
    </row>
    <row r="28" spans="1:14" s="1" customFormat="1" ht="16.5" hidden="1">
      <c r="A28" s="15"/>
      <c r="B28" s="15"/>
      <c r="C28" s="104"/>
      <c r="D28" s="104"/>
      <c r="E28" s="104"/>
      <c r="F28" s="104"/>
      <c r="G28" s="415" t="s">
        <v>276</v>
      </c>
      <c r="H28" s="415"/>
      <c r="I28" s="11"/>
      <c r="J28" s="11"/>
      <c r="K28" s="26"/>
      <c r="L28" s="38"/>
      <c r="M28" s="38"/>
      <c r="N28" s="38"/>
    </row>
    <row r="29" spans="1:14" hidden="1">
      <c r="B29" s="18"/>
      <c r="C29" s="107" t="s">
        <v>277</v>
      </c>
      <c r="D29" s="107"/>
      <c r="E29" s="107"/>
      <c r="F29" s="107"/>
      <c r="G29" s="416" t="s">
        <v>275</v>
      </c>
      <c r="H29" s="416"/>
      <c r="I29" s="18"/>
      <c r="J29" s="18"/>
    </row>
    <row r="30" spans="1:14">
      <c r="A30" s="82"/>
      <c r="B30" s="18"/>
      <c r="D30" s="18"/>
      <c r="E30" s="18"/>
      <c r="F30" s="18"/>
      <c r="G30" s="18"/>
      <c r="H30" s="18"/>
      <c r="I30" s="18"/>
      <c r="J30" s="18"/>
    </row>
    <row r="31" spans="1:14">
      <c r="A31" s="51"/>
      <c r="F31" s="51" t="s">
        <v>813</v>
      </c>
      <c r="G31" s="50">
        <v>22040891936551</v>
      </c>
      <c r="H31" s="50">
        <v>13542821096866</v>
      </c>
      <c r="I31" s="50">
        <v>7247257994091</v>
      </c>
      <c r="J31" s="50">
        <v>1250812845594</v>
      </c>
      <c r="L31" s="19"/>
      <c r="M31" s="19"/>
      <c r="N31" s="19"/>
    </row>
    <row r="32" spans="1:14">
      <c r="A32" s="51"/>
      <c r="B32" s="18"/>
      <c r="C32" s="50"/>
      <c r="D32" s="50"/>
      <c r="E32" s="50"/>
      <c r="F32" s="51" t="s">
        <v>812</v>
      </c>
      <c r="G32" s="50">
        <v>22040891936551.004</v>
      </c>
      <c r="H32" s="50">
        <v>13542821096866</v>
      </c>
      <c r="I32" s="50">
        <v>7247257994090.999</v>
      </c>
      <c r="J32" s="50">
        <v>1250812845593.9998</v>
      </c>
      <c r="L32" s="19"/>
      <c r="M32" s="19"/>
      <c r="N32" s="19"/>
    </row>
    <row r="33" spans="1:14">
      <c r="A33" s="51"/>
      <c r="B33" s="18"/>
      <c r="C33" s="50"/>
      <c r="D33" s="50"/>
      <c r="E33" s="50"/>
      <c r="F33" s="51" t="s">
        <v>811</v>
      </c>
      <c r="G33" s="50">
        <v>22041127084051</v>
      </c>
      <c r="H33" s="50">
        <v>13543056244366</v>
      </c>
      <c r="I33" s="50">
        <v>7247257994091</v>
      </c>
      <c r="J33" s="50">
        <v>1250812845594</v>
      </c>
      <c r="L33" s="19"/>
      <c r="M33" s="19"/>
      <c r="N33" s="19"/>
    </row>
    <row r="34" spans="1:14">
      <c r="A34" s="51"/>
      <c r="B34" s="18"/>
      <c r="C34" s="50"/>
      <c r="D34" s="50"/>
      <c r="E34" s="50"/>
      <c r="F34" s="51" t="s">
        <v>814</v>
      </c>
      <c r="G34" s="50">
        <v>0</v>
      </c>
      <c r="H34" s="50">
        <v>0</v>
      </c>
      <c r="I34" s="50">
        <v>0</v>
      </c>
      <c r="J34" s="50">
        <v>0</v>
      </c>
      <c r="L34" s="19"/>
      <c r="M34" s="19"/>
      <c r="N34" s="19"/>
    </row>
    <row r="35" spans="1:14">
      <c r="A35" s="51"/>
      <c r="B35" s="50"/>
      <c r="C35" s="50"/>
      <c r="D35" s="50"/>
      <c r="E35" s="50"/>
      <c r="F35" s="310" t="s">
        <v>815</v>
      </c>
      <c r="G35" s="311">
        <v>-235147500</v>
      </c>
      <c r="H35" s="311">
        <v>-235147500</v>
      </c>
      <c r="I35" s="311">
        <v>0</v>
      </c>
      <c r="J35" s="311">
        <v>0</v>
      </c>
      <c r="L35" s="19"/>
      <c r="M35" s="19"/>
      <c r="N35" s="19"/>
    </row>
    <row r="36" spans="1:14">
      <c r="A36" s="51"/>
      <c r="B36" s="50"/>
      <c r="C36" s="315">
        <v>-235147500.00137329</v>
      </c>
      <c r="D36" s="315">
        <v>-1.8310546875E-3</v>
      </c>
      <c r="E36" s="315">
        <v>-3.0517578125E-4</v>
      </c>
      <c r="F36" s="51"/>
      <c r="G36" s="50"/>
      <c r="H36" s="51"/>
      <c r="I36" s="51"/>
      <c r="L36" s="19"/>
      <c r="M36" s="19"/>
      <c r="N36" s="19"/>
    </row>
    <row r="37" spans="1:14">
      <c r="A37" s="51"/>
      <c r="B37" s="50"/>
      <c r="C37" s="50">
        <v>102906101243</v>
      </c>
      <c r="D37" s="50">
        <v>1021984885543</v>
      </c>
      <c r="E37" s="50">
        <v>120310905434</v>
      </c>
      <c r="F37" s="51"/>
      <c r="G37" s="50"/>
      <c r="H37" s="51"/>
      <c r="I37" s="51"/>
      <c r="K37" s="19"/>
      <c r="L37" s="19"/>
      <c r="M37" s="19"/>
      <c r="N37" s="19"/>
    </row>
    <row r="38" spans="1:14">
      <c r="A38" s="51"/>
      <c r="B38" s="50"/>
      <c r="C38" s="50">
        <v>13645962345609</v>
      </c>
      <c r="D38" s="50">
        <v>8269242879634</v>
      </c>
      <c r="E38" s="50">
        <v>1371123751028</v>
      </c>
      <c r="F38" s="51"/>
      <c r="G38" s="51"/>
      <c r="H38" s="51"/>
      <c r="I38" s="51"/>
      <c r="K38" s="19"/>
      <c r="L38" s="19"/>
      <c r="M38" s="19"/>
      <c r="N38" s="19"/>
    </row>
    <row r="39" spans="1:14">
      <c r="A39" s="51"/>
      <c r="B39" s="51"/>
      <c r="C39" s="50">
        <v>13543056244366</v>
      </c>
      <c r="D39" s="50">
        <v>7247257994091</v>
      </c>
      <c r="E39" s="50">
        <v>1250812845594</v>
      </c>
      <c r="F39" s="51"/>
      <c r="G39" s="51"/>
      <c r="H39" s="51"/>
      <c r="I39" s="51"/>
    </row>
    <row r="40" spans="1:14">
      <c r="A40" s="51"/>
      <c r="C40" s="316"/>
      <c r="D40" s="316"/>
      <c r="E40" s="316"/>
      <c r="F40" s="51"/>
      <c r="G40" s="51"/>
      <c r="H40" s="51"/>
      <c r="I40" s="51"/>
      <c r="K40" s="19"/>
      <c r="L40" s="19"/>
      <c r="M40" s="19"/>
      <c r="N40" s="19"/>
    </row>
    <row r="41" spans="1:14">
      <c r="C41" s="314"/>
      <c r="D41" s="314"/>
      <c r="E41" s="314"/>
      <c r="K41" s="19"/>
      <c r="L41" s="19"/>
      <c r="M41" s="19"/>
      <c r="N41" s="19"/>
    </row>
    <row r="42" spans="1:14">
      <c r="C42" s="314">
        <v>0</v>
      </c>
      <c r="D42" s="314">
        <v>0</v>
      </c>
      <c r="E42" s="314">
        <v>0</v>
      </c>
      <c r="K42" s="19"/>
      <c r="L42" s="19"/>
      <c r="M42" s="19"/>
      <c r="N42" s="19"/>
    </row>
    <row r="43" spans="1:14">
      <c r="B43" s="101">
        <v>1245437039720.0034</v>
      </c>
      <c r="C43" s="101">
        <v>103141248743.00137</v>
      </c>
      <c r="D43" s="101">
        <v>1021984885543.0018</v>
      </c>
      <c r="E43" s="101">
        <v>120310905434.00031</v>
      </c>
    </row>
    <row r="44" spans="1:14">
      <c r="B44" s="101"/>
      <c r="C44" s="101"/>
      <c r="D44" s="101"/>
      <c r="E44" s="101"/>
    </row>
    <row r="45" spans="1:14">
      <c r="B45" s="18"/>
      <c r="C45" s="18"/>
      <c r="D45" s="18"/>
      <c r="E45" s="18"/>
    </row>
    <row r="46" spans="1:14">
      <c r="D46" s="26"/>
    </row>
    <row r="47" spans="1:14">
      <c r="D47" s="18"/>
    </row>
  </sheetData>
  <mergeCells count="9">
    <mergeCell ref="G28:H28"/>
    <mergeCell ref="G29:H29"/>
    <mergeCell ref="A27:C27"/>
    <mergeCell ref="D27:F27"/>
    <mergeCell ref="A3:J3"/>
    <mergeCell ref="I5:J5"/>
    <mergeCell ref="A26:C26"/>
    <mergeCell ref="D26:F26"/>
    <mergeCell ref="A4:J4"/>
  </mergeCells>
  <phoneticPr fontId="7"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cols>
    <col min="1" max="1" width="4.5703125" style="56" customWidth="1"/>
    <col min="2" max="2" width="56.85546875" style="55" customWidth="1"/>
    <col min="3" max="3" width="16.85546875" style="55" customWidth="1"/>
    <col min="4" max="6" width="16.85546875" style="56" customWidth="1"/>
    <col min="7" max="7" width="16.85546875" style="56" hidden="1" customWidth="1"/>
    <col min="8" max="10" width="16.85546875" style="56" customWidth="1"/>
    <col min="11" max="11" width="10.5703125" style="56" customWidth="1"/>
    <col min="12" max="12" width="10.5703125" style="121" customWidth="1"/>
    <col min="13" max="13" width="9.42578125" style="56" customWidth="1"/>
    <col min="14" max="14" width="18.7109375" style="33" customWidth="1"/>
    <col min="15" max="15" width="16" style="33" customWidth="1"/>
    <col min="16" max="16" width="9.7109375" style="33" customWidth="1"/>
    <col min="17" max="17" width="15.85546875" style="33" customWidth="1"/>
    <col min="18" max="16384" width="9.140625" style="33"/>
  </cols>
  <sheetData>
    <row r="1" spans="1:17">
      <c r="A1" s="171" t="s">
        <v>36</v>
      </c>
      <c r="I1"/>
      <c r="J1"/>
      <c r="K1" s="119"/>
      <c r="L1" s="83" t="s">
        <v>634</v>
      </c>
    </row>
    <row r="2" spans="1:17">
      <c r="A2" s="57"/>
      <c r="B2" s="57"/>
      <c r="C2" s="57"/>
      <c r="D2" s="57"/>
      <c r="E2" s="57"/>
      <c r="F2" s="57"/>
      <c r="G2" s="57"/>
      <c r="H2" s="57"/>
      <c r="I2" s="57"/>
      <c r="J2" s="57"/>
      <c r="K2" s="57"/>
      <c r="L2" s="122"/>
      <c r="M2" s="57"/>
    </row>
    <row r="3" spans="1:17" ht="18.75" customHeight="1">
      <c r="A3" s="421" t="s">
        <v>916</v>
      </c>
      <c r="B3" s="421"/>
      <c r="C3" s="421"/>
      <c r="D3" s="421"/>
      <c r="E3" s="421"/>
      <c r="F3" s="421"/>
      <c r="G3" s="421"/>
      <c r="H3" s="421"/>
      <c r="I3" s="421"/>
      <c r="J3" s="421"/>
      <c r="K3" s="421"/>
      <c r="L3" s="421"/>
      <c r="M3" s="120"/>
      <c r="N3" s="38"/>
    </row>
    <row r="4" spans="1:17" ht="14.25" customHeight="1">
      <c r="A4" s="442" t="s">
        <v>832</v>
      </c>
      <c r="B4" s="442"/>
      <c r="C4" s="442"/>
      <c r="D4" s="442"/>
      <c r="E4" s="442"/>
      <c r="F4" s="442"/>
      <c r="G4" s="442"/>
      <c r="H4" s="442"/>
      <c r="I4" s="442"/>
      <c r="J4" s="442"/>
      <c r="K4" s="442"/>
      <c r="L4" s="442"/>
      <c r="M4" s="117"/>
    </row>
    <row r="5" spans="1:17">
      <c r="B5" s="58"/>
      <c r="C5" s="58"/>
      <c r="K5" s="119"/>
      <c r="L5" s="119" t="s">
        <v>203</v>
      </c>
      <c r="M5" s="119"/>
    </row>
    <row r="6" spans="1:17" s="36" customFormat="1" ht="16.5" customHeight="1">
      <c r="A6" s="422" t="s">
        <v>204</v>
      </c>
      <c r="B6" s="425" t="s">
        <v>198</v>
      </c>
      <c r="C6" s="422" t="s">
        <v>637</v>
      </c>
      <c r="D6" s="422"/>
      <c r="E6" s="422" t="s">
        <v>230</v>
      </c>
      <c r="F6" s="422" t="s">
        <v>199</v>
      </c>
      <c r="G6" s="422"/>
      <c r="H6" s="422"/>
      <c r="I6" s="422"/>
      <c r="J6" s="422"/>
      <c r="K6" s="428" t="s">
        <v>328</v>
      </c>
      <c r="L6" s="429"/>
      <c r="M6" s="424" t="s">
        <v>268</v>
      </c>
      <c r="N6" s="423" t="s">
        <v>746</v>
      </c>
    </row>
    <row r="7" spans="1:17" s="36" customFormat="1" ht="65.25" customHeight="1">
      <c r="A7" s="422"/>
      <c r="B7" s="425"/>
      <c r="C7" s="27" t="s">
        <v>351</v>
      </c>
      <c r="D7" s="27" t="s">
        <v>124</v>
      </c>
      <c r="E7" s="422"/>
      <c r="F7" s="27" t="s">
        <v>41</v>
      </c>
      <c r="G7" s="214" t="s">
        <v>450</v>
      </c>
      <c r="H7" s="27" t="s">
        <v>40</v>
      </c>
      <c r="I7" s="27" t="s">
        <v>101</v>
      </c>
      <c r="J7" s="27" t="s">
        <v>318</v>
      </c>
      <c r="K7" s="27" t="s">
        <v>319</v>
      </c>
      <c r="L7" s="27" t="s">
        <v>124</v>
      </c>
      <c r="M7" s="424"/>
      <c r="N7" s="424"/>
    </row>
    <row r="8" spans="1:17" s="34" customFormat="1">
      <c r="A8" s="42" t="s">
        <v>206</v>
      </c>
      <c r="B8" s="28" t="s">
        <v>209</v>
      </c>
      <c r="C8" s="28" t="s">
        <v>320</v>
      </c>
      <c r="D8" s="28" t="s">
        <v>321</v>
      </c>
      <c r="E8" s="163" t="s">
        <v>322</v>
      </c>
      <c r="F8" s="28" t="s">
        <v>323</v>
      </c>
      <c r="G8" s="215"/>
      <c r="H8" s="28" t="s">
        <v>324</v>
      </c>
      <c r="I8" s="28" t="s">
        <v>325</v>
      </c>
      <c r="J8" s="28" t="s">
        <v>326</v>
      </c>
      <c r="K8" s="87" t="s">
        <v>327</v>
      </c>
      <c r="L8" s="87" t="s">
        <v>332</v>
      </c>
      <c r="M8" s="87"/>
      <c r="N8" s="161"/>
    </row>
    <row r="9" spans="1:17" s="60" customFormat="1" ht="19.5" customHeight="1">
      <c r="A9" s="165"/>
      <c r="B9" s="43" t="s">
        <v>614</v>
      </c>
      <c r="C9" s="44">
        <v>13345954000000</v>
      </c>
      <c r="D9" s="44">
        <v>13622615000000</v>
      </c>
      <c r="E9" s="44">
        <v>18442025220308</v>
      </c>
      <c r="F9" s="44">
        <v>1249406471720</v>
      </c>
      <c r="G9" s="317">
        <v>17192618748588</v>
      </c>
      <c r="H9" s="44">
        <v>13488813642649</v>
      </c>
      <c r="I9" s="44">
        <v>3422296019336</v>
      </c>
      <c r="J9" s="44">
        <v>281509086603</v>
      </c>
      <c r="K9" s="59">
        <v>138.18439071727659</v>
      </c>
      <c r="L9" s="59">
        <v>135.37801090545392</v>
      </c>
      <c r="M9" s="59">
        <v>82.485965447664071</v>
      </c>
      <c r="N9" s="44">
        <v>22357773374198</v>
      </c>
      <c r="O9" s="153">
        <v>17192618748588</v>
      </c>
      <c r="P9" s="153"/>
    </row>
    <row r="10" spans="1:17" s="60" customFormat="1" ht="18.75" customHeight="1">
      <c r="A10" s="166" t="s">
        <v>206</v>
      </c>
      <c r="B10" s="45" t="s">
        <v>20</v>
      </c>
      <c r="C10" s="46">
        <v>6651000000000</v>
      </c>
      <c r="D10" s="46">
        <v>6691300000000</v>
      </c>
      <c r="E10" s="46">
        <v>7003543207149</v>
      </c>
      <c r="F10" s="46">
        <v>1249406471720</v>
      </c>
      <c r="G10" s="317">
        <v>5754136735429</v>
      </c>
      <c r="H10" s="46">
        <v>3565318784921</v>
      </c>
      <c r="I10" s="46">
        <v>2065767953220</v>
      </c>
      <c r="J10" s="46">
        <v>123049997288</v>
      </c>
      <c r="K10" s="61">
        <v>105.30060452787551</v>
      </c>
      <c r="L10" s="61">
        <v>104.66640573803296</v>
      </c>
      <c r="M10" s="61">
        <v>102.21171380870224</v>
      </c>
      <c r="N10" s="46">
        <v>6851996651046</v>
      </c>
      <c r="O10" s="153"/>
      <c r="P10" s="153"/>
    </row>
    <row r="11" spans="1:17" s="60" customFormat="1" ht="18.75" customHeight="1">
      <c r="A11" s="167" t="s">
        <v>207</v>
      </c>
      <c r="B11" s="48" t="s">
        <v>333</v>
      </c>
      <c r="C11" s="46">
        <v>6585000000000</v>
      </c>
      <c r="D11" s="46">
        <v>6625300000000</v>
      </c>
      <c r="E11" s="46">
        <v>6909605561503</v>
      </c>
      <c r="F11" s="46">
        <v>1175200248375</v>
      </c>
      <c r="G11" s="317">
        <v>5734405313128</v>
      </c>
      <c r="H11" s="46">
        <v>3560260857291</v>
      </c>
      <c r="I11" s="46">
        <v>2061583052627</v>
      </c>
      <c r="J11" s="46">
        <v>112561403210</v>
      </c>
      <c r="K11" s="61">
        <v>104.92946942297645</v>
      </c>
      <c r="L11" s="61">
        <v>104.29121038297133</v>
      </c>
      <c r="M11" s="61">
        <v>102.81999156449734</v>
      </c>
      <c r="N11" s="46">
        <v>6720099327346</v>
      </c>
      <c r="O11" s="153">
        <v>5734405313128</v>
      </c>
      <c r="P11" s="267">
        <v>104899321.20499471</v>
      </c>
      <c r="Q11" s="268">
        <v>106868497.46908499</v>
      </c>
    </row>
    <row r="12" spans="1:17" s="234" customFormat="1" ht="18.75" hidden="1" customHeight="1">
      <c r="A12" s="231"/>
      <c r="B12" s="232" t="s">
        <v>625</v>
      </c>
      <c r="C12" s="228">
        <v>4865000000000</v>
      </c>
      <c r="D12" s="228">
        <v>4905300000000</v>
      </c>
      <c r="E12" s="228">
        <v>4694909504928</v>
      </c>
      <c r="F12" s="228">
        <v>1175200248375</v>
      </c>
      <c r="G12" s="246">
        <v>3519709256553</v>
      </c>
      <c r="H12" s="228">
        <v>1986273849890</v>
      </c>
      <c r="I12" s="228">
        <v>1420874003453</v>
      </c>
      <c r="J12" s="228">
        <v>112561403210</v>
      </c>
      <c r="K12" s="63">
        <v>96.503792495950663</v>
      </c>
      <c r="L12" s="63">
        <v>95.710955597578135</v>
      </c>
      <c r="M12" s="63" t="e">
        <v>#DIV/0!</v>
      </c>
      <c r="N12" s="233"/>
      <c r="O12" s="227"/>
      <c r="P12" s="227"/>
    </row>
    <row r="13" spans="1:17" s="66" customFormat="1">
      <c r="A13" s="167">
        <v>1</v>
      </c>
      <c r="B13" s="48" t="s">
        <v>613</v>
      </c>
      <c r="C13" s="49">
        <v>215000000000</v>
      </c>
      <c r="D13" s="49">
        <v>215000000000</v>
      </c>
      <c r="E13" s="49">
        <v>203583611554</v>
      </c>
      <c r="F13" s="49">
        <v>0</v>
      </c>
      <c r="G13" s="246">
        <v>203583611554</v>
      </c>
      <c r="H13" s="49">
        <v>203583611554</v>
      </c>
      <c r="I13" s="49">
        <v>0</v>
      </c>
      <c r="J13" s="49">
        <v>0</v>
      </c>
      <c r="K13" s="63">
        <v>94.690051885581397</v>
      </c>
      <c r="L13" s="63">
        <v>94.690051885581397</v>
      </c>
      <c r="M13" s="63">
        <v>11912.804817245426</v>
      </c>
      <c r="N13" s="49">
        <v>1708947764</v>
      </c>
      <c r="O13" s="153"/>
      <c r="P13" s="153"/>
    </row>
    <row r="14" spans="1:17" s="151" customFormat="1">
      <c r="A14" s="225"/>
      <c r="B14" s="62" t="s">
        <v>334</v>
      </c>
      <c r="C14" s="139">
        <v>116000000000</v>
      </c>
      <c r="D14" s="139">
        <v>116000000000</v>
      </c>
      <c r="E14" s="139">
        <v>138236037315</v>
      </c>
      <c r="F14" s="139">
        <v>0</v>
      </c>
      <c r="G14" s="139">
        <v>138236037315</v>
      </c>
      <c r="H14" s="139">
        <v>138236037315</v>
      </c>
      <c r="I14" s="139">
        <v>0</v>
      </c>
      <c r="J14" s="139">
        <v>0</v>
      </c>
      <c r="K14" s="150">
        <v>119.16899768534483</v>
      </c>
      <c r="L14" s="150">
        <v>119.16899768534483</v>
      </c>
      <c r="M14" s="150" t="e">
        <v>#DIV/0!</v>
      </c>
      <c r="N14" s="139">
        <v>0</v>
      </c>
      <c r="O14" s="153"/>
      <c r="P14" s="153"/>
    </row>
    <row r="15" spans="1:17" s="151" customFormat="1">
      <c r="A15" s="225"/>
      <c r="B15" s="62" t="s">
        <v>336</v>
      </c>
      <c r="C15" s="139">
        <v>21000000000</v>
      </c>
      <c r="D15" s="139">
        <v>21000000000</v>
      </c>
      <c r="E15" s="139">
        <v>46013468564</v>
      </c>
      <c r="F15" s="139">
        <v>0</v>
      </c>
      <c r="G15" s="139">
        <v>46013468564</v>
      </c>
      <c r="H15" s="139">
        <v>46013468564</v>
      </c>
      <c r="I15" s="139">
        <v>0</v>
      </c>
      <c r="J15" s="139">
        <v>0</v>
      </c>
      <c r="K15" s="150">
        <v>219.11175506666666</v>
      </c>
      <c r="L15" s="150">
        <v>219.11175506666666</v>
      </c>
      <c r="M15" s="150">
        <v>36680.395997564083</v>
      </c>
      <c r="N15" s="139">
        <v>125444307</v>
      </c>
      <c r="O15" s="153"/>
      <c r="P15" s="153"/>
    </row>
    <row r="16" spans="1:17" s="151" customFormat="1">
      <c r="A16" s="225"/>
      <c r="B16" s="62" t="s">
        <v>335</v>
      </c>
      <c r="C16" s="139">
        <v>78000000000</v>
      </c>
      <c r="D16" s="139">
        <v>78000000000</v>
      </c>
      <c r="E16" s="139">
        <v>19326336315</v>
      </c>
      <c r="F16" s="139">
        <v>0</v>
      </c>
      <c r="G16" s="139">
        <v>19326336315</v>
      </c>
      <c r="H16" s="139">
        <v>19326336315</v>
      </c>
      <c r="I16" s="139">
        <v>0</v>
      </c>
      <c r="J16" s="139">
        <v>0</v>
      </c>
      <c r="K16" s="150">
        <v>24.777354249999998</v>
      </c>
      <c r="L16" s="150">
        <v>24.777354249999998</v>
      </c>
      <c r="M16" s="150" t="e">
        <v>#DIV/0!</v>
      </c>
      <c r="N16" s="139">
        <v>0</v>
      </c>
      <c r="O16" s="153"/>
      <c r="P16" s="153"/>
    </row>
    <row r="17" spans="1:16" s="151" customFormat="1">
      <c r="A17" s="225"/>
      <c r="B17" s="62" t="s">
        <v>337</v>
      </c>
      <c r="C17" s="139">
        <v>0</v>
      </c>
      <c r="D17" s="139">
        <v>0</v>
      </c>
      <c r="E17" s="139">
        <v>7769360</v>
      </c>
      <c r="F17" s="139">
        <v>0</v>
      </c>
      <c r="G17" s="139">
        <v>7769360</v>
      </c>
      <c r="H17" s="139">
        <v>7769360</v>
      </c>
      <c r="I17" s="139">
        <v>0</v>
      </c>
      <c r="J17" s="139">
        <v>0</v>
      </c>
      <c r="K17" s="150"/>
      <c r="L17" s="150"/>
      <c r="M17" s="150" t="e">
        <v>#DIV/0!</v>
      </c>
      <c r="N17" s="139">
        <v>0</v>
      </c>
      <c r="O17" s="153"/>
      <c r="P17" s="153"/>
    </row>
    <row r="18" spans="1:16" s="151" customFormat="1">
      <c r="A18" s="225"/>
      <c r="B18" s="62" t="s">
        <v>338</v>
      </c>
      <c r="C18" s="139">
        <v>0</v>
      </c>
      <c r="D18" s="139">
        <v>0</v>
      </c>
      <c r="E18" s="139">
        <v>0</v>
      </c>
      <c r="F18" s="139">
        <v>0</v>
      </c>
      <c r="G18" s="139">
        <v>0</v>
      </c>
      <c r="H18" s="139">
        <v>0</v>
      </c>
      <c r="I18" s="139">
        <v>0</v>
      </c>
      <c r="J18" s="139">
        <v>0</v>
      </c>
      <c r="K18" s="150"/>
      <c r="L18" s="150"/>
      <c r="M18" s="150" t="e">
        <v>#DIV/0!</v>
      </c>
      <c r="N18" s="139">
        <v>0</v>
      </c>
      <c r="O18" s="153"/>
      <c r="P18" s="153"/>
    </row>
    <row r="19" spans="1:16" s="151" customFormat="1">
      <c r="A19" s="225"/>
      <c r="B19" s="62" t="s">
        <v>339</v>
      </c>
      <c r="C19" s="139">
        <v>0</v>
      </c>
      <c r="D19" s="139">
        <v>0</v>
      </c>
      <c r="E19" s="139">
        <v>0</v>
      </c>
      <c r="F19" s="139">
        <v>0</v>
      </c>
      <c r="G19" s="139">
        <v>0</v>
      </c>
      <c r="H19" s="139">
        <v>0</v>
      </c>
      <c r="I19" s="139">
        <v>0</v>
      </c>
      <c r="J19" s="139">
        <v>0</v>
      </c>
      <c r="K19" s="150"/>
      <c r="L19" s="150"/>
      <c r="M19" s="150">
        <v>0</v>
      </c>
      <c r="N19" s="139">
        <v>1583503457</v>
      </c>
      <c r="O19" s="153"/>
      <c r="P19" s="153"/>
    </row>
    <row r="20" spans="1:16" s="66" customFormat="1" ht="16.5">
      <c r="A20" s="167">
        <v>2</v>
      </c>
      <c r="B20" s="266" t="s">
        <v>441</v>
      </c>
      <c r="C20" s="312">
        <v>320000000000</v>
      </c>
      <c r="D20" s="312">
        <v>320000000000</v>
      </c>
      <c r="E20" s="312">
        <v>385864060902</v>
      </c>
      <c r="F20" s="312">
        <v>0</v>
      </c>
      <c r="G20" s="312">
        <v>385864060902</v>
      </c>
      <c r="H20" s="312">
        <v>385864060902</v>
      </c>
      <c r="I20" s="312">
        <v>0</v>
      </c>
      <c r="J20" s="312">
        <v>0</v>
      </c>
      <c r="K20" s="63">
        <v>120.58251903187499</v>
      </c>
      <c r="L20" s="63">
        <v>120.58251903187499</v>
      </c>
      <c r="M20" s="63">
        <v>66.368885191865203</v>
      </c>
      <c r="N20" s="139">
        <v>581393012383.00012</v>
      </c>
      <c r="O20" s="153"/>
      <c r="P20" s="153"/>
    </row>
    <row r="21" spans="1:16" s="67" customFormat="1">
      <c r="A21" s="168"/>
      <c r="B21" s="62" t="s">
        <v>334</v>
      </c>
      <c r="C21" s="139">
        <v>249800000000</v>
      </c>
      <c r="D21" s="139">
        <v>249800000000</v>
      </c>
      <c r="E21" s="139">
        <v>256210498589</v>
      </c>
      <c r="F21" s="139">
        <v>0</v>
      </c>
      <c r="G21" s="139">
        <v>256210498589</v>
      </c>
      <c r="H21" s="139">
        <v>256210498589</v>
      </c>
      <c r="I21" s="139">
        <v>0</v>
      </c>
      <c r="J21" s="139">
        <v>0</v>
      </c>
      <c r="K21" s="64">
        <v>102.56625243755005</v>
      </c>
      <c r="L21" s="64">
        <v>102.56625243755005</v>
      </c>
      <c r="M21" s="64">
        <v>68.515470085769138</v>
      </c>
      <c r="N21" s="139">
        <v>373945472852</v>
      </c>
      <c r="O21" s="153"/>
      <c r="P21" s="153"/>
    </row>
    <row r="22" spans="1:16" s="67" customFormat="1">
      <c r="A22" s="168"/>
      <c r="B22" s="62" t="s">
        <v>336</v>
      </c>
      <c r="C22" s="139">
        <v>37000000000</v>
      </c>
      <c r="D22" s="139">
        <v>37000000000</v>
      </c>
      <c r="E22" s="139">
        <v>0</v>
      </c>
      <c r="F22" s="139">
        <v>0</v>
      </c>
      <c r="G22" s="139">
        <v>0</v>
      </c>
      <c r="H22" s="139">
        <v>0</v>
      </c>
      <c r="I22" s="139">
        <v>0</v>
      </c>
      <c r="J22" s="139">
        <v>0</v>
      </c>
      <c r="K22" s="64">
        <v>0</v>
      </c>
      <c r="L22" s="64">
        <v>0</v>
      </c>
      <c r="M22" s="64">
        <v>0</v>
      </c>
      <c r="N22" s="139">
        <v>75326909738</v>
      </c>
      <c r="O22" s="153"/>
      <c r="P22" s="153"/>
    </row>
    <row r="23" spans="1:16" s="67" customFormat="1">
      <c r="A23" s="168"/>
      <c r="B23" s="62" t="s">
        <v>335</v>
      </c>
      <c r="C23" s="139">
        <v>200000000</v>
      </c>
      <c r="D23" s="139">
        <v>200000000</v>
      </c>
      <c r="E23" s="139">
        <v>57151556679</v>
      </c>
      <c r="F23" s="139">
        <v>0</v>
      </c>
      <c r="G23" s="139">
        <v>57151556679</v>
      </c>
      <c r="H23" s="139">
        <v>57151556679</v>
      </c>
      <c r="I23" s="139">
        <v>0</v>
      </c>
      <c r="J23" s="139">
        <v>0</v>
      </c>
      <c r="K23" s="64">
        <v>28575.778339500001</v>
      </c>
      <c r="L23" s="64">
        <v>28575.778339500001</v>
      </c>
      <c r="M23" s="64">
        <v>86.426879392709679</v>
      </c>
      <c r="N23" s="139">
        <v>66127062646.000008</v>
      </c>
      <c r="O23" s="153"/>
      <c r="P23" s="153"/>
    </row>
    <row r="24" spans="1:16" s="67" customFormat="1">
      <c r="A24" s="168"/>
      <c r="B24" s="62" t="s">
        <v>337</v>
      </c>
      <c r="C24" s="139">
        <v>33000000000</v>
      </c>
      <c r="D24" s="139">
        <v>33000000000</v>
      </c>
      <c r="E24" s="139">
        <v>72502005634</v>
      </c>
      <c r="F24" s="139">
        <v>0</v>
      </c>
      <c r="G24" s="139">
        <v>72502005634</v>
      </c>
      <c r="H24" s="139">
        <v>72502005634</v>
      </c>
      <c r="I24" s="139">
        <v>0</v>
      </c>
      <c r="J24" s="139">
        <v>0</v>
      </c>
      <c r="K24" s="64"/>
      <c r="L24" s="64">
        <v>219.70304737575756</v>
      </c>
      <c r="M24" s="64"/>
      <c r="N24" s="139">
        <v>57896554000</v>
      </c>
      <c r="O24" s="153"/>
      <c r="P24" s="153"/>
    </row>
    <row r="25" spans="1:16" s="67" customFormat="1">
      <c r="A25" s="168"/>
      <c r="B25" s="62" t="s">
        <v>338</v>
      </c>
      <c r="C25" s="139">
        <v>0</v>
      </c>
      <c r="D25" s="139">
        <v>0</v>
      </c>
      <c r="E25" s="139">
        <v>0</v>
      </c>
      <c r="F25" s="139">
        <v>0</v>
      </c>
      <c r="G25" s="139">
        <v>0</v>
      </c>
      <c r="H25" s="139">
        <v>0</v>
      </c>
      <c r="I25" s="139">
        <v>0</v>
      </c>
      <c r="J25" s="139">
        <v>0</v>
      </c>
      <c r="K25" s="64"/>
      <c r="L25" s="64"/>
      <c r="M25" s="64">
        <v>0</v>
      </c>
      <c r="N25" s="139">
        <v>11500000</v>
      </c>
      <c r="O25" s="153"/>
      <c r="P25" s="153"/>
    </row>
    <row r="26" spans="1:16" s="67" customFormat="1">
      <c r="A26" s="168"/>
      <c r="B26" s="62" t="s">
        <v>339</v>
      </c>
      <c r="C26" s="139">
        <v>0</v>
      </c>
      <c r="D26" s="139">
        <v>0</v>
      </c>
      <c r="E26" s="139">
        <v>0</v>
      </c>
      <c r="F26" s="139">
        <v>0</v>
      </c>
      <c r="G26" s="139">
        <v>0</v>
      </c>
      <c r="H26" s="139">
        <v>0</v>
      </c>
      <c r="I26" s="139">
        <v>0</v>
      </c>
      <c r="J26" s="139">
        <v>0</v>
      </c>
      <c r="K26" s="64">
        <v>0</v>
      </c>
      <c r="L26" s="64"/>
      <c r="M26" s="64">
        <v>0</v>
      </c>
      <c r="N26" s="139">
        <v>8085513147.000001</v>
      </c>
      <c r="O26" s="153"/>
      <c r="P26" s="153"/>
    </row>
    <row r="27" spans="1:16" s="66" customFormat="1">
      <c r="A27" s="167">
        <v>3</v>
      </c>
      <c r="B27" s="48" t="s">
        <v>440</v>
      </c>
      <c r="C27" s="312">
        <v>31000000000</v>
      </c>
      <c r="D27" s="312">
        <v>31000000000</v>
      </c>
      <c r="E27" s="312">
        <v>35833025159</v>
      </c>
      <c r="F27" s="312">
        <v>0</v>
      </c>
      <c r="G27" s="312">
        <v>35833025159</v>
      </c>
      <c r="H27" s="312">
        <v>35833025159</v>
      </c>
      <c r="I27" s="312">
        <v>0</v>
      </c>
      <c r="J27" s="312">
        <v>0</v>
      </c>
      <c r="K27" s="63">
        <v>115.59040373870968</v>
      </c>
      <c r="L27" s="63">
        <v>115.59040373870968</v>
      </c>
      <c r="M27" s="63">
        <v>71.975453482948524</v>
      </c>
      <c r="N27" s="139">
        <v>49785063414.000008</v>
      </c>
      <c r="O27" s="153"/>
      <c r="P27" s="153"/>
    </row>
    <row r="28" spans="1:16" s="67" customFormat="1">
      <c r="A28" s="225"/>
      <c r="B28" s="62" t="s">
        <v>334</v>
      </c>
      <c r="C28" s="139">
        <v>12400000000</v>
      </c>
      <c r="D28" s="139">
        <v>12400000000</v>
      </c>
      <c r="E28" s="139">
        <v>15544828078</v>
      </c>
      <c r="F28" s="139">
        <v>0</v>
      </c>
      <c r="G28" s="139">
        <v>15544828078</v>
      </c>
      <c r="H28" s="139">
        <v>15544828078</v>
      </c>
      <c r="I28" s="139">
        <v>0</v>
      </c>
      <c r="J28" s="139">
        <v>0</v>
      </c>
      <c r="K28" s="64">
        <v>125.36151675806451</v>
      </c>
      <c r="L28" s="64">
        <v>125.36151675806451</v>
      </c>
      <c r="M28" s="64">
        <v>101.66380138761239</v>
      </c>
      <c r="N28" s="139">
        <v>15290425762</v>
      </c>
      <c r="O28" s="153"/>
      <c r="P28" s="153"/>
    </row>
    <row r="29" spans="1:16" s="67" customFormat="1">
      <c r="A29" s="225"/>
      <c r="B29" s="62" t="s">
        <v>335</v>
      </c>
      <c r="C29" s="139">
        <v>18500000000</v>
      </c>
      <c r="D29" s="139">
        <v>18500000000</v>
      </c>
      <c r="E29" s="139">
        <v>20204109441</v>
      </c>
      <c r="F29" s="139">
        <v>0</v>
      </c>
      <c r="G29" s="139">
        <v>20204109441</v>
      </c>
      <c r="H29" s="139">
        <v>20204109441</v>
      </c>
      <c r="I29" s="139">
        <v>0</v>
      </c>
      <c r="J29" s="139">
        <v>0</v>
      </c>
      <c r="K29" s="64">
        <v>109.21140238378378</v>
      </c>
      <c r="L29" s="64">
        <v>109.21140238378378</v>
      </c>
      <c r="M29" s="64">
        <v>58.788612695857658</v>
      </c>
      <c r="N29" s="139">
        <v>34367385986</v>
      </c>
      <c r="O29" s="153"/>
      <c r="P29" s="153"/>
    </row>
    <row r="30" spans="1:16" s="67" customFormat="1">
      <c r="A30" s="225"/>
      <c r="B30" s="62" t="s">
        <v>337</v>
      </c>
      <c r="C30" s="139">
        <v>100000000</v>
      </c>
      <c r="D30" s="139">
        <v>100000000</v>
      </c>
      <c r="E30" s="139">
        <v>84087640</v>
      </c>
      <c r="F30" s="139">
        <v>0</v>
      </c>
      <c r="G30" s="139">
        <v>84087640</v>
      </c>
      <c r="H30" s="139">
        <v>84087640</v>
      </c>
      <c r="I30" s="139">
        <v>0</v>
      </c>
      <c r="J30" s="139">
        <v>0</v>
      </c>
      <c r="K30" s="64">
        <v>84.087639999999993</v>
      </c>
      <c r="L30" s="64">
        <v>84.087639999999993</v>
      </c>
      <c r="M30" s="64">
        <v>113.63782132843787</v>
      </c>
      <c r="N30" s="139">
        <v>73996174</v>
      </c>
      <c r="O30" s="153"/>
      <c r="P30" s="153"/>
    </row>
    <row r="31" spans="1:16" s="67" customFormat="1">
      <c r="A31" s="225"/>
      <c r="B31" s="62" t="s">
        <v>338</v>
      </c>
      <c r="C31" s="139">
        <v>0</v>
      </c>
      <c r="D31" s="139">
        <v>0</v>
      </c>
      <c r="E31" s="139">
        <v>0</v>
      </c>
      <c r="F31" s="139">
        <v>0</v>
      </c>
      <c r="G31" s="139">
        <v>0</v>
      </c>
      <c r="H31" s="139">
        <v>0</v>
      </c>
      <c r="I31" s="139">
        <v>0</v>
      </c>
      <c r="J31" s="139">
        <v>0</v>
      </c>
      <c r="K31" s="64"/>
      <c r="L31" s="64"/>
      <c r="M31" s="64" t="e">
        <v>#DIV/0!</v>
      </c>
      <c r="N31" s="139">
        <v>0</v>
      </c>
      <c r="O31" s="153"/>
      <c r="P31" s="153"/>
    </row>
    <row r="32" spans="1:16" s="67" customFormat="1">
      <c r="A32" s="225"/>
      <c r="B32" s="62" t="s">
        <v>340</v>
      </c>
      <c r="C32" s="139">
        <v>0</v>
      </c>
      <c r="D32" s="139">
        <v>0</v>
      </c>
      <c r="E32" s="139">
        <v>0</v>
      </c>
      <c r="F32" s="139">
        <v>0</v>
      </c>
      <c r="G32" s="139">
        <v>0</v>
      </c>
      <c r="H32" s="139">
        <v>0</v>
      </c>
      <c r="I32" s="139">
        <v>0</v>
      </c>
      <c r="J32" s="139">
        <v>0</v>
      </c>
      <c r="K32" s="64"/>
      <c r="L32" s="64"/>
      <c r="M32" s="64">
        <v>0</v>
      </c>
      <c r="N32" s="139">
        <v>53255492</v>
      </c>
      <c r="O32" s="153"/>
      <c r="P32" s="153"/>
    </row>
    <row r="33" spans="1:16" s="66" customFormat="1">
      <c r="A33" s="167">
        <v>4</v>
      </c>
      <c r="B33" s="48" t="s">
        <v>439</v>
      </c>
      <c r="C33" s="312">
        <v>830000000000</v>
      </c>
      <c r="D33" s="312">
        <v>860000000000</v>
      </c>
      <c r="E33" s="312">
        <v>943678592750</v>
      </c>
      <c r="F33" s="312">
        <v>0</v>
      </c>
      <c r="G33" s="312">
        <v>943678592750</v>
      </c>
      <c r="H33" s="312">
        <v>49580142319</v>
      </c>
      <c r="I33" s="312">
        <v>894098450431</v>
      </c>
      <c r="J33" s="312">
        <v>0</v>
      </c>
      <c r="K33" s="63">
        <v>113.6962159939759</v>
      </c>
      <c r="L33" s="63">
        <v>109.73006892441862</v>
      </c>
      <c r="M33" s="63">
        <v>105.40518816623468</v>
      </c>
      <c r="N33" s="139">
        <v>895286663937</v>
      </c>
      <c r="O33" s="153"/>
      <c r="P33" s="153"/>
    </row>
    <row r="34" spans="1:16" ht="15" customHeight="1">
      <c r="A34" s="169"/>
      <c r="B34" s="32" t="s">
        <v>334</v>
      </c>
      <c r="C34" s="139">
        <v>469000000000</v>
      </c>
      <c r="D34" s="139">
        <v>499150000000</v>
      </c>
      <c r="E34" s="139">
        <v>519258040006</v>
      </c>
      <c r="F34" s="139">
        <v>0</v>
      </c>
      <c r="G34" s="139">
        <v>519258040006</v>
      </c>
      <c r="H34" s="139">
        <v>0</v>
      </c>
      <c r="I34" s="139">
        <v>519258040006</v>
      </c>
      <c r="J34" s="139">
        <v>0</v>
      </c>
      <c r="K34" s="68">
        <v>110.71600000127933</v>
      </c>
      <c r="L34" s="68">
        <v>104.02845637704097</v>
      </c>
      <c r="M34" s="68">
        <v>101.35523428344955</v>
      </c>
      <c r="N34" s="139">
        <v>512314971868</v>
      </c>
      <c r="O34" s="153"/>
      <c r="P34" s="153"/>
    </row>
    <row r="35" spans="1:16" ht="15" customHeight="1">
      <c r="A35" s="169"/>
      <c r="B35" s="32" t="s">
        <v>336</v>
      </c>
      <c r="C35" s="139">
        <v>350000000000</v>
      </c>
      <c r="D35" s="139">
        <v>326650000000</v>
      </c>
      <c r="E35" s="139">
        <v>32776736666.999996</v>
      </c>
      <c r="F35" s="139">
        <v>0</v>
      </c>
      <c r="G35" s="139">
        <v>32776736666.999996</v>
      </c>
      <c r="H35" s="139">
        <v>32776736666.999996</v>
      </c>
      <c r="I35" s="139">
        <v>0</v>
      </c>
      <c r="J35" s="139">
        <v>0</v>
      </c>
      <c r="K35" s="68">
        <v>9.364781904857141</v>
      </c>
      <c r="L35" s="68">
        <v>10.034206847390172</v>
      </c>
      <c r="M35" s="68">
        <v>746.11866800825476</v>
      </c>
      <c r="N35" s="139">
        <v>4392965633</v>
      </c>
      <c r="O35" s="153"/>
      <c r="P35" s="153"/>
    </row>
    <row r="36" spans="1:16" ht="15" customHeight="1">
      <c r="A36" s="169"/>
      <c r="B36" s="32" t="s">
        <v>335</v>
      </c>
      <c r="C36" s="139">
        <v>3000000000</v>
      </c>
      <c r="D36" s="139">
        <v>5680000000</v>
      </c>
      <c r="E36" s="139">
        <v>374840410425</v>
      </c>
      <c r="F36" s="139">
        <v>0</v>
      </c>
      <c r="G36" s="139">
        <v>374840410425</v>
      </c>
      <c r="H36" s="139">
        <v>0</v>
      </c>
      <c r="I36" s="139">
        <v>374840410425</v>
      </c>
      <c r="J36" s="139">
        <v>0</v>
      </c>
      <c r="K36" s="68">
        <v>12494.6803475</v>
      </c>
      <c r="L36" s="68">
        <v>6599.3030004401407</v>
      </c>
      <c r="M36" s="68">
        <v>108.67555589219739</v>
      </c>
      <c r="N36" s="139">
        <v>344916947834</v>
      </c>
      <c r="O36" s="153"/>
      <c r="P36" s="153"/>
    </row>
    <row r="37" spans="1:16" ht="15" customHeight="1">
      <c r="A37" s="169"/>
      <c r="B37" s="32" t="s">
        <v>337</v>
      </c>
      <c r="C37" s="139">
        <v>8000000000</v>
      </c>
      <c r="D37" s="139">
        <v>9460000000</v>
      </c>
      <c r="E37" s="139">
        <v>16803405652.000002</v>
      </c>
      <c r="F37" s="139">
        <v>0</v>
      </c>
      <c r="G37" s="139">
        <v>16803405652.000002</v>
      </c>
      <c r="H37" s="139">
        <v>16803405652.000002</v>
      </c>
      <c r="I37" s="139">
        <v>0</v>
      </c>
      <c r="J37" s="139">
        <v>0</v>
      </c>
      <c r="K37" s="68">
        <v>210.04257065000002</v>
      </c>
      <c r="L37" s="68">
        <v>177.62585255813957</v>
      </c>
      <c r="M37" s="68">
        <v>120.75353297779901</v>
      </c>
      <c r="N37" s="139">
        <v>13915456747</v>
      </c>
      <c r="O37" s="153"/>
      <c r="P37" s="153"/>
    </row>
    <row r="38" spans="1:16" ht="15" customHeight="1">
      <c r="A38" s="169"/>
      <c r="B38" s="32" t="s">
        <v>338</v>
      </c>
      <c r="C38" s="139">
        <v>0</v>
      </c>
      <c r="D38" s="139">
        <v>0</v>
      </c>
      <c r="E38" s="139">
        <v>0</v>
      </c>
      <c r="F38" s="139">
        <v>0</v>
      </c>
      <c r="G38" s="139">
        <v>0</v>
      </c>
      <c r="H38" s="139">
        <v>0</v>
      </c>
      <c r="I38" s="139">
        <v>0</v>
      </c>
      <c r="J38" s="139">
        <v>0</v>
      </c>
      <c r="K38" s="68"/>
      <c r="L38" s="68"/>
      <c r="M38" s="68">
        <v>0</v>
      </c>
      <c r="N38" s="139">
        <v>154150000</v>
      </c>
      <c r="O38" s="153"/>
      <c r="P38" s="153"/>
    </row>
    <row r="39" spans="1:16" ht="15" customHeight="1">
      <c r="A39" s="169"/>
      <c r="B39" s="32" t="s">
        <v>341</v>
      </c>
      <c r="C39" s="139">
        <v>0</v>
      </c>
      <c r="D39" s="139">
        <v>19060000000</v>
      </c>
      <c r="E39" s="139">
        <v>0</v>
      </c>
      <c r="F39" s="139">
        <v>0</v>
      </c>
      <c r="G39" s="139">
        <v>0</v>
      </c>
      <c r="H39" s="139">
        <v>0</v>
      </c>
      <c r="I39" s="139">
        <v>0</v>
      </c>
      <c r="J39" s="139">
        <v>0</v>
      </c>
      <c r="K39" s="68"/>
      <c r="L39" s="68">
        <v>0</v>
      </c>
      <c r="M39" s="68">
        <v>0</v>
      </c>
      <c r="N39" s="139">
        <v>19592171855</v>
      </c>
      <c r="O39" s="153"/>
      <c r="P39" s="153"/>
    </row>
    <row r="40" spans="1:16" s="66" customFormat="1">
      <c r="A40" s="167">
        <v>5</v>
      </c>
      <c r="B40" s="48" t="s">
        <v>34</v>
      </c>
      <c r="C40" s="312">
        <v>235000000000</v>
      </c>
      <c r="D40" s="312">
        <v>242800000000</v>
      </c>
      <c r="E40" s="312">
        <v>247449516171</v>
      </c>
      <c r="F40" s="312">
        <v>0</v>
      </c>
      <c r="G40" s="312">
        <v>247449516171</v>
      </c>
      <c r="H40" s="312">
        <v>0</v>
      </c>
      <c r="I40" s="312">
        <v>205779952239</v>
      </c>
      <c r="J40" s="312">
        <v>41669563932</v>
      </c>
      <c r="K40" s="63">
        <v>105.29766645574468</v>
      </c>
      <c r="L40" s="63">
        <v>101.91495723682043</v>
      </c>
      <c r="M40" s="63">
        <v>118.08184757701991</v>
      </c>
      <c r="N40" s="139">
        <v>209557625705</v>
      </c>
      <c r="O40" s="153"/>
      <c r="P40" s="153"/>
    </row>
    <row r="41" spans="1:16" s="66" customFormat="1">
      <c r="A41" s="167">
        <v>6</v>
      </c>
      <c r="B41" s="48" t="s">
        <v>32</v>
      </c>
      <c r="C41" s="312">
        <v>0</v>
      </c>
      <c r="D41" s="312">
        <v>0</v>
      </c>
      <c r="E41" s="312">
        <v>518660533</v>
      </c>
      <c r="F41" s="312">
        <v>0</v>
      </c>
      <c r="G41" s="312">
        <v>518660533</v>
      </c>
      <c r="H41" s="312">
        <v>0</v>
      </c>
      <c r="I41" s="312">
        <v>0</v>
      </c>
      <c r="J41" s="312">
        <v>518660533</v>
      </c>
      <c r="K41" s="63"/>
      <c r="L41" s="63"/>
      <c r="M41" s="63">
        <v>74.787200741341024</v>
      </c>
      <c r="N41" s="139">
        <v>693515104</v>
      </c>
      <c r="O41" s="153"/>
      <c r="P41" s="153"/>
    </row>
    <row r="42" spans="1:16" s="66" customFormat="1">
      <c r="A42" s="167">
        <v>7</v>
      </c>
      <c r="B42" s="29" t="s">
        <v>342</v>
      </c>
      <c r="C42" s="312">
        <v>6000000000</v>
      </c>
      <c r="D42" s="312">
        <v>8500000000</v>
      </c>
      <c r="E42" s="312">
        <v>10562238525</v>
      </c>
      <c r="F42" s="312">
        <v>0</v>
      </c>
      <c r="G42" s="312">
        <v>10562238525</v>
      </c>
      <c r="H42" s="312">
        <v>0</v>
      </c>
      <c r="I42" s="312">
        <v>0</v>
      </c>
      <c r="J42" s="312">
        <v>10562238525</v>
      </c>
      <c r="K42" s="63"/>
      <c r="L42" s="63">
        <v>124.26162970588234</v>
      </c>
      <c r="M42" s="63">
        <v>108.23015151738137</v>
      </c>
      <c r="N42" s="139">
        <v>9759053625</v>
      </c>
      <c r="O42" s="153"/>
      <c r="P42" s="153"/>
    </row>
    <row r="43" spans="1:16" s="66" customFormat="1">
      <c r="A43" s="167">
        <v>8</v>
      </c>
      <c r="B43" s="48" t="s">
        <v>33</v>
      </c>
      <c r="C43" s="312">
        <v>445000000000</v>
      </c>
      <c r="D43" s="312">
        <v>445000000000</v>
      </c>
      <c r="E43" s="312">
        <v>479309864908</v>
      </c>
      <c r="F43" s="312">
        <v>0</v>
      </c>
      <c r="G43" s="312">
        <v>479309864908</v>
      </c>
      <c r="H43" s="312">
        <v>479309864908</v>
      </c>
      <c r="I43" s="312">
        <v>0</v>
      </c>
      <c r="J43" s="312">
        <v>0</v>
      </c>
      <c r="K43" s="63">
        <v>107.71008200179774</v>
      </c>
      <c r="L43" s="63">
        <v>107.71008200179774</v>
      </c>
      <c r="M43" s="63">
        <v>125.38769764721837</v>
      </c>
      <c r="N43" s="139">
        <v>382262274451</v>
      </c>
      <c r="O43" s="153"/>
      <c r="P43" s="153"/>
    </row>
    <row r="44" spans="1:16" s="66" customFormat="1">
      <c r="A44" s="167">
        <v>9</v>
      </c>
      <c r="B44" s="29" t="s">
        <v>343</v>
      </c>
      <c r="C44" s="312">
        <v>2332000000000</v>
      </c>
      <c r="D44" s="312">
        <v>2332000000000</v>
      </c>
      <c r="E44" s="312">
        <v>1700535975775</v>
      </c>
      <c r="F44" s="312">
        <v>1067898505928</v>
      </c>
      <c r="G44" s="312">
        <v>632637469847</v>
      </c>
      <c r="H44" s="312">
        <v>632637469847</v>
      </c>
      <c r="I44" s="312">
        <v>0</v>
      </c>
      <c r="J44" s="312">
        <v>0</v>
      </c>
      <c r="K44" s="63">
        <v>72.921782837692973</v>
      </c>
      <c r="L44" s="63">
        <v>72.921782837692973</v>
      </c>
      <c r="M44" s="63">
        <v>87.300760285207829</v>
      </c>
      <c r="N44" s="139">
        <v>1947905115853.9998</v>
      </c>
      <c r="O44" s="153"/>
      <c r="P44" s="153"/>
    </row>
    <row r="45" spans="1:16" s="67" customFormat="1" hidden="1">
      <c r="A45" s="168"/>
      <c r="B45" s="30" t="s">
        <v>329</v>
      </c>
      <c r="C45" s="312">
        <v>0</v>
      </c>
      <c r="D45" s="312">
        <v>0</v>
      </c>
      <c r="E45" s="312">
        <v>1067898505928</v>
      </c>
      <c r="F45" s="312">
        <v>1067898505928</v>
      </c>
      <c r="G45" s="312">
        <v>0</v>
      </c>
      <c r="H45" s="312">
        <v>0</v>
      </c>
      <c r="I45" s="312">
        <v>0</v>
      </c>
      <c r="J45" s="312">
        <v>0</v>
      </c>
      <c r="K45" s="64" t="e">
        <v>#DIV/0!</v>
      </c>
      <c r="L45" s="64" t="e">
        <v>#DIV/0!</v>
      </c>
      <c r="M45" s="64"/>
      <c r="N45" s="22"/>
      <c r="O45" s="164"/>
      <c r="P45" s="164"/>
    </row>
    <row r="46" spans="1:16" s="67" customFormat="1" hidden="1">
      <c r="A46" s="168"/>
      <c r="B46" s="30" t="s">
        <v>330</v>
      </c>
      <c r="C46" s="312">
        <v>0</v>
      </c>
      <c r="D46" s="312">
        <v>0</v>
      </c>
      <c r="E46" s="312">
        <v>632637469847</v>
      </c>
      <c r="F46" s="312">
        <v>0</v>
      </c>
      <c r="G46" s="312">
        <v>632637469847</v>
      </c>
      <c r="H46" s="312">
        <v>632637469847</v>
      </c>
      <c r="I46" s="312">
        <v>0</v>
      </c>
      <c r="J46" s="312">
        <v>0</v>
      </c>
      <c r="K46" s="64" t="e">
        <v>#DIV/0!</v>
      </c>
      <c r="L46" s="64" t="e">
        <v>#DIV/0!</v>
      </c>
      <c r="M46" s="64"/>
      <c r="N46" s="22"/>
      <c r="O46" s="164"/>
      <c r="P46" s="164"/>
    </row>
    <row r="47" spans="1:16" s="66" customFormat="1">
      <c r="A47" s="167">
        <v>10</v>
      </c>
      <c r="B47" s="48" t="s">
        <v>743</v>
      </c>
      <c r="C47" s="312">
        <v>175000000000</v>
      </c>
      <c r="D47" s="312">
        <v>175000000000</v>
      </c>
      <c r="E47" s="312">
        <v>154856127412</v>
      </c>
      <c r="F47" s="312">
        <v>37671323125</v>
      </c>
      <c r="G47" s="312">
        <v>117184804287</v>
      </c>
      <c r="H47" s="312">
        <v>50713814123</v>
      </c>
      <c r="I47" s="312">
        <v>45156553424</v>
      </c>
      <c r="J47" s="312">
        <v>21314436740</v>
      </c>
      <c r="K47" s="63">
        <v>88.489215664</v>
      </c>
      <c r="L47" s="63">
        <v>88.489215664</v>
      </c>
      <c r="M47" s="63">
        <v>60.389556230628507</v>
      </c>
      <c r="N47" s="49">
        <v>256428656009</v>
      </c>
      <c r="O47" s="153"/>
      <c r="P47" s="153"/>
    </row>
    <row r="48" spans="1:16" s="66" customFormat="1">
      <c r="A48" s="167">
        <v>11</v>
      </c>
      <c r="B48" s="48" t="s">
        <v>615</v>
      </c>
      <c r="C48" s="312">
        <v>450000000000</v>
      </c>
      <c r="D48" s="312">
        <v>450000000000</v>
      </c>
      <c r="E48" s="312">
        <v>843422116474</v>
      </c>
      <c r="F48" s="312">
        <v>0</v>
      </c>
      <c r="G48" s="312">
        <v>843422116474</v>
      </c>
      <c r="H48" s="312">
        <v>202713067300</v>
      </c>
      <c r="I48" s="312">
        <v>640709049174</v>
      </c>
      <c r="J48" s="312">
        <v>0</v>
      </c>
      <c r="K48" s="63">
        <v>187.42713699422222</v>
      </c>
      <c r="L48" s="63">
        <v>187.42713699422222</v>
      </c>
      <c r="M48" s="63">
        <v>131.86684120119264</v>
      </c>
      <c r="N48" s="49">
        <v>639601365128</v>
      </c>
      <c r="O48" s="153"/>
      <c r="P48" s="153"/>
    </row>
    <row r="49" spans="1:16" s="66" customFormat="1">
      <c r="A49" s="167">
        <v>12</v>
      </c>
      <c r="B49" s="48" t="s">
        <v>616</v>
      </c>
      <c r="C49" s="312">
        <v>65000000000</v>
      </c>
      <c r="D49" s="312">
        <v>65000000000</v>
      </c>
      <c r="E49" s="312">
        <v>195223803462</v>
      </c>
      <c r="F49" s="312">
        <v>0</v>
      </c>
      <c r="G49" s="312">
        <v>195223803462</v>
      </c>
      <c r="H49" s="312">
        <v>8897486581</v>
      </c>
      <c r="I49" s="312">
        <v>186326316881</v>
      </c>
      <c r="J49" s="312">
        <v>0</v>
      </c>
      <c r="K49" s="63">
        <v>300.34431301846155</v>
      </c>
      <c r="L49" s="63">
        <v>300.34431301846155</v>
      </c>
      <c r="M49" s="63">
        <v>318.49385254225189</v>
      </c>
      <c r="N49" s="49">
        <v>61295940849.000008</v>
      </c>
      <c r="O49" s="153"/>
      <c r="P49" s="153"/>
    </row>
    <row r="50" spans="1:16" s="66" customFormat="1">
      <c r="A50" s="167">
        <v>13</v>
      </c>
      <c r="B50" s="48" t="s">
        <v>617</v>
      </c>
      <c r="C50" s="312">
        <v>0</v>
      </c>
      <c r="D50" s="312">
        <v>0</v>
      </c>
      <c r="E50" s="312">
        <v>0</v>
      </c>
      <c r="F50" s="312">
        <v>0</v>
      </c>
      <c r="G50" s="312">
        <v>0</v>
      </c>
      <c r="H50" s="312">
        <v>0</v>
      </c>
      <c r="I50" s="312">
        <v>0</v>
      </c>
      <c r="J50" s="312">
        <v>0</v>
      </c>
      <c r="K50" s="63"/>
      <c r="L50" s="63"/>
      <c r="M50" s="63"/>
      <c r="N50" s="49">
        <v>0</v>
      </c>
      <c r="O50" s="153"/>
      <c r="P50" s="153"/>
    </row>
    <row r="51" spans="1:16" s="66" customFormat="1">
      <c r="A51" s="167">
        <v>14</v>
      </c>
      <c r="B51" s="48" t="s">
        <v>618</v>
      </c>
      <c r="C51" s="312">
        <v>0</v>
      </c>
      <c r="D51" s="312">
        <v>0</v>
      </c>
      <c r="E51" s="312">
        <v>0</v>
      </c>
      <c r="F51" s="312">
        <v>0</v>
      </c>
      <c r="G51" s="312">
        <v>0</v>
      </c>
      <c r="H51" s="312">
        <v>0</v>
      </c>
      <c r="I51" s="312">
        <v>0</v>
      </c>
      <c r="J51" s="312">
        <v>0</v>
      </c>
      <c r="K51" s="63"/>
      <c r="L51" s="63"/>
      <c r="M51" s="63"/>
      <c r="N51" s="49">
        <v>0</v>
      </c>
      <c r="O51" s="153"/>
      <c r="P51" s="153"/>
    </row>
    <row r="52" spans="1:16" s="66" customFormat="1">
      <c r="A52" s="167">
        <v>15</v>
      </c>
      <c r="B52" s="48" t="s">
        <v>619</v>
      </c>
      <c r="C52" s="312">
        <v>0</v>
      </c>
      <c r="D52" s="312">
        <v>0</v>
      </c>
      <c r="E52" s="312">
        <v>0</v>
      </c>
      <c r="F52" s="312">
        <v>0</v>
      </c>
      <c r="G52" s="312">
        <v>0</v>
      </c>
      <c r="H52" s="312">
        <v>0</v>
      </c>
      <c r="I52" s="312">
        <v>0</v>
      </c>
      <c r="J52" s="312">
        <v>0</v>
      </c>
      <c r="K52" s="63"/>
      <c r="L52" s="63"/>
      <c r="M52" s="63"/>
      <c r="N52" s="49">
        <v>0</v>
      </c>
      <c r="O52" s="153"/>
      <c r="P52" s="153"/>
    </row>
    <row r="53" spans="1:16" s="66" customFormat="1">
      <c r="A53" s="167">
        <v>16</v>
      </c>
      <c r="B53" s="48" t="s">
        <v>344</v>
      </c>
      <c r="C53" s="312">
        <v>0</v>
      </c>
      <c r="D53" s="312">
        <v>0</v>
      </c>
      <c r="E53" s="312">
        <v>701645818</v>
      </c>
      <c r="F53" s="312">
        <v>0</v>
      </c>
      <c r="G53" s="312">
        <v>701645818</v>
      </c>
      <c r="H53" s="312">
        <v>369351818</v>
      </c>
      <c r="I53" s="312">
        <v>332294000</v>
      </c>
      <c r="J53" s="312">
        <v>0</v>
      </c>
      <c r="K53" s="63"/>
      <c r="L53" s="63"/>
      <c r="M53" s="63"/>
      <c r="N53" s="49">
        <v>2246574249</v>
      </c>
      <c r="O53" s="153"/>
      <c r="P53" s="153"/>
    </row>
    <row r="54" spans="1:16" s="66" customFormat="1">
      <c r="A54" s="167">
        <v>17</v>
      </c>
      <c r="B54" s="48" t="s">
        <v>197</v>
      </c>
      <c r="C54" s="312">
        <v>180000000000</v>
      </c>
      <c r="D54" s="312">
        <v>180000000000</v>
      </c>
      <c r="E54" s="312">
        <v>237237853758</v>
      </c>
      <c r="F54" s="312">
        <v>69630419322</v>
      </c>
      <c r="G54" s="312">
        <v>167607434436</v>
      </c>
      <c r="H54" s="312">
        <v>44779935613</v>
      </c>
      <c r="I54" s="312">
        <v>88444714690</v>
      </c>
      <c r="J54" s="312">
        <v>34382784133</v>
      </c>
      <c r="K54" s="63">
        <v>131.79880764333333</v>
      </c>
      <c r="L54" s="63">
        <v>131.79880764333333</v>
      </c>
      <c r="M54" s="63"/>
      <c r="N54" s="49">
        <v>179028547636.99997</v>
      </c>
      <c r="O54" s="153"/>
      <c r="P54" s="153"/>
    </row>
    <row r="55" spans="1:16" ht="15" customHeight="1">
      <c r="A55" s="167">
        <v>18</v>
      </c>
      <c r="B55" s="48" t="s">
        <v>196</v>
      </c>
      <c r="C55" s="312">
        <v>4000000000</v>
      </c>
      <c r="D55" s="312">
        <v>4000000000</v>
      </c>
      <c r="E55" s="312">
        <v>46773223066</v>
      </c>
      <c r="F55" s="312">
        <v>0</v>
      </c>
      <c r="G55" s="312">
        <v>46773223066</v>
      </c>
      <c r="H55" s="312">
        <v>46773223066</v>
      </c>
      <c r="I55" s="312">
        <v>0</v>
      </c>
      <c r="J55" s="312">
        <v>0</v>
      </c>
      <c r="K55" s="63"/>
      <c r="L55" s="63"/>
      <c r="M55" s="23"/>
      <c r="N55" s="23">
        <v>5516173606</v>
      </c>
      <c r="O55" s="153"/>
      <c r="P55" s="153"/>
    </row>
    <row r="56" spans="1:16" s="66" customFormat="1" ht="13.5" customHeight="1">
      <c r="A56" s="167">
        <v>19</v>
      </c>
      <c r="B56" s="48" t="s">
        <v>697</v>
      </c>
      <c r="C56" s="312">
        <v>19000000000</v>
      </c>
      <c r="D56" s="312">
        <v>19000000000</v>
      </c>
      <c r="E56" s="312">
        <v>4849441135</v>
      </c>
      <c r="F56" s="312">
        <v>0</v>
      </c>
      <c r="G56" s="312">
        <v>4849441135</v>
      </c>
      <c r="H56" s="312">
        <v>0</v>
      </c>
      <c r="I56" s="312">
        <v>735721788</v>
      </c>
      <c r="J56" s="312">
        <v>4113719347</v>
      </c>
      <c r="K56" s="63">
        <v>25.523374394736841</v>
      </c>
      <c r="L56" s="63">
        <v>25.523374394736841</v>
      </c>
      <c r="M56" s="68">
        <v>24.573476607225935</v>
      </c>
      <c r="N56" s="23">
        <v>19734452770</v>
      </c>
      <c r="O56" s="153"/>
      <c r="P56" s="153"/>
    </row>
    <row r="57" spans="1:16" s="230" customFormat="1" ht="15" customHeight="1">
      <c r="A57" s="167">
        <v>20</v>
      </c>
      <c r="B57" s="48" t="s">
        <v>620</v>
      </c>
      <c r="C57" s="312">
        <v>8000000000</v>
      </c>
      <c r="D57" s="312">
        <v>8000000000</v>
      </c>
      <c r="E57" s="312">
        <v>47931864000</v>
      </c>
      <c r="F57" s="312">
        <v>0</v>
      </c>
      <c r="G57" s="312">
        <v>47931864000</v>
      </c>
      <c r="H57" s="312">
        <v>47931864000</v>
      </c>
      <c r="I57" s="312">
        <v>0</v>
      </c>
      <c r="J57" s="312">
        <v>0</v>
      </c>
      <c r="K57" s="63">
        <v>599.14829999999995</v>
      </c>
      <c r="L57" s="63">
        <v>599.14829999999995</v>
      </c>
      <c r="M57" s="229"/>
      <c r="N57" s="228"/>
      <c r="O57" s="227"/>
      <c r="P57" s="227"/>
    </row>
    <row r="58" spans="1:16" s="66" customFormat="1" ht="16.5" customHeight="1">
      <c r="A58" s="167">
        <v>21</v>
      </c>
      <c r="B58" s="136" t="s">
        <v>331</v>
      </c>
      <c r="C58" s="312">
        <v>1270000000000</v>
      </c>
      <c r="D58" s="312">
        <v>1270000000000</v>
      </c>
      <c r="E58" s="312">
        <v>1371273940101</v>
      </c>
      <c r="F58" s="312">
        <v>0</v>
      </c>
      <c r="G58" s="312">
        <v>1371273940101</v>
      </c>
      <c r="H58" s="312">
        <v>1371273940101</v>
      </c>
      <c r="I58" s="312">
        <v>0</v>
      </c>
      <c r="J58" s="312">
        <v>0</v>
      </c>
      <c r="K58" s="212">
        <v>107.97432599220474</v>
      </c>
      <c r="L58" s="212">
        <v>107.97432599220474</v>
      </c>
      <c r="M58" s="212">
        <v>92.78552889512504</v>
      </c>
      <c r="N58" s="49">
        <v>1477896344861</v>
      </c>
      <c r="O58" s="153"/>
      <c r="P58" s="153"/>
    </row>
    <row r="59" spans="1:16" s="66" customFormat="1" ht="16.5" customHeight="1">
      <c r="A59" s="167" t="s">
        <v>208</v>
      </c>
      <c r="B59" s="136" t="s">
        <v>160</v>
      </c>
      <c r="C59" s="312">
        <v>0</v>
      </c>
      <c r="D59" s="312">
        <v>0</v>
      </c>
      <c r="E59" s="312">
        <v>0</v>
      </c>
      <c r="F59" s="312">
        <v>0</v>
      </c>
      <c r="G59" s="312">
        <v>0</v>
      </c>
      <c r="H59" s="312">
        <v>0</v>
      </c>
      <c r="I59" s="312">
        <v>0</v>
      </c>
      <c r="J59" s="312">
        <v>0</v>
      </c>
      <c r="K59" s="212"/>
      <c r="L59" s="212"/>
      <c r="M59" s="212"/>
      <c r="N59" s="49"/>
      <c r="O59" s="153"/>
      <c r="P59" s="153"/>
    </row>
    <row r="60" spans="1:16" s="66" customFormat="1">
      <c r="A60" s="167" t="s">
        <v>131</v>
      </c>
      <c r="B60" s="48" t="s">
        <v>633</v>
      </c>
      <c r="C60" s="312">
        <v>66000000000</v>
      </c>
      <c r="D60" s="312">
        <v>66000000000</v>
      </c>
      <c r="E60" s="312">
        <v>74261833345</v>
      </c>
      <c r="F60" s="312">
        <v>74206223345</v>
      </c>
      <c r="G60" s="312">
        <v>55610000</v>
      </c>
      <c r="H60" s="312">
        <v>55610000</v>
      </c>
      <c r="I60" s="312">
        <v>0</v>
      </c>
      <c r="J60" s="312">
        <v>0</v>
      </c>
      <c r="K60" s="63">
        <v>112.51792931060606</v>
      </c>
      <c r="L60" s="63">
        <v>112.51792931060606</v>
      </c>
      <c r="M60" s="63">
        <v>69.134497414146438</v>
      </c>
      <c r="N60" s="49">
        <v>107416465184.00002</v>
      </c>
      <c r="O60" s="153"/>
      <c r="P60" s="153"/>
    </row>
    <row r="61" spans="1:16" ht="15" customHeight="1">
      <c r="A61" s="169">
        <v>1</v>
      </c>
      <c r="B61" s="32" t="s">
        <v>744</v>
      </c>
      <c r="C61" s="139">
        <v>35000000000</v>
      </c>
      <c r="D61" s="139">
        <v>35000000000</v>
      </c>
      <c r="E61" s="139">
        <v>18919176619</v>
      </c>
      <c r="F61" s="139">
        <v>18919176619</v>
      </c>
      <c r="G61" s="139">
        <v>0</v>
      </c>
      <c r="H61" s="139">
        <v>0</v>
      </c>
      <c r="I61" s="139">
        <v>0</v>
      </c>
      <c r="J61" s="139">
        <v>0</v>
      </c>
      <c r="K61" s="68">
        <v>54.054790340000004</v>
      </c>
      <c r="L61" s="68">
        <v>54.054790340000004</v>
      </c>
      <c r="M61" s="68"/>
      <c r="N61" s="23">
        <v>21269950011</v>
      </c>
      <c r="O61" s="153"/>
      <c r="P61" s="153"/>
    </row>
    <row r="62" spans="1:16" ht="15" customHeight="1">
      <c r="A62" s="169">
        <v>2</v>
      </c>
      <c r="B62" s="32" t="s">
        <v>345</v>
      </c>
      <c r="C62" s="139">
        <v>31000000000</v>
      </c>
      <c r="D62" s="139">
        <v>31000000000</v>
      </c>
      <c r="E62" s="139">
        <v>50945320870</v>
      </c>
      <c r="F62" s="139">
        <v>50945320870</v>
      </c>
      <c r="G62" s="139">
        <v>0</v>
      </c>
      <c r="H62" s="139">
        <v>0</v>
      </c>
      <c r="I62" s="139">
        <v>0</v>
      </c>
      <c r="J62" s="139">
        <v>0</v>
      </c>
      <c r="K62" s="68">
        <v>164.33974474193548</v>
      </c>
      <c r="L62" s="68">
        <v>164.33974474193548</v>
      </c>
      <c r="M62" s="68"/>
      <c r="N62" s="23">
        <v>83815682501</v>
      </c>
      <c r="O62" s="153"/>
      <c r="P62" s="153"/>
    </row>
    <row r="63" spans="1:16" ht="15" customHeight="1">
      <c r="A63" s="169">
        <v>3</v>
      </c>
      <c r="B63" s="32" t="s">
        <v>234</v>
      </c>
      <c r="C63" s="139">
        <v>0</v>
      </c>
      <c r="D63" s="139">
        <v>0</v>
      </c>
      <c r="E63" s="139">
        <v>4397335856</v>
      </c>
      <c r="F63" s="139">
        <v>4341725856</v>
      </c>
      <c r="G63" s="139">
        <v>55610000</v>
      </c>
      <c r="H63" s="139">
        <v>55610000</v>
      </c>
      <c r="I63" s="139">
        <v>0</v>
      </c>
      <c r="J63" s="139">
        <v>0</v>
      </c>
      <c r="K63" s="68"/>
      <c r="L63" s="68"/>
      <c r="M63" s="68"/>
      <c r="N63" s="23">
        <v>2330832672</v>
      </c>
      <c r="O63" s="153"/>
      <c r="P63" s="153"/>
    </row>
    <row r="64" spans="1:16" s="66" customFormat="1" ht="15" customHeight="1">
      <c r="A64" s="167" t="s">
        <v>152</v>
      </c>
      <c r="B64" s="48" t="s">
        <v>621</v>
      </c>
      <c r="C64" s="312">
        <v>0</v>
      </c>
      <c r="D64" s="312">
        <v>0</v>
      </c>
      <c r="E64" s="312">
        <v>6881133274.999999</v>
      </c>
      <c r="F64" s="312">
        <v>0</v>
      </c>
      <c r="G64" s="312">
        <v>6881133275</v>
      </c>
      <c r="H64" s="312">
        <v>5002317630</v>
      </c>
      <c r="I64" s="312">
        <v>1878815645</v>
      </c>
      <c r="J64" s="312">
        <v>0</v>
      </c>
      <c r="K64" s="63"/>
      <c r="L64" s="63"/>
      <c r="M64" s="63"/>
      <c r="N64" s="49"/>
      <c r="O64" s="153"/>
      <c r="P64" s="153"/>
    </row>
    <row r="65" spans="1:16" s="60" customFormat="1">
      <c r="A65" s="166" t="s">
        <v>153</v>
      </c>
      <c r="B65" s="48" t="s">
        <v>167</v>
      </c>
      <c r="C65" s="312">
        <v>0</v>
      </c>
      <c r="D65" s="312">
        <v>0</v>
      </c>
      <c r="E65" s="312">
        <v>12794679026</v>
      </c>
      <c r="F65" s="312">
        <v>0</v>
      </c>
      <c r="G65" s="312">
        <v>12794679026</v>
      </c>
      <c r="H65" s="312">
        <v>0</v>
      </c>
      <c r="I65" s="312">
        <v>2306084948</v>
      </c>
      <c r="J65" s="312">
        <v>10488594078</v>
      </c>
      <c r="K65" s="46"/>
      <c r="L65" s="46"/>
      <c r="M65" s="46"/>
      <c r="N65" s="46">
        <v>24480858516</v>
      </c>
      <c r="O65" s="153"/>
      <c r="P65" s="153"/>
    </row>
    <row r="66" spans="1:16" s="60" customFormat="1" ht="18.75">
      <c r="A66" s="169">
        <v>1</v>
      </c>
      <c r="B66" s="210" t="s">
        <v>449</v>
      </c>
      <c r="C66" s="139">
        <v>0</v>
      </c>
      <c r="D66" s="139">
        <v>0</v>
      </c>
      <c r="E66" s="139">
        <v>8363105700</v>
      </c>
      <c r="F66" s="139">
        <v>0</v>
      </c>
      <c r="G66" s="139">
        <v>8363105700</v>
      </c>
      <c r="H66" s="139">
        <v>0</v>
      </c>
      <c r="I66" s="139">
        <v>1655487000</v>
      </c>
      <c r="J66" s="139">
        <v>6707618700</v>
      </c>
      <c r="K66" s="46"/>
      <c r="L66" s="46"/>
      <c r="M66" s="46"/>
      <c r="N66" s="23">
        <v>13810018216</v>
      </c>
      <c r="O66" s="153"/>
      <c r="P66" s="153"/>
    </row>
    <row r="67" spans="1:16" s="60" customFormat="1" ht="18.75">
      <c r="A67" s="169">
        <v>2</v>
      </c>
      <c r="B67" s="210" t="s">
        <v>247</v>
      </c>
      <c r="C67" s="139">
        <v>0</v>
      </c>
      <c r="D67" s="139">
        <v>0</v>
      </c>
      <c r="E67" s="139">
        <v>4431573326</v>
      </c>
      <c r="F67" s="139">
        <v>0</v>
      </c>
      <c r="G67" s="139">
        <v>4431573326</v>
      </c>
      <c r="H67" s="139">
        <v>0</v>
      </c>
      <c r="I67" s="139">
        <v>650597948</v>
      </c>
      <c r="J67" s="139">
        <v>3780975378</v>
      </c>
      <c r="K67" s="46"/>
      <c r="L67" s="46"/>
      <c r="M67" s="46"/>
      <c r="N67" s="23">
        <v>10670840300</v>
      </c>
      <c r="O67" s="153"/>
      <c r="P67" s="153"/>
    </row>
    <row r="68" spans="1:16" s="66" customFormat="1" ht="15" customHeight="1">
      <c r="A68" s="167" t="s">
        <v>154</v>
      </c>
      <c r="B68" s="48" t="s">
        <v>607</v>
      </c>
      <c r="C68" s="312">
        <v>0</v>
      </c>
      <c r="D68" s="312">
        <v>0</v>
      </c>
      <c r="E68" s="312">
        <v>0</v>
      </c>
      <c r="F68" s="312">
        <v>0</v>
      </c>
      <c r="G68" s="312">
        <v>0</v>
      </c>
      <c r="H68" s="312">
        <v>0</v>
      </c>
      <c r="I68" s="312">
        <v>0</v>
      </c>
      <c r="J68" s="312">
        <v>0</v>
      </c>
      <c r="K68" s="63"/>
      <c r="L68" s="63"/>
      <c r="M68" s="63"/>
      <c r="N68" s="49"/>
      <c r="O68" s="153"/>
      <c r="P68" s="153"/>
    </row>
    <row r="69" spans="1:16" s="60" customFormat="1">
      <c r="A69" s="166" t="s">
        <v>209</v>
      </c>
      <c r="B69" s="45" t="s">
        <v>622</v>
      </c>
      <c r="C69" s="312">
        <v>0</v>
      </c>
      <c r="D69" s="312">
        <v>0</v>
      </c>
      <c r="E69" s="312">
        <v>0</v>
      </c>
      <c r="F69" s="312">
        <v>0</v>
      </c>
      <c r="G69" s="312">
        <v>0</v>
      </c>
      <c r="H69" s="312">
        <v>0</v>
      </c>
      <c r="I69" s="312">
        <v>0</v>
      </c>
      <c r="J69" s="312">
        <v>0</v>
      </c>
      <c r="K69" s="46"/>
      <c r="L69" s="46"/>
      <c r="M69" s="46"/>
      <c r="N69" s="46"/>
      <c r="O69" s="153"/>
      <c r="P69" s="153"/>
    </row>
    <row r="70" spans="1:16" s="60" customFormat="1">
      <c r="A70" s="166" t="s">
        <v>207</v>
      </c>
      <c r="B70" s="45" t="s">
        <v>623</v>
      </c>
      <c r="C70" s="312">
        <v>0</v>
      </c>
      <c r="D70" s="312">
        <v>0</v>
      </c>
      <c r="E70" s="312">
        <v>0</v>
      </c>
      <c r="F70" s="312">
        <v>0</v>
      </c>
      <c r="G70" s="312">
        <v>0</v>
      </c>
      <c r="H70" s="312">
        <v>0</v>
      </c>
      <c r="I70" s="312">
        <v>0</v>
      </c>
      <c r="J70" s="312">
        <v>0</v>
      </c>
      <c r="K70" s="46"/>
      <c r="L70" s="46"/>
      <c r="M70" s="46"/>
      <c r="N70" s="46"/>
      <c r="O70" s="153"/>
      <c r="P70" s="153"/>
    </row>
    <row r="71" spans="1:16" s="60" customFormat="1">
      <c r="A71" s="166" t="s">
        <v>208</v>
      </c>
      <c r="B71" s="45" t="s">
        <v>624</v>
      </c>
      <c r="C71" s="312">
        <v>0</v>
      </c>
      <c r="D71" s="312">
        <v>0</v>
      </c>
      <c r="E71" s="312">
        <v>0</v>
      </c>
      <c r="F71" s="312">
        <v>0</v>
      </c>
      <c r="G71" s="312">
        <v>0</v>
      </c>
      <c r="H71" s="312">
        <v>0</v>
      </c>
      <c r="I71" s="312">
        <v>0</v>
      </c>
      <c r="J71" s="312">
        <v>0</v>
      </c>
      <c r="K71" s="46"/>
      <c r="L71" s="46"/>
      <c r="M71" s="46"/>
      <c r="N71" s="46"/>
      <c r="O71" s="153"/>
      <c r="P71" s="153"/>
    </row>
    <row r="72" spans="1:16" s="60" customFormat="1">
      <c r="A72" s="166" t="s">
        <v>104</v>
      </c>
      <c r="B72" s="45" t="s">
        <v>165</v>
      </c>
      <c r="C72" s="312">
        <v>6694954000000</v>
      </c>
      <c r="D72" s="312">
        <v>6694954000000</v>
      </c>
      <c r="E72" s="312">
        <v>6876751618567</v>
      </c>
      <c r="F72" s="312">
        <v>0</v>
      </c>
      <c r="G72" s="312">
        <v>6876751618567</v>
      </c>
      <c r="H72" s="312">
        <v>6876751618567</v>
      </c>
      <c r="I72" s="312">
        <v>0</v>
      </c>
      <c r="J72" s="312">
        <v>0</v>
      </c>
      <c r="K72" s="297">
        <v>102.71544238492154</v>
      </c>
      <c r="L72" s="297">
        <v>102.71544238492154</v>
      </c>
      <c r="M72" s="46"/>
      <c r="N72" s="46">
        <v>11903254090405</v>
      </c>
      <c r="O72" s="153"/>
      <c r="P72" s="153"/>
    </row>
    <row r="73" spans="1:16" s="60" customFormat="1">
      <c r="A73" s="166" t="s">
        <v>207</v>
      </c>
      <c r="B73" s="45" t="s">
        <v>30</v>
      </c>
      <c r="C73" s="312">
        <v>6694954000000</v>
      </c>
      <c r="D73" s="312">
        <v>6694954000000</v>
      </c>
      <c r="E73" s="312">
        <v>6876751618567</v>
      </c>
      <c r="F73" s="312">
        <v>0</v>
      </c>
      <c r="G73" s="312">
        <v>6876751618567</v>
      </c>
      <c r="H73" s="312">
        <v>6876751618567</v>
      </c>
      <c r="I73" s="312">
        <v>0</v>
      </c>
      <c r="J73" s="312">
        <v>0</v>
      </c>
      <c r="K73" s="46"/>
      <c r="L73" s="46"/>
      <c r="M73" s="46"/>
      <c r="N73" s="46">
        <v>11698358245168</v>
      </c>
      <c r="O73" s="153"/>
      <c r="P73" s="153"/>
    </row>
    <row r="74" spans="1:16" ht="15" customHeight="1">
      <c r="A74" s="169">
        <v>1</v>
      </c>
      <c r="B74" s="32" t="s">
        <v>114</v>
      </c>
      <c r="C74" s="139">
        <v>4693126000000</v>
      </c>
      <c r="D74" s="139">
        <v>4693126000000</v>
      </c>
      <c r="E74" s="139">
        <v>4787581000000</v>
      </c>
      <c r="F74" s="139">
        <v>0</v>
      </c>
      <c r="G74" s="139">
        <v>4787581000000</v>
      </c>
      <c r="H74" s="139">
        <v>4787581000000</v>
      </c>
      <c r="I74" s="139">
        <v>0</v>
      </c>
      <c r="J74" s="139">
        <v>0</v>
      </c>
      <c r="K74" s="47">
        <v>102.01262442133452</v>
      </c>
      <c r="L74" s="47">
        <v>102.01262442133452</v>
      </c>
      <c r="M74" s="23"/>
      <c r="N74" s="23">
        <v>8734848301999.999</v>
      </c>
      <c r="O74" s="153"/>
      <c r="P74" s="153"/>
    </row>
    <row r="75" spans="1:16" ht="15" customHeight="1">
      <c r="A75" s="169">
        <v>2</v>
      </c>
      <c r="B75" s="32" t="s">
        <v>115</v>
      </c>
      <c r="C75" s="139">
        <v>2001828000000</v>
      </c>
      <c r="D75" s="139">
        <v>2001828000000</v>
      </c>
      <c r="E75" s="139">
        <v>2089170618567.0002</v>
      </c>
      <c r="F75" s="139">
        <v>0</v>
      </c>
      <c r="G75" s="139">
        <v>2089170618567</v>
      </c>
      <c r="H75" s="139">
        <v>2089170618567</v>
      </c>
      <c r="I75" s="139">
        <v>0</v>
      </c>
      <c r="J75" s="139">
        <v>0</v>
      </c>
      <c r="K75" s="47"/>
      <c r="L75" s="47"/>
      <c r="M75" s="23"/>
      <c r="N75" s="23">
        <v>2963509943168.0005</v>
      </c>
      <c r="O75" s="153"/>
      <c r="P75" s="153"/>
    </row>
    <row r="76" spans="1:16" ht="15" customHeight="1">
      <c r="A76" s="169" t="s">
        <v>232</v>
      </c>
      <c r="B76" s="32" t="s">
        <v>347</v>
      </c>
      <c r="C76" s="139">
        <v>2001828000000</v>
      </c>
      <c r="D76" s="139">
        <v>2001828000000</v>
      </c>
      <c r="E76" s="139">
        <v>1636284891300</v>
      </c>
      <c r="F76" s="139">
        <v>0</v>
      </c>
      <c r="G76" s="139">
        <v>1636284891300</v>
      </c>
      <c r="H76" s="139">
        <v>1636284891300</v>
      </c>
      <c r="I76" s="139">
        <v>0</v>
      </c>
      <c r="J76" s="139">
        <v>0</v>
      </c>
      <c r="K76" s="47"/>
      <c r="L76" s="47"/>
      <c r="M76" s="23"/>
      <c r="N76" s="23">
        <v>25238924886520.004</v>
      </c>
      <c r="O76" s="153"/>
      <c r="P76" s="153"/>
    </row>
    <row r="77" spans="1:16" ht="15" customHeight="1">
      <c r="A77" s="169" t="s">
        <v>117</v>
      </c>
      <c r="B77" s="98" t="s">
        <v>348</v>
      </c>
      <c r="C77" s="139">
        <v>0</v>
      </c>
      <c r="D77" s="139">
        <v>0</v>
      </c>
      <c r="E77" s="139">
        <v>452885727267</v>
      </c>
      <c r="F77" s="139">
        <v>0</v>
      </c>
      <c r="G77" s="139">
        <v>452885727267</v>
      </c>
      <c r="H77" s="139">
        <v>452885727267</v>
      </c>
      <c r="I77" s="139">
        <v>0</v>
      </c>
      <c r="J77" s="139">
        <v>0</v>
      </c>
      <c r="K77" s="23"/>
      <c r="L77" s="23"/>
      <c r="M77" s="23"/>
      <c r="N77" s="23">
        <v>439617454516</v>
      </c>
      <c r="O77" s="153"/>
      <c r="P77" s="153"/>
    </row>
    <row r="78" spans="1:16" s="60" customFormat="1">
      <c r="A78" s="167" t="s">
        <v>208</v>
      </c>
      <c r="B78" s="45" t="s">
        <v>64</v>
      </c>
      <c r="C78" s="312">
        <v>0</v>
      </c>
      <c r="D78" s="312">
        <v>0</v>
      </c>
      <c r="E78" s="312">
        <v>0</v>
      </c>
      <c r="F78" s="312">
        <v>0</v>
      </c>
      <c r="G78" s="312">
        <v>0</v>
      </c>
      <c r="H78" s="312">
        <v>0</v>
      </c>
      <c r="I78" s="312">
        <v>0</v>
      </c>
      <c r="J78" s="312">
        <v>0</v>
      </c>
      <c r="K78" s="46"/>
      <c r="L78" s="46"/>
      <c r="M78" s="46"/>
      <c r="N78" s="46">
        <v>204895845237</v>
      </c>
      <c r="O78" s="153"/>
      <c r="P78" s="153"/>
    </row>
    <row r="79" spans="1:16" s="60" customFormat="1">
      <c r="A79" s="166" t="s">
        <v>107</v>
      </c>
      <c r="B79" s="45" t="s">
        <v>65</v>
      </c>
      <c r="C79" s="312">
        <v>0</v>
      </c>
      <c r="D79" s="312">
        <v>0</v>
      </c>
      <c r="E79" s="312">
        <v>3530653603288</v>
      </c>
      <c r="F79" s="312">
        <v>0</v>
      </c>
      <c r="G79" s="312">
        <v>3530653603288</v>
      </c>
      <c r="H79" s="312">
        <v>2660637000000</v>
      </c>
      <c r="I79" s="312">
        <v>797802624373</v>
      </c>
      <c r="J79" s="312">
        <v>72213978915</v>
      </c>
      <c r="K79" s="46"/>
      <c r="L79" s="46"/>
      <c r="M79" s="46"/>
      <c r="N79" s="46">
        <v>3278496159304.9995</v>
      </c>
      <c r="O79" s="153"/>
      <c r="P79" s="153"/>
    </row>
    <row r="80" spans="1:16" s="142" customFormat="1" hidden="1">
      <c r="A80" s="170"/>
      <c r="B80" s="143" t="s">
        <v>289</v>
      </c>
      <c r="C80" s="312">
        <v>0</v>
      </c>
      <c r="D80" s="312">
        <v>0</v>
      </c>
      <c r="E80" s="312">
        <v>0</v>
      </c>
      <c r="F80" s="312">
        <v>0</v>
      </c>
      <c r="G80" s="312">
        <v>0</v>
      </c>
      <c r="H80" s="312">
        <v>0</v>
      </c>
      <c r="I80" s="312">
        <v>0</v>
      </c>
      <c r="J80" s="312">
        <v>0</v>
      </c>
      <c r="K80" s="22"/>
      <c r="L80" s="22"/>
      <c r="M80" s="141"/>
      <c r="N80" s="46">
        <v>0</v>
      </c>
      <c r="O80" s="153" t="s">
        <v>448</v>
      </c>
      <c r="P80" s="153"/>
    </row>
    <row r="81" spans="1:16" s="60" customFormat="1">
      <c r="A81" s="166" t="s">
        <v>87</v>
      </c>
      <c r="B81" s="45" t="s">
        <v>346</v>
      </c>
      <c r="C81" s="312">
        <v>0</v>
      </c>
      <c r="D81" s="312">
        <v>0</v>
      </c>
      <c r="E81" s="312">
        <v>1031076791304</v>
      </c>
      <c r="F81" s="312">
        <v>0</v>
      </c>
      <c r="G81" s="312">
        <v>1031076791304</v>
      </c>
      <c r="H81" s="312">
        <v>386106239161</v>
      </c>
      <c r="I81" s="312">
        <v>558725441743</v>
      </c>
      <c r="J81" s="312">
        <v>86245110400</v>
      </c>
      <c r="K81" s="46"/>
      <c r="L81" s="46"/>
      <c r="M81" s="46"/>
      <c r="N81" s="46">
        <v>324026473442</v>
      </c>
      <c r="O81" s="153"/>
      <c r="P81" s="153"/>
    </row>
    <row r="82" spans="1:16" s="60" customFormat="1">
      <c r="A82" s="247" t="s">
        <v>279</v>
      </c>
      <c r="B82" s="70" t="s">
        <v>745</v>
      </c>
      <c r="C82" s="313">
        <v>0</v>
      </c>
      <c r="D82" s="313">
        <v>236361000000</v>
      </c>
      <c r="E82" s="313">
        <v>0</v>
      </c>
      <c r="F82" s="313">
        <v>0</v>
      </c>
      <c r="G82" s="313">
        <v>0</v>
      </c>
      <c r="H82" s="313">
        <v>0</v>
      </c>
      <c r="I82" s="313">
        <v>0</v>
      </c>
      <c r="J82" s="313">
        <v>0</v>
      </c>
      <c r="K82" s="71"/>
      <c r="L82" s="71"/>
      <c r="M82" s="71"/>
      <c r="N82" s="71"/>
      <c r="O82" s="153"/>
      <c r="P82" s="153"/>
    </row>
    <row r="83" spans="1:16" s="65" customFormat="1" ht="14.25" customHeight="1">
      <c r="A83" s="265" t="s">
        <v>349</v>
      </c>
      <c r="B83" s="265"/>
      <c r="C83" s="265"/>
      <c r="D83" s="265"/>
      <c r="E83" s="265"/>
      <c r="F83" s="265"/>
      <c r="G83" s="265"/>
      <c r="H83" s="265"/>
      <c r="I83" s="265"/>
      <c r="J83" s="265"/>
      <c r="K83" s="265"/>
      <c r="L83" s="148"/>
      <c r="M83" s="148"/>
    </row>
    <row r="84" spans="1:16" s="60" customFormat="1" ht="11.25" customHeight="1">
      <c r="A84" s="75"/>
      <c r="B84" s="73"/>
      <c r="C84" s="73"/>
      <c r="D84" s="75"/>
      <c r="E84" s="75"/>
      <c r="F84" s="76"/>
      <c r="G84" s="76"/>
      <c r="H84" s="75"/>
      <c r="I84" s="75"/>
      <c r="J84" s="75"/>
      <c r="K84" s="74"/>
      <c r="L84" s="123"/>
      <c r="M84" s="74"/>
    </row>
    <row r="85" spans="1:16" s="60" customFormat="1">
      <c r="A85" s="75"/>
      <c r="B85" s="73"/>
      <c r="C85" s="73"/>
      <c r="D85" s="75"/>
      <c r="E85" s="75"/>
      <c r="F85" s="76"/>
      <c r="G85" s="76"/>
      <c r="H85" s="75"/>
      <c r="I85" s="75"/>
      <c r="J85" s="75"/>
      <c r="K85" s="74"/>
      <c r="L85" s="123"/>
      <c r="M85" s="74"/>
    </row>
    <row r="86" spans="1:16" ht="21.75" customHeight="1">
      <c r="A86" s="54"/>
      <c r="B86" s="85"/>
      <c r="C86" s="85"/>
      <c r="D86" s="426"/>
      <c r="E86" s="426"/>
      <c r="F86" s="426"/>
      <c r="G86" s="85"/>
      <c r="H86" s="426"/>
      <c r="I86" s="426"/>
      <c r="J86" s="426"/>
      <c r="K86" s="426"/>
      <c r="L86" s="124"/>
      <c r="M86" s="85"/>
    </row>
    <row r="87" spans="1:16" ht="19.5" customHeight="1">
      <c r="A87" s="54"/>
      <c r="B87" s="37"/>
      <c r="C87" s="37"/>
      <c r="D87" s="427"/>
      <c r="E87" s="427"/>
      <c r="F87" s="427"/>
      <c r="G87" s="37"/>
      <c r="H87" s="427"/>
      <c r="I87" s="427"/>
      <c r="J87" s="427"/>
      <c r="K87" s="427"/>
      <c r="L87" s="125"/>
      <c r="M87" s="37"/>
    </row>
    <row r="88" spans="1:16" ht="19.5" customHeight="1">
      <c r="A88" s="37"/>
      <c r="B88" s="37"/>
      <c r="C88" s="37"/>
      <c r="D88" s="37"/>
      <c r="E88" s="37"/>
      <c r="F88" s="37"/>
      <c r="G88" s="37"/>
      <c r="H88" s="209"/>
      <c r="I88" s="37"/>
      <c r="J88" s="37"/>
      <c r="K88" s="37"/>
      <c r="L88" s="125"/>
      <c r="M88" s="37"/>
    </row>
    <row r="89" spans="1:16" ht="19.5" customHeight="1">
      <c r="A89" s="37"/>
      <c r="B89" s="37"/>
      <c r="C89" s="37"/>
      <c r="D89" s="37"/>
      <c r="E89" s="37"/>
      <c r="F89" s="37"/>
      <c r="G89" s="37"/>
      <c r="H89" s="37"/>
      <c r="I89" s="37"/>
      <c r="J89" s="37"/>
      <c r="K89" s="37"/>
      <c r="L89" s="125"/>
      <c r="M89" s="37"/>
    </row>
    <row r="90" spans="1:16" s="57" customFormat="1" ht="15" customHeight="1">
      <c r="A90" s="76"/>
      <c r="B90" s="55"/>
      <c r="C90" s="86">
        <v>13345954000000</v>
      </c>
      <c r="D90" s="86">
        <v>13622615000000</v>
      </c>
      <c r="E90" s="76">
        <v>24535735.447991002</v>
      </c>
      <c r="F90" s="76">
        <v>1249406.47172</v>
      </c>
      <c r="G90" s="76"/>
      <c r="H90" s="76">
        <v>13645962.345609</v>
      </c>
      <c r="I90" s="76">
        <v>8269242.8796340004</v>
      </c>
      <c r="J90" s="76">
        <v>1371123.7510279999</v>
      </c>
      <c r="K90" s="56"/>
      <c r="L90" s="121"/>
      <c r="M90" s="56"/>
      <c r="N90" s="76">
        <v>18385603.743632</v>
      </c>
    </row>
    <row r="91" spans="1:16" s="79" customFormat="1">
      <c r="A91" s="76"/>
      <c r="B91" s="77"/>
      <c r="C91" s="76">
        <v>5430855</v>
      </c>
      <c r="D91" s="76">
        <v>5430855</v>
      </c>
      <c r="E91" s="76">
        <v>18442000684572.551</v>
      </c>
      <c r="F91" s="76">
        <v>1249405222313.5283</v>
      </c>
      <c r="G91" s="76"/>
      <c r="H91" s="76">
        <v>13488799996686.654</v>
      </c>
      <c r="I91" s="76">
        <v>3422287750093.1206</v>
      </c>
      <c r="J91" s="76">
        <v>281507715479.24896</v>
      </c>
      <c r="K91" s="76"/>
      <c r="L91" s="126"/>
      <c r="M91" s="76"/>
      <c r="N91" s="86">
        <v>-22357754988594.258</v>
      </c>
    </row>
    <row r="92" spans="1:16" s="79" customFormat="1">
      <c r="A92" s="76"/>
      <c r="B92" s="77"/>
      <c r="C92" s="76">
        <v>13345948569145</v>
      </c>
      <c r="D92" s="76">
        <v>13622609569145</v>
      </c>
      <c r="E92" s="76"/>
      <c r="F92" s="76"/>
      <c r="G92" s="76"/>
      <c r="K92" s="76"/>
      <c r="L92" s="126"/>
      <c r="M92" s="76"/>
    </row>
    <row r="93" spans="1:16" s="79" customFormat="1">
      <c r="A93" s="76"/>
      <c r="B93" s="77"/>
      <c r="C93" s="53"/>
      <c r="D93" s="53"/>
      <c r="E93" s="76"/>
      <c r="F93" s="76"/>
      <c r="G93" s="76"/>
      <c r="K93" s="76"/>
      <c r="L93" s="126"/>
      <c r="M93" s="76"/>
    </row>
    <row r="94" spans="1:16" s="79" customFormat="1">
      <c r="A94" s="76"/>
      <c r="B94" s="81"/>
      <c r="C94" s="75"/>
      <c r="D94" s="75"/>
      <c r="E94" s="76"/>
      <c r="F94" s="76" t="s">
        <v>819</v>
      </c>
      <c r="G94" s="76"/>
      <c r="H94" s="76">
        <v>1697410906403</v>
      </c>
      <c r="I94" s="76">
        <v>894098450431</v>
      </c>
      <c r="J94" s="76">
        <v>0</v>
      </c>
      <c r="K94" s="76"/>
      <c r="L94" s="126"/>
      <c r="M94" s="76"/>
    </row>
    <row r="95" spans="1:16" s="79" customFormat="1">
      <c r="B95" s="108"/>
      <c r="F95" s="286">
        <v>1</v>
      </c>
      <c r="H95" s="56">
        <v>1862849950888</v>
      </c>
      <c r="I95" s="76"/>
      <c r="J95" s="76"/>
      <c r="K95" s="76"/>
      <c r="L95" s="126"/>
      <c r="M95" s="76"/>
    </row>
    <row r="96" spans="1:16" s="80" customFormat="1">
      <c r="A96" s="76"/>
      <c r="B96" s="77"/>
      <c r="E96" s="76"/>
      <c r="F96" s="78"/>
      <c r="G96" s="78"/>
      <c r="H96" s="76"/>
      <c r="I96" s="76"/>
      <c r="J96" s="76"/>
      <c r="K96" s="76"/>
      <c r="L96" s="126"/>
      <c r="M96" s="76"/>
    </row>
    <row r="97" spans="1:13" s="80" customFormat="1">
      <c r="A97" s="76"/>
      <c r="B97" s="77"/>
      <c r="E97" s="76"/>
      <c r="F97" s="76"/>
      <c r="G97" s="76"/>
      <c r="H97" s="76"/>
      <c r="I97" s="76"/>
      <c r="J97" s="76"/>
      <c r="K97" s="76"/>
      <c r="L97" s="126"/>
      <c r="M97" s="76"/>
    </row>
    <row r="98" spans="1:13">
      <c r="A98" s="76"/>
      <c r="C98" s="130"/>
      <c r="D98" s="76"/>
      <c r="E98" s="76"/>
      <c r="F98" s="76"/>
      <c r="G98" s="76"/>
      <c r="H98" s="76"/>
      <c r="I98" s="76"/>
      <c r="J98" s="76"/>
      <c r="K98" s="76"/>
    </row>
    <row r="99" spans="1:13" s="80" customFormat="1">
      <c r="A99" s="76"/>
      <c r="B99" s="77"/>
      <c r="C99" s="162"/>
      <c r="D99" s="76"/>
      <c r="E99" s="76"/>
      <c r="F99" s="76"/>
      <c r="G99" s="76"/>
      <c r="H99" s="76"/>
      <c r="I99" s="76"/>
      <c r="J99" s="76"/>
      <c r="K99" s="76"/>
      <c r="L99" s="126"/>
      <c r="M99" s="76"/>
    </row>
    <row r="100" spans="1:13" s="80" customFormat="1">
      <c r="A100" s="76"/>
      <c r="B100" s="77"/>
      <c r="C100" s="162"/>
      <c r="D100" s="76"/>
      <c r="E100" s="76"/>
      <c r="F100" s="76"/>
      <c r="G100" s="76"/>
      <c r="H100" s="76"/>
      <c r="I100" s="76"/>
      <c r="J100" s="76"/>
      <c r="K100" s="130"/>
      <c r="L100" s="126"/>
      <c r="M100" s="76"/>
    </row>
    <row r="101" spans="1:13" s="80" customFormat="1">
      <c r="A101" s="76"/>
      <c r="B101" s="108"/>
      <c r="C101" s="108"/>
      <c r="D101" s="76"/>
      <c r="E101" s="76"/>
      <c r="F101" s="76"/>
      <c r="G101" s="76"/>
      <c r="H101" s="76"/>
      <c r="I101" s="69"/>
      <c r="J101" s="69"/>
      <c r="K101" s="76"/>
      <c r="L101" s="126"/>
      <c r="M101" s="76"/>
    </row>
    <row r="102" spans="1:13" s="80" customFormat="1">
      <c r="A102" s="76"/>
      <c r="B102" s="108"/>
      <c r="C102" s="108"/>
      <c r="D102" s="76"/>
      <c r="E102" s="76"/>
      <c r="F102" s="76"/>
      <c r="G102" s="76"/>
      <c r="H102" s="76"/>
      <c r="I102" s="76"/>
      <c r="J102" s="76"/>
      <c r="K102" s="76"/>
      <c r="L102" s="126"/>
      <c r="M102" s="76"/>
    </row>
    <row r="103" spans="1:13" s="80" customFormat="1">
      <c r="A103" s="76"/>
      <c r="B103" s="108"/>
      <c r="C103" s="108"/>
      <c r="D103" s="76"/>
      <c r="E103" s="76"/>
      <c r="F103" s="76"/>
      <c r="G103" s="76"/>
      <c r="H103" s="76"/>
      <c r="I103" s="76"/>
      <c r="J103" s="76"/>
      <c r="K103" s="76"/>
      <c r="L103" s="126"/>
      <c r="M103" s="76"/>
    </row>
    <row r="104" spans="1:13" s="80" customFormat="1">
      <c r="A104" s="76"/>
      <c r="B104" s="77"/>
      <c r="C104" s="77"/>
      <c r="D104" s="76"/>
      <c r="E104" s="76"/>
      <c r="F104" s="76"/>
      <c r="G104" s="76"/>
      <c r="H104" s="76"/>
      <c r="I104" s="76"/>
      <c r="J104" s="76"/>
      <c r="K104" s="76"/>
      <c r="L104" s="126"/>
      <c r="M104" s="76"/>
    </row>
    <row r="105" spans="1:13" s="80" customFormat="1">
      <c r="A105" s="76"/>
      <c r="B105" s="88" t="s">
        <v>260</v>
      </c>
      <c r="C105" s="88"/>
      <c r="D105" s="76"/>
      <c r="E105" s="76"/>
      <c r="F105" s="76"/>
      <c r="G105" s="76"/>
      <c r="H105" s="76"/>
      <c r="I105" s="76"/>
      <c r="J105" s="76"/>
      <c r="K105" s="76"/>
      <c r="L105" s="126"/>
      <c r="M105" s="76"/>
    </row>
    <row r="106" spans="1:13" s="80" customFormat="1">
      <c r="A106" s="76"/>
      <c r="B106" s="88" t="s">
        <v>261</v>
      </c>
      <c r="C106" s="88"/>
      <c r="D106" s="76"/>
      <c r="E106" s="76"/>
      <c r="F106" s="76"/>
      <c r="G106" s="76"/>
      <c r="H106" s="76"/>
      <c r="I106" s="76"/>
      <c r="J106" s="76"/>
      <c r="K106" s="76"/>
      <c r="L106" s="126"/>
      <c r="M106" s="76"/>
    </row>
    <row r="107" spans="1:13">
      <c r="B107" s="88" t="s">
        <v>262</v>
      </c>
      <c r="C107" s="88"/>
    </row>
    <row r="108" spans="1:13">
      <c r="B108" s="88" t="s">
        <v>263</v>
      </c>
      <c r="C108" s="88"/>
    </row>
    <row r="109" spans="1:13">
      <c r="B109" s="88" t="s">
        <v>264</v>
      </c>
      <c r="C109" s="88"/>
    </row>
    <row r="110" spans="1:13">
      <c r="B110" s="88" t="s">
        <v>265</v>
      </c>
      <c r="C110" s="88"/>
    </row>
    <row r="111" spans="1:13">
      <c r="B111" s="88" t="s">
        <v>266</v>
      </c>
      <c r="C111" s="88"/>
    </row>
    <row r="112" spans="1:13">
      <c r="B112" s="88" t="s">
        <v>267</v>
      </c>
      <c r="C112" s="88"/>
    </row>
    <row r="116" spans="1:8">
      <c r="A116" s="75"/>
      <c r="E116" s="75"/>
      <c r="F116" s="75"/>
      <c r="G116" s="75"/>
      <c r="H116" s="75"/>
    </row>
    <row r="117" spans="1:8">
      <c r="A117" s="76"/>
      <c r="E117" s="76"/>
      <c r="F117" s="76"/>
      <c r="G117" s="76"/>
      <c r="H117" s="76"/>
    </row>
    <row r="118" spans="1:8">
      <c r="A118" s="76"/>
      <c r="E118" s="76"/>
      <c r="F118" s="76"/>
      <c r="G118" s="76"/>
      <c r="H118" s="76"/>
    </row>
    <row r="119" spans="1:8">
      <c r="A119" s="114"/>
      <c r="E119" s="114"/>
      <c r="F119" s="114"/>
      <c r="G119" s="114"/>
      <c r="H119" s="114"/>
    </row>
    <row r="120" spans="1:8">
      <c r="A120" s="114"/>
      <c r="E120" s="114"/>
      <c r="F120" s="114"/>
      <c r="G120" s="114"/>
      <c r="H120" s="114"/>
    </row>
    <row r="121" spans="1:8">
      <c r="A121" s="114"/>
      <c r="E121" s="114"/>
      <c r="F121" s="114"/>
      <c r="G121" s="114"/>
      <c r="H121" s="114"/>
    </row>
    <row r="122" spans="1:8">
      <c r="A122" s="114"/>
      <c r="E122" s="114"/>
      <c r="F122" s="114"/>
      <c r="G122" s="114"/>
      <c r="H122" s="114"/>
    </row>
    <row r="123" spans="1:8">
      <c r="A123" s="76"/>
      <c r="E123" s="76"/>
      <c r="F123" s="76"/>
      <c r="G123" s="76"/>
      <c r="H123" s="76"/>
    </row>
    <row r="124" spans="1:8">
      <c r="A124" s="76"/>
      <c r="E124" s="76"/>
      <c r="F124" s="76"/>
      <c r="G124" s="76"/>
      <c r="H124" s="76"/>
    </row>
    <row r="125" spans="1:8">
      <c r="A125" s="76"/>
      <c r="E125" s="76"/>
      <c r="F125" s="76"/>
      <c r="G125" s="76"/>
      <c r="H125" s="76"/>
    </row>
    <row r="126" spans="1:8">
      <c r="A126" s="75"/>
      <c r="E126" s="75"/>
      <c r="F126" s="75"/>
      <c r="G126" s="75"/>
      <c r="H126" s="75"/>
    </row>
    <row r="127" spans="1:8">
      <c r="A127" s="76"/>
      <c r="E127" s="76"/>
      <c r="F127" s="76"/>
      <c r="G127" s="76"/>
      <c r="H127" s="76"/>
    </row>
    <row r="128" spans="1:8">
      <c r="A128" s="114"/>
      <c r="E128" s="114"/>
      <c r="F128" s="114"/>
      <c r="G128" s="114"/>
      <c r="H128" s="114"/>
    </row>
    <row r="129" spans="1:8">
      <c r="A129" s="114"/>
      <c r="E129" s="114"/>
      <c r="F129" s="114"/>
      <c r="G129" s="114"/>
      <c r="H129" s="114"/>
    </row>
    <row r="130" spans="1:8">
      <c r="A130" s="114"/>
      <c r="E130" s="114"/>
      <c r="F130" s="114"/>
      <c r="G130" s="114"/>
      <c r="H130" s="114"/>
    </row>
    <row r="131" spans="1:8">
      <c r="A131" s="114"/>
      <c r="E131" s="114"/>
      <c r="F131" s="114"/>
      <c r="G131" s="114"/>
      <c r="H131" s="114"/>
    </row>
  </sheetData>
  <mergeCells count="14">
    <mergeCell ref="A3:L3"/>
    <mergeCell ref="A4:L4"/>
    <mergeCell ref="A6:A7"/>
    <mergeCell ref="B6:B7"/>
    <mergeCell ref="C6:D6"/>
    <mergeCell ref="E6:E7"/>
    <mergeCell ref="F6:J6"/>
    <mergeCell ref="K6:L6"/>
    <mergeCell ref="M6:M7"/>
    <mergeCell ref="N6:N7"/>
    <mergeCell ref="D86:F86"/>
    <mergeCell ref="H86:K86"/>
    <mergeCell ref="D87:F87"/>
    <mergeCell ref="H87:K87"/>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cols>
    <col min="1" max="1" width="6.140625" style="173" customWidth="1"/>
    <col min="2" max="2" width="45.42578125" style="89" customWidth="1"/>
    <col min="3" max="3" width="18.140625" style="89" customWidth="1"/>
    <col min="4" max="4" width="16.5703125" style="89" customWidth="1"/>
    <col min="5" max="5" width="15.85546875" style="272" hidden="1" customWidth="1"/>
    <col min="6" max="6" width="11.28515625" style="272" hidden="1" customWidth="1"/>
    <col min="7" max="10" width="19.7109375" style="89" customWidth="1"/>
    <col min="11" max="11" width="10.42578125" style="89" customWidth="1"/>
    <col min="12" max="12" width="10" style="89" customWidth="1"/>
    <col min="13" max="13" width="8.85546875" style="89" customWidth="1"/>
    <col min="14" max="14" width="12.7109375" style="89" customWidth="1"/>
    <col min="15" max="15" width="12.42578125" style="89" bestFit="1" customWidth="1"/>
    <col min="16" max="16" width="16.140625" style="89" bestFit="1" customWidth="1"/>
    <col min="17" max="17" width="9.42578125" style="89" bestFit="1" customWidth="1"/>
    <col min="18" max="16384" width="9.140625" style="89"/>
  </cols>
  <sheetData>
    <row r="1" spans="1:17" ht="15.75">
      <c r="A1" s="213" t="s">
        <v>36</v>
      </c>
      <c r="B1" s="172"/>
      <c r="I1" s="129"/>
      <c r="J1" s="129"/>
      <c r="K1" s="83"/>
      <c r="L1" s="83" t="s">
        <v>635</v>
      </c>
      <c r="M1" s="109"/>
      <c r="N1" s="109"/>
    </row>
    <row r="2" spans="1:17">
      <c r="A2" s="178"/>
      <c r="B2" s="90"/>
      <c r="C2" s="90"/>
      <c r="D2" s="91"/>
      <c r="E2" s="273"/>
      <c r="F2" s="273"/>
      <c r="G2" s="91"/>
      <c r="H2" s="91"/>
      <c r="I2" s="91"/>
      <c r="J2" s="91"/>
      <c r="K2" s="91"/>
      <c r="L2" s="91"/>
      <c r="M2" s="91"/>
      <c r="N2" s="91"/>
    </row>
    <row r="3" spans="1:17" ht="18.75">
      <c r="B3" s="430" t="s">
        <v>748</v>
      </c>
      <c r="C3" s="430"/>
      <c r="D3" s="430"/>
      <c r="E3" s="430"/>
      <c r="F3" s="430"/>
      <c r="G3" s="430"/>
      <c r="H3" s="430"/>
      <c r="I3" s="430"/>
      <c r="J3" s="430"/>
      <c r="K3" s="430"/>
      <c r="L3" s="430"/>
      <c r="M3" s="92"/>
      <c r="N3" s="38"/>
    </row>
    <row r="4" spans="1:17" ht="18.75">
      <c r="A4" s="443" t="s">
        <v>917</v>
      </c>
      <c r="B4" s="443"/>
      <c r="C4" s="443"/>
      <c r="D4" s="443"/>
      <c r="E4" s="443"/>
      <c r="F4" s="443"/>
      <c r="G4" s="443"/>
      <c r="H4" s="443"/>
      <c r="I4" s="443"/>
      <c r="J4" s="443"/>
      <c r="K4" s="443"/>
      <c r="L4" s="443"/>
      <c r="M4" s="92"/>
      <c r="N4" s="92"/>
    </row>
    <row r="5" spans="1:17" ht="10.5" customHeight="1">
      <c r="A5" s="179"/>
      <c r="B5" s="93"/>
      <c r="C5" s="93"/>
      <c r="D5" s="94"/>
      <c r="E5" s="274"/>
      <c r="F5" s="275"/>
      <c r="G5" s="95"/>
      <c r="H5" s="96"/>
      <c r="I5" s="174"/>
      <c r="J5" s="174"/>
      <c r="K5" s="175"/>
      <c r="L5" s="175" t="s">
        <v>203</v>
      </c>
      <c r="M5" s="175"/>
      <c r="N5" s="118"/>
      <c r="P5" s="101"/>
    </row>
    <row r="6" spans="1:17" ht="18.75" customHeight="1">
      <c r="A6" s="436" t="s">
        <v>204</v>
      </c>
      <c r="B6" s="437" t="s">
        <v>350</v>
      </c>
      <c r="C6" s="438" t="s">
        <v>637</v>
      </c>
      <c r="D6" s="439"/>
      <c r="E6" s="439"/>
      <c r="F6" s="440"/>
      <c r="G6" s="431" t="s">
        <v>230</v>
      </c>
      <c r="H6" s="431"/>
      <c r="I6" s="431"/>
      <c r="J6" s="431"/>
      <c r="K6" s="441" t="s">
        <v>205</v>
      </c>
      <c r="L6" s="441"/>
      <c r="M6" s="431" t="s">
        <v>268</v>
      </c>
      <c r="N6" s="432" t="s">
        <v>750</v>
      </c>
      <c r="P6" s="101"/>
    </row>
    <row r="7" spans="1:17" ht="51" customHeight="1">
      <c r="A7" s="436"/>
      <c r="B7" s="437"/>
      <c r="C7" s="27" t="s">
        <v>351</v>
      </c>
      <c r="D7" s="27" t="s">
        <v>124</v>
      </c>
      <c r="E7" s="276" t="s">
        <v>118</v>
      </c>
      <c r="F7" s="276" t="s">
        <v>211</v>
      </c>
      <c r="G7" s="156" t="s">
        <v>212</v>
      </c>
      <c r="H7" s="156" t="s">
        <v>118</v>
      </c>
      <c r="I7" s="156" t="s">
        <v>44</v>
      </c>
      <c r="J7" s="156" t="s">
        <v>353</v>
      </c>
      <c r="K7" s="186" t="s">
        <v>351</v>
      </c>
      <c r="L7" s="27" t="s">
        <v>124</v>
      </c>
      <c r="M7" s="431"/>
      <c r="N7" s="433"/>
    </row>
    <row r="8" spans="1:17" ht="17.25" customHeight="1">
      <c r="A8" s="97" t="s">
        <v>206</v>
      </c>
      <c r="B8" s="176" t="s">
        <v>209</v>
      </c>
      <c r="C8" s="176" t="s">
        <v>320</v>
      </c>
      <c r="D8" s="176" t="s">
        <v>321</v>
      </c>
      <c r="E8" s="277"/>
      <c r="F8" s="277"/>
      <c r="G8" s="177" t="s">
        <v>352</v>
      </c>
      <c r="H8" s="176" t="s">
        <v>323</v>
      </c>
      <c r="I8" s="176" t="s">
        <v>324</v>
      </c>
      <c r="J8" s="176" t="s">
        <v>325</v>
      </c>
      <c r="K8" s="187" t="s">
        <v>394</v>
      </c>
      <c r="L8" s="187" t="s">
        <v>395</v>
      </c>
      <c r="M8" s="176"/>
      <c r="N8" s="176"/>
    </row>
    <row r="9" spans="1:17" s="100" customFormat="1" ht="15.75">
      <c r="A9" s="181" t="s">
        <v>206</v>
      </c>
      <c r="B9" s="136" t="s">
        <v>370</v>
      </c>
      <c r="C9" s="134">
        <v>9642981000000</v>
      </c>
      <c r="D9" s="134">
        <v>10173334000000</v>
      </c>
      <c r="E9" s="278">
        <v>4497608000000</v>
      </c>
      <c r="F9" s="278">
        <v>5675726000000</v>
      </c>
      <c r="G9" s="134">
        <v>15785573755868</v>
      </c>
      <c r="H9" s="134">
        <v>8534266283568</v>
      </c>
      <c r="I9" s="134">
        <v>6000494626706</v>
      </c>
      <c r="J9" s="134">
        <v>1250812845594</v>
      </c>
      <c r="K9" s="137">
        <v>163.70014371974807</v>
      </c>
      <c r="L9" s="137">
        <v>155.16618009266185</v>
      </c>
      <c r="M9" s="137">
        <v>110.10455798600213</v>
      </c>
      <c r="N9" s="134">
        <v>14336893989325</v>
      </c>
      <c r="P9" s="185"/>
      <c r="Q9" s="132"/>
    </row>
    <row r="10" spans="1:17" s="100" customFormat="1" ht="15.75" hidden="1">
      <c r="A10" s="298"/>
      <c r="B10" s="299" t="s">
        <v>369</v>
      </c>
      <c r="C10" s="134">
        <v>0</v>
      </c>
      <c r="D10" s="289"/>
      <c r="E10" s="300"/>
      <c r="F10" s="300"/>
      <c r="G10" s="289">
        <v>11401379646675</v>
      </c>
      <c r="H10" s="289">
        <v>2825663338642</v>
      </c>
      <c r="I10" s="289">
        <v>1064047302817</v>
      </c>
      <c r="J10" s="289">
        <v>21898630000</v>
      </c>
      <c r="K10" s="290" t="e">
        <v>#DIV/0!</v>
      </c>
      <c r="L10" s="290" t="e">
        <v>#DIV/0!</v>
      </c>
      <c r="M10" s="290">
        <v>110627219.9144319</v>
      </c>
      <c r="N10" s="289">
        <v>10306125.070749998</v>
      </c>
      <c r="O10" s="132"/>
      <c r="P10" s="185"/>
      <c r="Q10" s="132"/>
    </row>
    <row r="11" spans="1:17" s="100" customFormat="1" ht="13.5" customHeight="1">
      <c r="A11" s="305" t="s">
        <v>207</v>
      </c>
      <c r="B11" s="306" t="s">
        <v>369</v>
      </c>
      <c r="C11" s="134">
        <v>2538780000000</v>
      </c>
      <c r="D11" s="307">
        <v>2756351000000</v>
      </c>
      <c r="E11" s="308">
        <v>1879653000000</v>
      </c>
      <c r="F11" s="280">
        <v>876698000000</v>
      </c>
      <c r="G11" s="307">
        <v>3911609271459</v>
      </c>
      <c r="H11" s="307">
        <v>2825663338642</v>
      </c>
      <c r="I11" s="307">
        <v>1064047302817</v>
      </c>
      <c r="J11" s="307">
        <v>21898630000</v>
      </c>
      <c r="K11" s="309">
        <v>154.07436924266773</v>
      </c>
      <c r="L11" s="309">
        <v>141.91259645302793</v>
      </c>
      <c r="M11" s="309">
        <v>109.4180143274222</v>
      </c>
      <c r="N11" s="307">
        <v>3574922553204</v>
      </c>
      <c r="O11" s="185"/>
      <c r="P11" s="185"/>
    </row>
    <row r="12" spans="1:17" s="100" customFormat="1" ht="13.5" customHeight="1">
      <c r="A12" s="181">
        <v>1</v>
      </c>
      <c r="B12" s="136" t="s">
        <v>354</v>
      </c>
      <c r="C12" s="134"/>
      <c r="D12" s="134">
        <v>2711545000000</v>
      </c>
      <c r="E12" s="278">
        <v>1834847000000</v>
      </c>
      <c r="F12" s="280">
        <v>876698000000</v>
      </c>
      <c r="G12" s="134">
        <v>3747984612108</v>
      </c>
      <c r="H12" s="134">
        <v>2662038679291</v>
      </c>
      <c r="I12" s="134">
        <v>1064047302817</v>
      </c>
      <c r="J12" s="134">
        <v>21898630000</v>
      </c>
      <c r="K12" s="137"/>
      <c r="L12" s="137">
        <v>138.22321267425028</v>
      </c>
      <c r="M12" s="137">
        <v>111.30667441563472</v>
      </c>
      <c r="N12" s="134">
        <v>3367259539273.0005</v>
      </c>
      <c r="O12" s="185"/>
      <c r="P12" s="185"/>
    </row>
    <row r="13" spans="1:17" ht="13.5" customHeight="1">
      <c r="A13" s="180" t="s">
        <v>85</v>
      </c>
      <c r="B13" s="98" t="s">
        <v>188</v>
      </c>
      <c r="C13" s="133"/>
      <c r="D13" s="133">
        <v>26016000000</v>
      </c>
      <c r="E13" s="280">
        <v>26016000000</v>
      </c>
      <c r="F13" s="280">
        <v>0</v>
      </c>
      <c r="G13" s="133">
        <v>23894634800</v>
      </c>
      <c r="H13" s="133">
        <v>18326171000</v>
      </c>
      <c r="I13" s="133">
        <v>5212546800</v>
      </c>
      <c r="J13" s="133">
        <v>355917000</v>
      </c>
      <c r="K13" s="135"/>
      <c r="L13" s="135">
        <v>91.845920971709717</v>
      </c>
      <c r="M13" s="135"/>
      <c r="N13" s="134">
        <v>51760562000.000008</v>
      </c>
      <c r="P13" s="101"/>
    </row>
    <row r="14" spans="1:17" ht="13.5" customHeight="1">
      <c r="A14" s="180" t="s">
        <v>102</v>
      </c>
      <c r="B14" s="98" t="s">
        <v>355</v>
      </c>
      <c r="C14" s="133"/>
      <c r="D14" s="133">
        <v>62700000000</v>
      </c>
      <c r="E14" s="280">
        <v>62700000000</v>
      </c>
      <c r="F14" s="280">
        <v>0</v>
      </c>
      <c r="G14" s="133">
        <v>64983566000</v>
      </c>
      <c r="H14" s="133">
        <v>53038629000</v>
      </c>
      <c r="I14" s="133">
        <v>11944937000</v>
      </c>
      <c r="J14" s="133">
        <v>0</v>
      </c>
      <c r="K14" s="135"/>
      <c r="L14" s="135">
        <v>103.64205103668263</v>
      </c>
      <c r="M14" s="135"/>
      <c r="N14" s="134">
        <v>52283418000</v>
      </c>
      <c r="P14" s="101"/>
    </row>
    <row r="15" spans="1:17" ht="13.5" customHeight="1">
      <c r="A15" s="180" t="s">
        <v>116</v>
      </c>
      <c r="B15" s="98" t="s">
        <v>356</v>
      </c>
      <c r="C15" s="133"/>
      <c r="D15" s="133">
        <v>478969000000</v>
      </c>
      <c r="E15" s="280">
        <v>478969000000</v>
      </c>
      <c r="F15" s="280">
        <v>0</v>
      </c>
      <c r="G15" s="133">
        <v>599420993058</v>
      </c>
      <c r="H15" s="133">
        <v>468705206058</v>
      </c>
      <c r="I15" s="133">
        <v>130715787000</v>
      </c>
      <c r="J15" s="133">
        <v>0</v>
      </c>
      <c r="K15" s="135"/>
      <c r="L15" s="135">
        <v>125.14818141842166</v>
      </c>
      <c r="M15" s="135"/>
      <c r="N15" s="134">
        <v>439625442500</v>
      </c>
      <c r="P15" s="101"/>
    </row>
    <row r="16" spans="1:17" ht="13.5" customHeight="1">
      <c r="A16" s="180" t="s">
        <v>134</v>
      </c>
      <c r="B16" s="98" t="s">
        <v>357</v>
      </c>
      <c r="C16" s="133"/>
      <c r="D16" s="133">
        <v>13500000000</v>
      </c>
      <c r="E16" s="280">
        <v>13500000000</v>
      </c>
      <c r="F16" s="280">
        <v>0</v>
      </c>
      <c r="G16" s="133">
        <v>55296699000</v>
      </c>
      <c r="H16" s="133">
        <v>55296699000</v>
      </c>
      <c r="I16" s="133">
        <v>0</v>
      </c>
      <c r="J16" s="133">
        <v>0</v>
      </c>
      <c r="K16" s="135"/>
      <c r="L16" s="135">
        <v>409.60517777777773</v>
      </c>
      <c r="M16" s="135"/>
      <c r="N16" s="134">
        <v>51324592000</v>
      </c>
      <c r="P16" s="101"/>
    </row>
    <row r="17" spans="1:17" ht="13.5" customHeight="1">
      <c r="A17" s="180" t="s">
        <v>135</v>
      </c>
      <c r="B17" s="98" t="s">
        <v>358</v>
      </c>
      <c r="C17" s="133"/>
      <c r="D17" s="133">
        <v>84100000000</v>
      </c>
      <c r="E17" s="280">
        <v>84100000000</v>
      </c>
      <c r="F17" s="280">
        <v>0</v>
      </c>
      <c r="G17" s="133">
        <v>286449943507</v>
      </c>
      <c r="H17" s="133">
        <v>286449943507</v>
      </c>
      <c r="I17" s="133">
        <v>0</v>
      </c>
      <c r="J17" s="133">
        <v>0</v>
      </c>
      <c r="K17" s="135"/>
      <c r="L17" s="135">
        <v>340.60635375386443</v>
      </c>
      <c r="M17" s="135"/>
      <c r="N17" s="134">
        <v>147233626499.99997</v>
      </c>
      <c r="P17" s="101"/>
    </row>
    <row r="18" spans="1:17" ht="13.5" customHeight="1">
      <c r="A18" s="180" t="s">
        <v>136</v>
      </c>
      <c r="B18" s="98" t="s">
        <v>359</v>
      </c>
      <c r="C18" s="133"/>
      <c r="D18" s="133">
        <v>43687000000</v>
      </c>
      <c r="E18" s="280">
        <v>43687000000</v>
      </c>
      <c r="F18" s="280">
        <v>0</v>
      </c>
      <c r="G18" s="133">
        <v>77109536800</v>
      </c>
      <c r="H18" s="133">
        <v>26945769800</v>
      </c>
      <c r="I18" s="133">
        <v>48862200000</v>
      </c>
      <c r="J18" s="133">
        <v>1301567000</v>
      </c>
      <c r="K18" s="135"/>
      <c r="L18" s="135">
        <v>176.50453636093118</v>
      </c>
      <c r="M18" s="135"/>
      <c r="N18" s="134">
        <v>41085421600</v>
      </c>
      <c r="P18" s="101"/>
    </row>
    <row r="19" spans="1:17" ht="13.5" customHeight="1">
      <c r="A19" s="180" t="s">
        <v>294</v>
      </c>
      <c r="B19" s="98" t="s">
        <v>360</v>
      </c>
      <c r="C19" s="133"/>
      <c r="D19" s="133">
        <v>0</v>
      </c>
      <c r="E19" s="280">
        <v>0</v>
      </c>
      <c r="F19" s="280">
        <v>0</v>
      </c>
      <c r="G19" s="133">
        <v>25173523000</v>
      </c>
      <c r="H19" s="133">
        <v>21359041000</v>
      </c>
      <c r="I19" s="133">
        <v>3814482000</v>
      </c>
      <c r="J19" s="133">
        <v>0</v>
      </c>
      <c r="K19" s="135"/>
      <c r="L19" s="135"/>
      <c r="M19" s="135"/>
      <c r="N19" s="134">
        <v>17335731000</v>
      </c>
      <c r="P19" s="101"/>
    </row>
    <row r="20" spans="1:17" ht="13.5" customHeight="1">
      <c r="A20" s="180" t="s">
        <v>295</v>
      </c>
      <c r="B20" s="98" t="s">
        <v>361</v>
      </c>
      <c r="C20" s="133"/>
      <c r="D20" s="133">
        <v>0</v>
      </c>
      <c r="E20" s="280">
        <v>0</v>
      </c>
      <c r="F20" s="280">
        <v>0</v>
      </c>
      <c r="G20" s="133">
        <v>243345000</v>
      </c>
      <c r="H20" s="133">
        <v>20730000</v>
      </c>
      <c r="I20" s="133">
        <v>0</v>
      </c>
      <c r="J20" s="133">
        <v>222615000</v>
      </c>
      <c r="K20" s="135"/>
      <c r="L20" s="135"/>
      <c r="M20" s="135"/>
      <c r="N20" s="134">
        <v>2375283000</v>
      </c>
      <c r="P20" s="101"/>
    </row>
    <row r="21" spans="1:17" ht="13.5" customHeight="1">
      <c r="A21" s="180" t="s">
        <v>296</v>
      </c>
      <c r="B21" s="98" t="s">
        <v>362</v>
      </c>
      <c r="C21" s="133"/>
      <c r="D21" s="133">
        <v>0</v>
      </c>
      <c r="E21" s="280">
        <v>0</v>
      </c>
      <c r="F21" s="280">
        <v>0</v>
      </c>
      <c r="G21" s="133">
        <v>12432892000</v>
      </c>
      <c r="H21" s="133">
        <v>0</v>
      </c>
      <c r="I21" s="133">
        <v>12432892000</v>
      </c>
      <c r="J21" s="133">
        <v>0</v>
      </c>
      <c r="K21" s="135"/>
      <c r="L21" s="135"/>
      <c r="M21" s="135"/>
      <c r="N21" s="134">
        <v>1667812000</v>
      </c>
      <c r="P21" s="101"/>
    </row>
    <row r="22" spans="1:17" ht="13.5" customHeight="1">
      <c r="A22" s="180" t="s">
        <v>297</v>
      </c>
      <c r="B22" s="98" t="s">
        <v>363</v>
      </c>
      <c r="C22" s="133"/>
      <c r="D22" s="133">
        <v>987718000000</v>
      </c>
      <c r="E22" s="280">
        <v>987718000000</v>
      </c>
      <c r="F22" s="280">
        <v>0</v>
      </c>
      <c r="G22" s="133">
        <v>2386521797943</v>
      </c>
      <c r="H22" s="133">
        <v>1654711873926</v>
      </c>
      <c r="I22" s="133">
        <v>715695022017</v>
      </c>
      <c r="J22" s="133">
        <v>16114902000</v>
      </c>
      <c r="K22" s="135"/>
      <c r="L22" s="135">
        <v>241.61975360811488</v>
      </c>
      <c r="M22" s="135"/>
      <c r="N22" s="134">
        <v>24290094576729.996</v>
      </c>
      <c r="P22" s="101"/>
    </row>
    <row r="23" spans="1:17" ht="13.5" customHeight="1">
      <c r="A23" s="180" t="s">
        <v>298</v>
      </c>
      <c r="B23" s="98" t="s">
        <v>364</v>
      </c>
      <c r="C23" s="133"/>
      <c r="D23" s="133">
        <v>138157000000</v>
      </c>
      <c r="E23" s="280">
        <v>138157000000</v>
      </c>
      <c r="F23" s="280">
        <v>0</v>
      </c>
      <c r="G23" s="133">
        <v>210258832000</v>
      </c>
      <c r="H23" s="133">
        <v>76640843000</v>
      </c>
      <c r="I23" s="133">
        <v>129714360000</v>
      </c>
      <c r="J23" s="133">
        <v>3903629000</v>
      </c>
      <c r="K23" s="135"/>
      <c r="L23" s="135">
        <v>152.18833066728433</v>
      </c>
      <c r="M23" s="135"/>
      <c r="N23" s="134">
        <v>130241632000</v>
      </c>
      <c r="P23" s="101"/>
    </row>
    <row r="24" spans="1:17" ht="13.5" customHeight="1">
      <c r="A24" s="180" t="s">
        <v>367</v>
      </c>
      <c r="B24" s="98" t="s">
        <v>365</v>
      </c>
      <c r="C24" s="133"/>
      <c r="D24" s="133">
        <v>0</v>
      </c>
      <c r="E24" s="280">
        <v>0</v>
      </c>
      <c r="F24" s="280">
        <v>0</v>
      </c>
      <c r="G24" s="133">
        <v>1495735000</v>
      </c>
      <c r="H24" s="133">
        <v>543773000</v>
      </c>
      <c r="I24" s="133">
        <v>951962000</v>
      </c>
      <c r="J24" s="133">
        <v>0</v>
      </c>
      <c r="K24" s="135"/>
      <c r="L24" s="135"/>
      <c r="M24" s="135"/>
      <c r="N24" s="134">
        <v>33165609999.999996</v>
      </c>
      <c r="P24" s="101"/>
    </row>
    <row r="25" spans="1:17" ht="13.5" customHeight="1">
      <c r="A25" s="180" t="s">
        <v>368</v>
      </c>
      <c r="B25" s="98" t="s">
        <v>366</v>
      </c>
      <c r="C25" s="133"/>
      <c r="D25" s="133">
        <v>0</v>
      </c>
      <c r="E25" s="280">
        <v>0</v>
      </c>
      <c r="F25" s="280">
        <v>0</v>
      </c>
      <c r="G25" s="133">
        <v>4703114000</v>
      </c>
      <c r="H25" s="133">
        <v>0</v>
      </c>
      <c r="I25" s="133">
        <v>4703114000</v>
      </c>
      <c r="J25" s="133">
        <v>0</v>
      </c>
      <c r="K25" s="135"/>
      <c r="L25" s="135"/>
      <c r="M25" s="135"/>
      <c r="N25" s="134">
        <v>0</v>
      </c>
      <c r="P25" s="101"/>
    </row>
    <row r="26" spans="1:17" s="100" customFormat="1" ht="47.25">
      <c r="A26" s="181">
        <v>2</v>
      </c>
      <c r="B26" s="226" t="s">
        <v>582</v>
      </c>
      <c r="C26" s="134"/>
      <c r="D26" s="146">
        <v>44806000000</v>
      </c>
      <c r="E26" s="359">
        <v>44806000000</v>
      </c>
      <c r="F26" s="359">
        <v>0</v>
      </c>
      <c r="G26" s="134">
        <v>19215482527</v>
      </c>
      <c r="H26" s="134">
        <v>19215482527</v>
      </c>
      <c r="I26" s="134">
        <v>0</v>
      </c>
      <c r="J26" s="134">
        <v>0</v>
      </c>
      <c r="K26" s="137"/>
      <c r="L26" s="137"/>
      <c r="M26" s="137"/>
      <c r="N26" s="134">
        <v>207663013931</v>
      </c>
    </row>
    <row r="27" spans="1:17" s="100" customFormat="1" ht="13.5" customHeight="1">
      <c r="A27" s="181">
        <v>3</v>
      </c>
      <c r="B27" s="136" t="s">
        <v>184</v>
      </c>
      <c r="C27" s="134"/>
      <c r="D27" s="134">
        <v>0</v>
      </c>
      <c r="E27" s="359">
        <v>0</v>
      </c>
      <c r="F27" s="359">
        <v>0</v>
      </c>
      <c r="G27" s="134">
        <v>144409176824</v>
      </c>
      <c r="H27" s="134">
        <v>144409176824</v>
      </c>
      <c r="I27" s="134">
        <v>0</v>
      </c>
      <c r="J27" s="134">
        <v>0</v>
      </c>
      <c r="K27" s="137"/>
      <c r="L27" s="137"/>
      <c r="M27" s="137"/>
      <c r="N27" s="134">
        <v>0</v>
      </c>
    </row>
    <row r="28" spans="1:17" s="100" customFormat="1" ht="13.5" customHeight="1">
      <c r="A28" s="181" t="s">
        <v>208</v>
      </c>
      <c r="B28" s="136" t="s">
        <v>375</v>
      </c>
      <c r="C28" s="134">
        <v>100000000</v>
      </c>
      <c r="D28" s="134">
        <v>100000000</v>
      </c>
      <c r="E28" s="280">
        <v>100000000</v>
      </c>
      <c r="F28" s="280">
        <v>0</v>
      </c>
      <c r="G28" s="134"/>
      <c r="H28" s="133">
        <v>0</v>
      </c>
      <c r="I28" s="133">
        <v>0</v>
      </c>
      <c r="J28" s="133">
        <v>0</v>
      </c>
      <c r="K28" s="137"/>
      <c r="L28" s="137"/>
      <c r="M28" s="137"/>
      <c r="N28" s="134">
        <v>218776510553</v>
      </c>
    </row>
    <row r="29" spans="1:17" s="100" customFormat="1" ht="13.5" customHeight="1">
      <c r="A29" s="181" t="s">
        <v>131</v>
      </c>
      <c r="B29" s="136" t="s">
        <v>374</v>
      </c>
      <c r="C29" s="134">
        <v>6906491000000</v>
      </c>
      <c r="D29" s="134">
        <v>7131263000000</v>
      </c>
      <c r="E29" s="280">
        <v>2511280000000</v>
      </c>
      <c r="F29" s="280">
        <v>4619983000000</v>
      </c>
      <c r="G29" s="134">
        <v>7528056869358</v>
      </c>
      <c r="H29" s="133">
        <v>2408366262640.0005</v>
      </c>
      <c r="I29" s="133">
        <v>3980824935341.9995</v>
      </c>
      <c r="J29" s="133">
        <v>1138865671376</v>
      </c>
      <c r="K29" s="137">
        <v>108.99973473299249</v>
      </c>
      <c r="L29" s="137">
        <v>105.56414578116107</v>
      </c>
      <c r="M29" s="137">
        <v>107.38196272281142</v>
      </c>
      <c r="N29" s="134">
        <v>7010541322280</v>
      </c>
      <c r="O29" s="132"/>
      <c r="P29" s="132"/>
    </row>
    <row r="30" spans="1:17" ht="13.5" customHeight="1">
      <c r="A30" s="180">
        <v>1</v>
      </c>
      <c r="B30" s="98" t="s">
        <v>188</v>
      </c>
      <c r="C30" s="134"/>
      <c r="D30" s="133">
        <v>73705000000</v>
      </c>
      <c r="E30" s="280">
        <v>34100000000</v>
      </c>
      <c r="F30" s="280">
        <v>39605000000</v>
      </c>
      <c r="G30" s="133">
        <v>203349115818</v>
      </c>
      <c r="H30" s="133">
        <v>73740882000</v>
      </c>
      <c r="I30" s="133">
        <v>77300266714</v>
      </c>
      <c r="J30" s="133">
        <v>52307967104</v>
      </c>
      <c r="K30" s="135"/>
      <c r="L30" s="135">
        <v>275.89595796485992</v>
      </c>
      <c r="M30" s="135">
        <v>104.15008163798494</v>
      </c>
      <c r="N30" s="134">
        <v>195246237564</v>
      </c>
      <c r="O30" s="101">
        <v>129644115818</v>
      </c>
      <c r="P30" s="101"/>
      <c r="Q30" s="101">
        <v>129644115818</v>
      </c>
    </row>
    <row r="31" spans="1:17" ht="13.5" customHeight="1">
      <c r="A31" s="180">
        <v>2</v>
      </c>
      <c r="B31" s="98" t="s">
        <v>376</v>
      </c>
      <c r="C31" s="134"/>
      <c r="D31" s="133">
        <v>131309000000</v>
      </c>
      <c r="E31" s="280">
        <v>60900000000</v>
      </c>
      <c r="F31" s="280">
        <v>70409000000</v>
      </c>
      <c r="G31" s="133">
        <v>165818493727</v>
      </c>
      <c r="H31" s="133">
        <v>70823278000</v>
      </c>
      <c r="I31" s="133">
        <v>21304521848</v>
      </c>
      <c r="J31" s="133">
        <v>73690693879</v>
      </c>
      <c r="K31" s="135"/>
      <c r="L31" s="135">
        <v>126.28113360622652</v>
      </c>
      <c r="M31" s="135">
        <v>129.42056198838128</v>
      </c>
      <c r="N31" s="134">
        <v>128123762699.99998</v>
      </c>
      <c r="O31" s="101">
        <v>34509493727</v>
      </c>
      <c r="P31" s="101"/>
      <c r="Q31" s="101">
        <v>34509493727</v>
      </c>
    </row>
    <row r="32" spans="1:17" ht="13.5" customHeight="1">
      <c r="A32" s="180">
        <v>3</v>
      </c>
      <c r="B32" s="98" t="s">
        <v>373</v>
      </c>
      <c r="C32" s="133">
        <v>3098986000000</v>
      </c>
      <c r="D32" s="133">
        <v>3098986000000</v>
      </c>
      <c r="E32" s="280">
        <v>640267000000</v>
      </c>
      <c r="F32" s="280">
        <v>2458719000000</v>
      </c>
      <c r="G32" s="133">
        <v>3044192159502</v>
      </c>
      <c r="H32" s="133">
        <v>587963199735</v>
      </c>
      <c r="I32" s="133">
        <v>2426849793103</v>
      </c>
      <c r="J32" s="133">
        <v>29379166664</v>
      </c>
      <c r="K32" s="135">
        <v>98.231878411260979</v>
      </c>
      <c r="L32" s="135">
        <v>98.231878411260979</v>
      </c>
      <c r="M32" s="135">
        <v>106.56446194726101</v>
      </c>
      <c r="N32" s="134">
        <v>2856667320301</v>
      </c>
      <c r="O32" s="101">
        <v>-54793840498</v>
      </c>
      <c r="P32" s="101"/>
      <c r="Q32" s="101"/>
    </row>
    <row r="33" spans="1:15" ht="13.5" customHeight="1">
      <c r="A33" s="180">
        <v>4</v>
      </c>
      <c r="B33" s="98" t="s">
        <v>372</v>
      </c>
      <c r="C33" s="133">
        <v>23900000000</v>
      </c>
      <c r="D33" s="133">
        <v>28000000000</v>
      </c>
      <c r="E33" s="280">
        <v>28000000000</v>
      </c>
      <c r="F33" s="280">
        <v>0</v>
      </c>
      <c r="G33" s="133">
        <v>18902695590</v>
      </c>
      <c r="H33" s="133">
        <v>18454723590</v>
      </c>
      <c r="I33" s="133">
        <v>406196000</v>
      </c>
      <c r="J33" s="133">
        <v>41776000</v>
      </c>
      <c r="K33" s="135">
        <v>79.090776527196653</v>
      </c>
      <c r="L33" s="135">
        <v>67.509627107142862</v>
      </c>
      <c r="M33" s="135">
        <v>91.725020045853526</v>
      </c>
      <c r="N33" s="134">
        <v>20608003771</v>
      </c>
      <c r="O33" s="101">
        <v>-9097304410</v>
      </c>
    </row>
    <row r="34" spans="1:15" ht="13.5" customHeight="1">
      <c r="A34" s="180">
        <v>5</v>
      </c>
      <c r="B34" s="98" t="s">
        <v>377</v>
      </c>
      <c r="C34" s="133"/>
      <c r="D34" s="133">
        <v>715000000000</v>
      </c>
      <c r="E34" s="280">
        <v>715000000000</v>
      </c>
      <c r="F34" s="280">
        <v>0</v>
      </c>
      <c r="G34" s="133">
        <v>722455728266</v>
      </c>
      <c r="H34" s="133">
        <v>722422517266</v>
      </c>
      <c r="I34" s="133">
        <v>0</v>
      </c>
      <c r="J34" s="133">
        <v>33211000</v>
      </c>
      <c r="K34" s="135"/>
      <c r="L34" s="135">
        <v>101.04275919804195</v>
      </c>
      <c r="M34" s="135">
        <v>101.33896205695969</v>
      </c>
      <c r="N34" s="134">
        <v>712910132097</v>
      </c>
      <c r="O34" s="101">
        <v>7455728266</v>
      </c>
    </row>
    <row r="35" spans="1:15" ht="13.5" customHeight="1">
      <c r="A35" s="180">
        <v>6</v>
      </c>
      <c r="B35" s="98" t="s">
        <v>378</v>
      </c>
      <c r="C35" s="133"/>
      <c r="D35" s="133">
        <v>66139000000</v>
      </c>
      <c r="E35" s="280">
        <v>35000000000</v>
      </c>
      <c r="F35" s="280">
        <v>31139000000</v>
      </c>
      <c r="G35" s="133">
        <v>83162060146</v>
      </c>
      <c r="H35" s="133">
        <v>38312566847</v>
      </c>
      <c r="I35" s="133">
        <v>34676170283</v>
      </c>
      <c r="J35" s="133">
        <v>10173323016</v>
      </c>
      <c r="K35" s="135"/>
      <c r="L35" s="135">
        <v>125.73830893421432</v>
      </c>
      <c r="M35" s="135">
        <v>101.07534994971769</v>
      </c>
      <c r="N35" s="134">
        <v>82277291335</v>
      </c>
      <c r="O35" s="101">
        <v>17023060146</v>
      </c>
    </row>
    <row r="36" spans="1:15" ht="13.5" customHeight="1">
      <c r="A36" s="180">
        <v>7</v>
      </c>
      <c r="B36" s="98" t="s">
        <v>360</v>
      </c>
      <c r="C36" s="133"/>
      <c r="D36" s="133">
        <v>29871000000</v>
      </c>
      <c r="E36" s="280">
        <v>5500000000</v>
      </c>
      <c r="F36" s="280">
        <v>24371000000</v>
      </c>
      <c r="G36" s="133">
        <v>21712812980</v>
      </c>
      <c r="H36" s="133">
        <v>4721035500</v>
      </c>
      <c r="I36" s="133">
        <v>10928868599</v>
      </c>
      <c r="J36" s="133">
        <v>6062908881</v>
      </c>
      <c r="K36" s="135"/>
      <c r="L36" s="135">
        <v>72.688604265006191</v>
      </c>
      <c r="M36" s="135">
        <v>94.693025722146857</v>
      </c>
      <c r="N36" s="134">
        <v>22929685490.999996</v>
      </c>
      <c r="O36" s="101">
        <v>-8158187020</v>
      </c>
    </row>
    <row r="37" spans="1:15" ht="13.5" customHeight="1">
      <c r="A37" s="180">
        <v>8</v>
      </c>
      <c r="B37" s="98" t="s">
        <v>379</v>
      </c>
      <c r="C37" s="133"/>
      <c r="D37" s="133">
        <v>28445000000</v>
      </c>
      <c r="E37" s="280">
        <v>18000000000</v>
      </c>
      <c r="F37" s="280">
        <v>10445000000</v>
      </c>
      <c r="G37" s="133">
        <v>33093863715</v>
      </c>
      <c r="H37" s="133">
        <v>9575486002</v>
      </c>
      <c r="I37" s="133">
        <v>19962569093</v>
      </c>
      <c r="J37" s="133">
        <v>3555808620</v>
      </c>
      <c r="K37" s="135"/>
      <c r="L37" s="135">
        <v>116.34334229214274</v>
      </c>
      <c r="M37" s="135">
        <v>104.57969727905557</v>
      </c>
      <c r="N37" s="134">
        <v>31644635216.999996</v>
      </c>
      <c r="O37" s="101">
        <v>4648863715</v>
      </c>
    </row>
    <row r="38" spans="1:15" ht="12.75" customHeight="1">
      <c r="A38" s="180">
        <v>9</v>
      </c>
      <c r="B38" s="98" t="s">
        <v>410</v>
      </c>
      <c r="C38" s="133">
        <v>68691000000</v>
      </c>
      <c r="D38" s="133">
        <v>129921000000</v>
      </c>
      <c r="E38" s="280">
        <v>80000000000</v>
      </c>
      <c r="F38" s="280">
        <v>49921000000</v>
      </c>
      <c r="G38" s="133">
        <v>165572359895</v>
      </c>
      <c r="H38" s="133">
        <v>103955525872</v>
      </c>
      <c r="I38" s="133">
        <v>56342176277</v>
      </c>
      <c r="J38" s="133">
        <v>5274657746</v>
      </c>
      <c r="K38" s="135">
        <v>241.03937909624258</v>
      </c>
      <c r="L38" s="135">
        <v>127.44079855835469</v>
      </c>
      <c r="M38" s="135">
        <v>144.31416225441882</v>
      </c>
      <c r="N38" s="134">
        <v>114730499979</v>
      </c>
      <c r="O38" s="101">
        <v>35651359895</v>
      </c>
    </row>
    <row r="39" spans="1:15" ht="13.5" customHeight="1">
      <c r="A39" s="180">
        <v>10</v>
      </c>
      <c r="B39" s="98" t="s">
        <v>380</v>
      </c>
      <c r="C39" s="134"/>
      <c r="D39" s="133">
        <v>1275496000000</v>
      </c>
      <c r="E39" s="280">
        <v>404513000000</v>
      </c>
      <c r="F39" s="280">
        <v>870983000000</v>
      </c>
      <c r="G39" s="133">
        <v>1105578860325.9998</v>
      </c>
      <c r="H39" s="133">
        <v>252070727740</v>
      </c>
      <c r="I39" s="133">
        <v>725784087196.99988</v>
      </c>
      <c r="J39" s="133">
        <v>127724045388.99998</v>
      </c>
      <c r="K39" s="135"/>
      <c r="L39" s="135">
        <v>86.678347899640599</v>
      </c>
      <c r="M39" s="135">
        <v>113.28442424294846</v>
      </c>
      <c r="N39" s="134">
        <v>975931923311</v>
      </c>
      <c r="O39" s="101">
        <v>-169917139674.00024</v>
      </c>
    </row>
    <row r="40" spans="1:15" s="269" customFormat="1" ht="13.5" hidden="1" customHeight="1">
      <c r="A40" s="225" t="s">
        <v>387</v>
      </c>
      <c r="B40" s="138" t="s">
        <v>190</v>
      </c>
      <c r="C40" s="134"/>
      <c r="D40" s="139"/>
      <c r="E40" s="280">
        <v>0</v>
      </c>
      <c r="F40" s="280">
        <v>0</v>
      </c>
      <c r="G40" s="139">
        <v>209100588377</v>
      </c>
      <c r="H40" s="133">
        <v>8921587210</v>
      </c>
      <c r="I40" s="133">
        <v>122009317704</v>
      </c>
      <c r="J40" s="133">
        <v>78169683463</v>
      </c>
      <c r="K40" s="140"/>
      <c r="L40" s="140"/>
      <c r="M40" s="140">
        <v>140436838.16557887</v>
      </c>
      <c r="N40" s="134">
        <v>148892.97645000002</v>
      </c>
      <c r="O40" s="101">
        <v>209100588377</v>
      </c>
    </row>
    <row r="41" spans="1:15" s="269" customFormat="1" ht="13.5" hidden="1" customHeight="1">
      <c r="A41" s="225" t="s">
        <v>388</v>
      </c>
      <c r="B41" s="138" t="s">
        <v>442</v>
      </c>
      <c r="C41" s="134"/>
      <c r="D41" s="139"/>
      <c r="E41" s="280">
        <v>0</v>
      </c>
      <c r="F41" s="280">
        <v>0</v>
      </c>
      <c r="G41" s="139">
        <v>432792969208</v>
      </c>
      <c r="H41" s="133">
        <v>107386612457</v>
      </c>
      <c r="I41" s="133">
        <v>295630605495</v>
      </c>
      <c r="J41" s="133">
        <v>29775751256</v>
      </c>
      <c r="K41" s="140"/>
      <c r="L41" s="140"/>
      <c r="M41" s="140">
        <v>86817176.5234451</v>
      </c>
      <c r="N41" s="134">
        <v>498510.76312199997</v>
      </c>
      <c r="O41" s="101">
        <v>432792969208</v>
      </c>
    </row>
    <row r="42" spans="1:15" s="269" customFormat="1" ht="13.5" hidden="1" customHeight="1">
      <c r="A42" s="225" t="s">
        <v>389</v>
      </c>
      <c r="B42" s="138" t="s">
        <v>191</v>
      </c>
      <c r="C42" s="134"/>
      <c r="D42" s="139"/>
      <c r="E42" s="280">
        <v>0</v>
      </c>
      <c r="F42" s="280">
        <v>0</v>
      </c>
      <c r="G42" s="139">
        <v>463685302741</v>
      </c>
      <c r="H42" s="133">
        <v>135762528073</v>
      </c>
      <c r="I42" s="133">
        <v>308144163998</v>
      </c>
      <c r="J42" s="133">
        <v>19778610670</v>
      </c>
      <c r="K42" s="140"/>
      <c r="L42" s="140"/>
      <c r="M42" s="140">
        <v>141140190.00250399</v>
      </c>
      <c r="N42" s="134">
        <v>328528.183739</v>
      </c>
      <c r="O42" s="101">
        <v>463685302741</v>
      </c>
    </row>
    <row r="43" spans="1:15" s="269" customFormat="1" ht="13.5" hidden="1" customHeight="1">
      <c r="A43" s="225" t="s">
        <v>390</v>
      </c>
      <c r="B43" s="138" t="s">
        <v>371</v>
      </c>
      <c r="C43" s="134"/>
      <c r="D43" s="139">
        <v>0</v>
      </c>
      <c r="E43" s="280">
        <v>0</v>
      </c>
      <c r="F43" s="280">
        <v>0</v>
      </c>
      <c r="G43" s="139">
        <v>0</v>
      </c>
      <c r="H43" s="133">
        <v>0</v>
      </c>
      <c r="I43" s="133">
        <v>0</v>
      </c>
      <c r="J43" s="133">
        <v>0</v>
      </c>
      <c r="K43" s="140"/>
      <c r="L43" s="140"/>
      <c r="M43" s="140"/>
      <c r="N43" s="134">
        <v>0</v>
      </c>
      <c r="O43" s="101">
        <v>0</v>
      </c>
    </row>
    <row r="44" spans="1:15" ht="13.5" customHeight="1">
      <c r="A44" s="180">
        <v>11</v>
      </c>
      <c r="B44" s="98" t="s">
        <v>381</v>
      </c>
      <c r="C44" s="134"/>
      <c r="D44" s="133">
        <v>1141145000000</v>
      </c>
      <c r="E44" s="280">
        <v>400000000000</v>
      </c>
      <c r="F44" s="280">
        <v>741145000000</v>
      </c>
      <c r="G44" s="133">
        <v>1385398590177</v>
      </c>
      <c r="H44" s="133">
        <v>447856493237</v>
      </c>
      <c r="I44" s="133">
        <v>368063297595</v>
      </c>
      <c r="J44" s="133">
        <v>569478799345</v>
      </c>
      <c r="K44" s="135"/>
      <c r="L44" s="135">
        <v>121.40425539059454</v>
      </c>
      <c r="M44" s="135">
        <v>103.4494143861387</v>
      </c>
      <c r="N44" s="134">
        <v>1339203898250.9998</v>
      </c>
      <c r="O44" s="101">
        <v>244253590177</v>
      </c>
    </row>
    <row r="45" spans="1:15" ht="12.75" customHeight="1">
      <c r="A45" s="180">
        <v>12</v>
      </c>
      <c r="B45" s="98" t="s">
        <v>228</v>
      </c>
      <c r="C45" s="134"/>
      <c r="D45" s="133">
        <v>359571000000</v>
      </c>
      <c r="E45" s="280">
        <v>65000000000</v>
      </c>
      <c r="F45" s="280">
        <v>294571000000</v>
      </c>
      <c r="G45" s="211">
        <v>484349073460</v>
      </c>
      <c r="H45" s="133">
        <v>65480682470</v>
      </c>
      <c r="I45" s="133">
        <v>171220048600</v>
      </c>
      <c r="J45" s="133">
        <v>247648342390</v>
      </c>
      <c r="K45" s="135"/>
      <c r="L45" s="135">
        <v>134.7019290932806</v>
      </c>
      <c r="M45" s="135">
        <v>113.22573821692446</v>
      </c>
      <c r="N45" s="134">
        <v>427772943755.99994</v>
      </c>
      <c r="O45" s="101">
        <v>124778073460</v>
      </c>
    </row>
    <row r="46" spans="1:15" ht="13.5" customHeight="1">
      <c r="A46" s="180">
        <v>13</v>
      </c>
      <c r="B46" s="98" t="s">
        <v>31</v>
      </c>
      <c r="C46" s="134"/>
      <c r="D46" s="133">
        <v>53675000000</v>
      </c>
      <c r="E46" s="280">
        <v>25000000000</v>
      </c>
      <c r="F46" s="280">
        <v>28675000000</v>
      </c>
      <c r="G46" s="133">
        <v>94471055756</v>
      </c>
      <c r="H46" s="133">
        <v>12989144381</v>
      </c>
      <c r="I46" s="133">
        <v>67986940033.000008</v>
      </c>
      <c r="J46" s="133">
        <v>13494971342</v>
      </c>
      <c r="K46" s="135"/>
      <c r="L46" s="135">
        <v>176.00569307126224</v>
      </c>
      <c r="M46" s="135">
        <v>92.17139016464985</v>
      </c>
      <c r="N46" s="134">
        <v>102494988507.00002</v>
      </c>
      <c r="O46" s="101">
        <v>40796055756</v>
      </c>
    </row>
    <row r="47" spans="1:15" s="100" customFormat="1" ht="13.5" customHeight="1">
      <c r="A47" s="181" t="s">
        <v>152</v>
      </c>
      <c r="B47" s="136" t="s">
        <v>384</v>
      </c>
      <c r="C47" s="134">
        <v>1400000000</v>
      </c>
      <c r="D47" s="134">
        <v>2000000000</v>
      </c>
      <c r="E47" s="280">
        <v>2000000000</v>
      </c>
      <c r="F47" s="280">
        <v>0</v>
      </c>
      <c r="G47" s="134">
        <v>2000000000</v>
      </c>
      <c r="H47" s="134">
        <v>2000000000</v>
      </c>
      <c r="I47" s="134">
        <v>0</v>
      </c>
      <c r="J47" s="134">
        <v>0</v>
      </c>
      <c r="K47" s="137">
        <v>142.85714285714286</v>
      </c>
      <c r="L47" s="137">
        <v>100</v>
      </c>
      <c r="M47" s="137">
        <v>100</v>
      </c>
      <c r="N47" s="134">
        <v>2000000000</v>
      </c>
      <c r="O47" s="101">
        <v>0</v>
      </c>
    </row>
    <row r="48" spans="1:15" s="100" customFormat="1" ht="15.75">
      <c r="A48" s="181" t="s">
        <v>153</v>
      </c>
      <c r="B48" s="136" t="s">
        <v>385</v>
      </c>
      <c r="C48" s="134">
        <v>196210000000</v>
      </c>
      <c r="D48" s="134">
        <v>199901000000</v>
      </c>
      <c r="E48" s="280">
        <v>104575000000</v>
      </c>
      <c r="F48" s="280">
        <v>95326000000</v>
      </c>
      <c r="G48" s="134">
        <v>0</v>
      </c>
      <c r="H48" s="134">
        <v>0</v>
      </c>
      <c r="I48" s="134">
        <v>0</v>
      </c>
      <c r="J48" s="134">
        <v>0</v>
      </c>
      <c r="K48" s="137"/>
      <c r="L48" s="137"/>
      <c r="M48" s="137"/>
      <c r="N48" s="134"/>
      <c r="O48" s="101">
        <v>-199901000000</v>
      </c>
    </row>
    <row r="49" spans="1:15" s="100" customFormat="1" ht="15.75">
      <c r="A49" s="181" t="s">
        <v>154</v>
      </c>
      <c r="B49" s="136" t="s">
        <v>749</v>
      </c>
      <c r="C49" s="134"/>
      <c r="D49" s="134">
        <v>83719000000</v>
      </c>
      <c r="E49" s="280">
        <v>0</v>
      </c>
      <c r="F49" s="280">
        <v>83719000000</v>
      </c>
      <c r="G49" s="134">
        <v>0</v>
      </c>
      <c r="H49" s="134">
        <v>0</v>
      </c>
      <c r="I49" s="134">
        <v>0</v>
      </c>
      <c r="J49" s="134">
        <v>0</v>
      </c>
      <c r="K49" s="137"/>
      <c r="L49" s="137"/>
      <c r="M49" s="137"/>
      <c r="N49" s="133"/>
      <c r="O49" s="101">
        <v>-83719000000</v>
      </c>
    </row>
    <row r="50" spans="1:15" s="100" customFormat="1" ht="13.5" customHeight="1">
      <c r="A50" s="181" t="s">
        <v>155</v>
      </c>
      <c r="B50" s="136" t="s">
        <v>386</v>
      </c>
      <c r="C50" s="134"/>
      <c r="D50" s="134">
        <v>0</v>
      </c>
      <c r="E50" s="280">
        <v>0</v>
      </c>
      <c r="F50" s="280">
        <v>0</v>
      </c>
      <c r="G50" s="134">
        <v>4341814062741</v>
      </c>
      <c r="H50" s="134">
        <v>3298236682286</v>
      </c>
      <c r="I50" s="134">
        <v>954388979547</v>
      </c>
      <c r="J50" s="134">
        <v>89188400908</v>
      </c>
      <c r="K50" s="137"/>
      <c r="L50" s="137"/>
      <c r="M50" s="137"/>
      <c r="N50" s="134"/>
      <c r="O50" s="101">
        <v>4341814062741</v>
      </c>
    </row>
    <row r="51" spans="1:15" s="100" customFormat="1" ht="13.5" customHeight="1">
      <c r="A51" s="181" t="s">
        <v>103</v>
      </c>
      <c r="B51" s="136" t="s">
        <v>747</v>
      </c>
      <c r="C51" s="134"/>
      <c r="D51" s="134"/>
      <c r="E51" s="280">
        <v>0</v>
      </c>
      <c r="F51" s="280">
        <v>0</v>
      </c>
      <c r="G51" s="134">
        <v>2093552310</v>
      </c>
      <c r="H51" s="134">
        <v>0</v>
      </c>
      <c r="I51" s="134">
        <v>1233409000</v>
      </c>
      <c r="J51" s="134">
        <v>860143310</v>
      </c>
      <c r="K51" s="137"/>
      <c r="L51" s="137"/>
      <c r="M51" s="137"/>
      <c r="N51" s="134">
        <v>3530653603288</v>
      </c>
      <c r="O51" s="101">
        <v>2093552310</v>
      </c>
    </row>
    <row r="52" spans="1:15" s="100" customFormat="1" ht="15.75">
      <c r="A52" s="181" t="s">
        <v>209</v>
      </c>
      <c r="B52" s="136" t="s">
        <v>382</v>
      </c>
      <c r="C52" s="134"/>
      <c r="D52" s="134">
        <v>3918157000000</v>
      </c>
      <c r="E52" s="280">
        <v>3918157000000</v>
      </c>
      <c r="F52" s="280">
        <v>0</v>
      </c>
      <c r="G52" s="134">
        <v>0</v>
      </c>
      <c r="H52" s="133">
        <v>0</v>
      </c>
      <c r="I52" s="133">
        <v>0</v>
      </c>
      <c r="J52" s="133">
        <v>0</v>
      </c>
      <c r="K52" s="137"/>
      <c r="L52" s="137"/>
      <c r="M52" s="137"/>
      <c r="N52" s="134"/>
      <c r="O52" s="101">
        <v>-3918157000000</v>
      </c>
    </row>
    <row r="53" spans="1:15" ht="15.75">
      <c r="A53" s="180">
        <v>1</v>
      </c>
      <c r="B53" s="98" t="s">
        <v>114</v>
      </c>
      <c r="C53" s="134"/>
      <c r="D53" s="133">
        <v>3464851000000</v>
      </c>
      <c r="E53" s="280">
        <v>3464851000000</v>
      </c>
      <c r="F53" s="280">
        <v>0</v>
      </c>
      <c r="G53" s="134">
        <v>0</v>
      </c>
      <c r="H53" s="133">
        <v>0</v>
      </c>
      <c r="I53" s="133">
        <v>0</v>
      </c>
      <c r="J53" s="133">
        <v>0</v>
      </c>
      <c r="K53" s="135"/>
      <c r="L53" s="135"/>
      <c r="M53" s="135"/>
      <c r="N53" s="133"/>
      <c r="O53" s="101">
        <v>-3464851000000</v>
      </c>
    </row>
    <row r="54" spans="1:15" ht="15.75">
      <c r="A54" s="180">
        <v>2</v>
      </c>
      <c r="B54" s="98" t="s">
        <v>115</v>
      </c>
      <c r="C54" s="134"/>
      <c r="D54" s="133">
        <v>453306000000</v>
      </c>
      <c r="E54" s="280">
        <v>453306000000</v>
      </c>
      <c r="F54" s="280">
        <v>0</v>
      </c>
      <c r="G54" s="134">
        <v>0</v>
      </c>
      <c r="H54" s="133">
        <v>0</v>
      </c>
      <c r="I54" s="133">
        <v>0</v>
      </c>
      <c r="J54" s="133">
        <v>0</v>
      </c>
      <c r="K54" s="135"/>
      <c r="L54" s="135"/>
      <c r="M54" s="135"/>
      <c r="N54" s="133"/>
      <c r="O54" s="101">
        <v>-453306000000</v>
      </c>
    </row>
    <row r="55" spans="1:15" s="100" customFormat="1" ht="15.75">
      <c r="A55" s="181" t="s">
        <v>104</v>
      </c>
      <c r="B55" s="136" t="s">
        <v>383</v>
      </c>
      <c r="C55" s="134"/>
      <c r="D55" s="134">
        <v>0</v>
      </c>
      <c r="E55" s="280">
        <v>0</v>
      </c>
      <c r="F55" s="280">
        <v>0</v>
      </c>
      <c r="G55" s="134">
        <v>0</v>
      </c>
      <c r="H55" s="133">
        <v>0</v>
      </c>
      <c r="I55" s="133">
        <v>0</v>
      </c>
      <c r="J55" s="133">
        <v>0</v>
      </c>
      <c r="K55" s="137"/>
      <c r="L55" s="137"/>
      <c r="M55" s="137"/>
      <c r="N55" s="134"/>
      <c r="O55" s="101">
        <v>0</v>
      </c>
    </row>
    <row r="56" spans="1:15" s="100" customFormat="1" ht="15.75">
      <c r="A56" s="188" t="s">
        <v>107</v>
      </c>
      <c r="B56" s="189" t="s">
        <v>95</v>
      </c>
      <c r="C56" s="134"/>
      <c r="D56" s="127"/>
      <c r="E56" s="280">
        <v>0</v>
      </c>
      <c r="F56" s="280">
        <v>0</v>
      </c>
      <c r="G56" s="134">
        <v>143475499000</v>
      </c>
      <c r="H56" s="134">
        <v>143475499000</v>
      </c>
      <c r="I56" s="133">
        <v>0</v>
      </c>
      <c r="J56" s="133">
        <v>0</v>
      </c>
      <c r="K56" s="190"/>
      <c r="L56" s="190"/>
      <c r="M56" s="190"/>
      <c r="N56" s="127"/>
      <c r="O56" s="101"/>
    </row>
    <row r="57" spans="1:15" s="100" customFormat="1" ht="15.75">
      <c r="A57" s="302"/>
      <c r="B57" s="303" t="s">
        <v>632</v>
      </c>
      <c r="C57" s="304">
        <v>9642981000000</v>
      </c>
      <c r="D57" s="304">
        <v>14091491000000</v>
      </c>
      <c r="E57" s="304">
        <v>8415765000000</v>
      </c>
      <c r="F57" s="280">
        <v>5675726000000</v>
      </c>
      <c r="G57" s="304">
        <v>15929049254868</v>
      </c>
      <c r="H57" s="304">
        <v>8677741782568</v>
      </c>
      <c r="I57" s="304">
        <v>6000494626706</v>
      </c>
      <c r="J57" s="304">
        <v>1250812845594</v>
      </c>
      <c r="K57" s="301">
        <v>165.18801867252461</v>
      </c>
      <c r="L57" s="291">
        <v>113.04019748419809</v>
      </c>
      <c r="M57" s="291">
        <v>111.1053012369938</v>
      </c>
      <c r="N57" s="304">
        <v>14336893989325</v>
      </c>
      <c r="O57" s="101">
        <v>1837558254868</v>
      </c>
    </row>
    <row r="58" spans="1:15" ht="15.75">
      <c r="B58" s="434" t="s">
        <v>249</v>
      </c>
      <c r="C58" s="434"/>
      <c r="D58" s="434"/>
      <c r="E58" s="434"/>
      <c r="F58" s="434"/>
      <c r="G58" s="434"/>
      <c r="H58" s="434"/>
      <c r="I58" s="434"/>
      <c r="J58" s="434"/>
      <c r="K58" s="434"/>
      <c r="L58" s="270"/>
      <c r="M58" s="270"/>
      <c r="N58" s="270"/>
      <c r="O58" s="101">
        <v>0</v>
      </c>
    </row>
    <row r="59" spans="1:15">
      <c r="A59" s="182"/>
      <c r="D59" s="101"/>
      <c r="I59" s="101"/>
      <c r="J59" s="101"/>
    </row>
    <row r="60" spans="1:15" s="102" customFormat="1">
      <c r="A60" s="183"/>
      <c r="D60" s="103"/>
      <c r="E60" s="281"/>
      <c r="F60" s="281"/>
      <c r="H60" s="104"/>
    </row>
    <row r="61" spans="1:15" s="104" customFormat="1">
      <c r="A61" s="154"/>
      <c r="E61" s="282"/>
      <c r="F61" s="282"/>
    </row>
    <row r="62" spans="1:15" s="104" customFormat="1">
      <c r="A62" s="154"/>
      <c r="E62" s="282"/>
      <c r="F62" s="282"/>
    </row>
    <row r="63" spans="1:15" s="104" customFormat="1">
      <c r="A63" s="154"/>
      <c r="E63" s="282"/>
      <c r="F63" s="282"/>
    </row>
    <row r="64" spans="1:15" s="104" customFormat="1">
      <c r="A64" s="154"/>
      <c r="E64" s="282"/>
      <c r="F64" s="282"/>
    </row>
    <row r="65" spans="1:14" s="104" customFormat="1">
      <c r="A65" s="154"/>
      <c r="E65" s="282"/>
      <c r="F65" s="282"/>
      <c r="G65" s="375">
        <v>15947181708868</v>
      </c>
    </row>
    <row r="66" spans="1:14" s="104" customFormat="1">
      <c r="A66" s="154"/>
      <c r="E66" s="282"/>
      <c r="F66" s="282"/>
    </row>
    <row r="67" spans="1:14" s="104" customFormat="1">
      <c r="A67" s="154"/>
      <c r="E67" s="282"/>
      <c r="F67" s="282"/>
      <c r="G67" s="104">
        <v>22041127084051</v>
      </c>
      <c r="H67" s="104">
        <v>13543056244366</v>
      </c>
      <c r="I67" s="104">
        <v>7247257994091</v>
      </c>
      <c r="J67" s="104">
        <v>1250812845594</v>
      </c>
    </row>
    <row r="68" spans="1:14" s="104" customFormat="1">
      <c r="A68" s="154"/>
      <c r="E68" s="282"/>
      <c r="F68" s="282"/>
      <c r="G68" s="104">
        <v>6112077829183</v>
      </c>
      <c r="H68" s="104">
        <v>4865314461798</v>
      </c>
      <c r="I68" s="104">
        <v>1246763367385</v>
      </c>
      <c r="J68" s="104">
        <v>0</v>
      </c>
    </row>
    <row r="69" spans="1:14" s="104" customFormat="1">
      <c r="A69" s="154"/>
      <c r="E69" s="282"/>
      <c r="F69" s="282"/>
      <c r="G69" s="104">
        <v>350797461419.99902</v>
      </c>
    </row>
    <row r="70" spans="1:14" s="104" customFormat="1" ht="15">
      <c r="A70" s="154"/>
      <c r="B70" s="204" t="s">
        <v>630</v>
      </c>
      <c r="E70" s="282"/>
      <c r="F70" s="282"/>
    </row>
    <row r="71" spans="1:14" s="104" customFormat="1">
      <c r="A71" s="154"/>
      <c r="B71" s="89" t="s">
        <v>631</v>
      </c>
      <c r="E71" s="282"/>
      <c r="F71" s="282"/>
    </row>
    <row r="72" spans="1:14">
      <c r="A72" s="154"/>
      <c r="C72" s="104"/>
      <c r="D72" s="104"/>
      <c r="E72" s="282"/>
      <c r="F72" s="282"/>
      <c r="G72" s="104"/>
      <c r="H72" s="105"/>
      <c r="I72" s="106"/>
      <c r="J72" s="103"/>
    </row>
    <row r="73" spans="1:14">
      <c r="A73" s="154"/>
      <c r="D73" s="104"/>
      <c r="E73" s="282"/>
      <c r="F73" s="282"/>
      <c r="H73" s="99"/>
      <c r="I73" s="106"/>
      <c r="J73" s="106"/>
    </row>
    <row r="74" spans="1:14">
      <c r="A74" s="154"/>
      <c r="D74" s="104"/>
      <c r="E74" s="282"/>
      <c r="F74" s="282"/>
      <c r="H74" s="104"/>
      <c r="I74" s="101"/>
      <c r="J74" s="101"/>
    </row>
    <row r="75" spans="1:14">
      <c r="A75" s="154"/>
      <c r="D75" s="104"/>
      <c r="E75" s="282"/>
      <c r="F75" s="282"/>
      <c r="I75" s="99"/>
      <c r="J75" s="99"/>
    </row>
    <row r="76" spans="1:14" s="100" customFormat="1">
      <c r="A76" s="155"/>
      <c r="B76" s="115"/>
      <c r="C76" s="115"/>
      <c r="D76" s="107"/>
      <c r="E76" s="283"/>
      <c r="F76" s="283"/>
      <c r="G76" s="132"/>
      <c r="H76" s="132"/>
      <c r="I76" s="132"/>
      <c r="J76" s="132"/>
      <c r="K76" s="116"/>
      <c r="L76" s="116"/>
      <c r="M76" s="116"/>
      <c r="N76" s="116"/>
    </row>
    <row r="77" spans="1:14">
      <c r="A77" s="184"/>
      <c r="D77" s="102"/>
      <c r="E77" s="282"/>
      <c r="F77" s="281"/>
      <c r="G77" s="101"/>
      <c r="H77" s="101"/>
      <c r="I77" s="101"/>
      <c r="J77" s="101"/>
      <c r="K77" s="102"/>
      <c r="L77" s="102"/>
      <c r="M77" s="102"/>
      <c r="N77" s="102"/>
    </row>
    <row r="78" spans="1:14">
      <c r="A78" s="154"/>
      <c r="D78" s="104"/>
      <c r="E78" s="284"/>
      <c r="F78" s="281"/>
      <c r="H78" s="101"/>
      <c r="I78" s="103"/>
      <c r="J78" s="103"/>
      <c r="K78" s="102"/>
      <c r="L78" s="102"/>
      <c r="M78" s="102"/>
      <c r="N78" s="102"/>
    </row>
    <row r="79" spans="1:14">
      <c r="A79" s="154"/>
      <c r="B79" s="102"/>
      <c r="C79" s="102"/>
      <c r="D79" s="104"/>
      <c r="E79" s="281"/>
      <c r="F79" s="281"/>
      <c r="G79" s="104"/>
      <c r="H79" s="104"/>
      <c r="I79" s="104"/>
      <c r="J79" s="104"/>
      <c r="K79" s="104"/>
      <c r="L79" s="102"/>
      <c r="M79" s="102"/>
      <c r="N79" s="102"/>
    </row>
    <row r="80" spans="1:14">
      <c r="A80" s="183"/>
      <c r="B80" s="102"/>
      <c r="C80" s="102"/>
      <c r="D80" s="103"/>
      <c r="E80" s="281"/>
      <c r="F80" s="281"/>
      <c r="G80" s="104"/>
      <c r="H80" s="104"/>
      <c r="I80" s="104"/>
      <c r="J80" s="104"/>
      <c r="K80" s="104"/>
      <c r="L80" s="102"/>
      <c r="M80" s="102"/>
      <c r="N80" s="102"/>
    </row>
    <row r="81" spans="1:14">
      <c r="A81" s="184"/>
      <c r="B81" s="102"/>
      <c r="C81" s="102"/>
      <c r="D81" s="102"/>
      <c r="E81" s="281"/>
      <c r="F81" s="281"/>
      <c r="G81" s="104"/>
      <c r="H81" s="104"/>
      <c r="I81" s="104"/>
      <c r="J81" s="104"/>
      <c r="K81" s="104"/>
      <c r="L81" s="102"/>
      <c r="M81" s="102"/>
      <c r="N81" s="102"/>
    </row>
    <row r="82" spans="1:14">
      <c r="A82" s="184"/>
      <c r="B82" s="102"/>
      <c r="C82" s="102"/>
      <c r="D82" s="102"/>
      <c r="E82" s="281"/>
      <c r="F82" s="281"/>
      <c r="G82" s="104"/>
      <c r="H82" s="104"/>
      <c r="I82" s="104"/>
      <c r="J82" s="104"/>
      <c r="K82" s="104"/>
      <c r="L82" s="102"/>
      <c r="M82" s="102"/>
      <c r="N82" s="102"/>
    </row>
    <row r="83" spans="1:14">
      <c r="A83" s="184"/>
      <c r="B83" s="102"/>
      <c r="C83" s="102"/>
      <c r="D83" s="102"/>
      <c r="E83" s="281"/>
      <c r="F83" s="281"/>
      <c r="G83" s="102"/>
      <c r="H83" s="103"/>
      <c r="I83" s="102"/>
      <c r="J83" s="102"/>
      <c r="K83" s="102"/>
      <c r="L83" s="102"/>
      <c r="M83" s="102"/>
      <c r="N83" s="102"/>
    </row>
    <row r="84" spans="1:14">
      <c r="G84" s="101"/>
      <c r="H84" s="101"/>
      <c r="I84" s="101"/>
      <c r="J84" s="101"/>
    </row>
    <row r="85" spans="1:14">
      <c r="G85" s="101"/>
      <c r="I85" s="101"/>
      <c r="J85" s="101"/>
    </row>
    <row r="86" spans="1:14">
      <c r="I86" s="101"/>
      <c r="J86" s="101"/>
    </row>
    <row r="87" spans="1:14">
      <c r="H87" s="101"/>
      <c r="I87" s="101"/>
    </row>
    <row r="88" spans="1:14">
      <c r="H88" s="101"/>
    </row>
    <row r="90" spans="1:14">
      <c r="A90" s="182"/>
      <c r="D90" s="101"/>
      <c r="E90" s="285"/>
      <c r="F90" s="285"/>
      <c r="G90" s="101"/>
      <c r="H90" s="101"/>
      <c r="I90" s="101"/>
      <c r="J90" s="101"/>
    </row>
    <row r="91" spans="1:14">
      <c r="G91" s="101"/>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cols>
    <col min="1" max="1" width="13" style="249" customWidth="1"/>
    <col min="2" max="2" width="38.5703125" style="249" customWidth="1"/>
    <col min="3" max="3" width="19.140625" style="249" hidden="1" customWidth="1"/>
    <col min="4" max="4" width="17.5703125" style="249" hidden="1" customWidth="1"/>
    <col min="5" max="6" width="18.7109375" style="249" hidden="1" customWidth="1"/>
    <col min="7" max="8" width="17.5703125" style="249" hidden="1" customWidth="1"/>
    <col min="9" max="9" width="18.7109375" style="249" bestFit="1" customWidth="1"/>
    <col min="10" max="10" width="17.5703125" style="249" bestFit="1" customWidth="1"/>
    <col min="11" max="12" width="18.7109375" style="249" bestFit="1" customWidth="1"/>
    <col min="13" max="13" width="17.5703125" style="249" bestFit="1" customWidth="1"/>
    <col min="14" max="14" width="20.28515625" style="249" bestFit="1" customWidth="1"/>
    <col min="15" max="15" width="0.85546875" style="249" customWidth="1"/>
    <col min="16" max="16384" width="9.140625" style="249"/>
  </cols>
  <sheetData>
    <row r="1" spans="1:15" ht="25.5">
      <c r="A1" s="248" t="s">
        <v>583</v>
      </c>
      <c r="N1" s="250" t="s">
        <v>584</v>
      </c>
    </row>
    <row r="2" spans="1:15" ht="38.25">
      <c r="A2" s="248" t="s">
        <v>585</v>
      </c>
      <c r="N2" s="251" t="s">
        <v>586</v>
      </c>
    </row>
    <row r="3" spans="1:15">
      <c r="A3" s="252" t="s">
        <v>581</v>
      </c>
    </row>
    <row r="4" spans="1:15">
      <c r="A4" s="446" t="s">
        <v>638</v>
      </c>
      <c r="B4" s="446"/>
      <c r="C4" s="446"/>
      <c r="D4" s="446"/>
      <c r="E4" s="446"/>
      <c r="F4" s="446"/>
      <c r="G4" s="446"/>
      <c r="H4" s="446"/>
      <c r="I4" s="446"/>
      <c r="J4" s="446"/>
      <c r="K4" s="446"/>
      <c r="L4" s="446"/>
      <c r="M4" s="446"/>
      <c r="N4" s="446"/>
    </row>
    <row r="5" spans="1:15">
      <c r="A5" s="447" t="s">
        <v>639</v>
      </c>
      <c r="B5" s="447"/>
      <c r="C5" s="447"/>
      <c r="D5" s="447"/>
      <c r="E5" s="447"/>
      <c r="F5" s="447"/>
      <c r="G5" s="447"/>
      <c r="H5" s="447"/>
      <c r="I5" s="447"/>
      <c r="J5" s="447"/>
      <c r="K5" s="447"/>
      <c r="L5" s="447"/>
      <c r="M5" s="447"/>
      <c r="N5" s="447"/>
    </row>
    <row r="6" spans="1:15">
      <c r="A6" s="252" t="s">
        <v>581</v>
      </c>
    </row>
    <row r="7" spans="1:15">
      <c r="A7" s="447" t="s">
        <v>640</v>
      </c>
      <c r="B7" s="447"/>
      <c r="C7" s="447"/>
      <c r="D7" s="447"/>
      <c r="E7" s="447"/>
      <c r="F7" s="447"/>
      <c r="G7" s="447"/>
      <c r="H7" s="447"/>
      <c r="I7" s="447"/>
      <c r="J7" s="447"/>
      <c r="K7" s="447"/>
      <c r="L7" s="447"/>
      <c r="M7" s="447"/>
      <c r="N7" s="447"/>
    </row>
    <row r="8" spans="1:15">
      <c r="A8" s="451" t="s">
        <v>587</v>
      </c>
      <c r="B8" s="451"/>
      <c r="C8" s="451"/>
      <c r="D8" s="451"/>
      <c r="E8" s="451"/>
      <c r="F8" s="451"/>
      <c r="G8" s="451"/>
      <c r="H8" s="451"/>
      <c r="I8" s="451"/>
      <c r="J8" s="451"/>
      <c r="K8" s="451"/>
      <c r="L8" s="451"/>
      <c r="M8" s="451"/>
      <c r="N8" s="451"/>
    </row>
    <row r="9" spans="1:15">
      <c r="A9" s="252" t="s">
        <v>581</v>
      </c>
    </row>
    <row r="10" spans="1:15">
      <c r="A10" s="452" t="s">
        <v>581</v>
      </c>
      <c r="B10" s="453"/>
      <c r="C10" s="448" t="s">
        <v>42</v>
      </c>
      <c r="D10" s="449"/>
      <c r="E10" s="449"/>
      <c r="F10" s="449"/>
      <c r="G10" s="449"/>
      <c r="H10" s="449"/>
      <c r="I10" s="448" t="s">
        <v>202</v>
      </c>
      <c r="J10" s="449"/>
      <c r="K10" s="449"/>
      <c r="L10" s="449"/>
      <c r="M10" s="449"/>
      <c r="N10" s="450"/>
    </row>
    <row r="11" spans="1:15">
      <c r="A11" s="253" t="s">
        <v>204</v>
      </c>
      <c r="B11" s="253" t="s">
        <v>58</v>
      </c>
      <c r="C11" s="253" t="s">
        <v>43</v>
      </c>
      <c r="D11" s="253" t="s">
        <v>245</v>
      </c>
      <c r="E11" s="253" t="s">
        <v>37</v>
      </c>
      <c r="F11" s="253" t="s">
        <v>132</v>
      </c>
      <c r="G11" s="253" t="s">
        <v>133</v>
      </c>
      <c r="H11" s="253" t="s">
        <v>246</v>
      </c>
      <c r="I11" s="253" t="s">
        <v>43</v>
      </c>
      <c r="J11" s="253" t="s">
        <v>245</v>
      </c>
      <c r="K11" s="253" t="s">
        <v>37</v>
      </c>
      <c r="L11" s="253" t="s">
        <v>132</v>
      </c>
      <c r="M11" s="253" t="s">
        <v>133</v>
      </c>
      <c r="N11" s="254" t="s">
        <v>246</v>
      </c>
    </row>
    <row r="12" spans="1:15">
      <c r="A12" s="255"/>
      <c r="B12" s="256" t="s">
        <v>238</v>
      </c>
      <c r="C12" s="257">
        <f>C14+C168+C177+C187+C191</f>
        <v>24535735447991</v>
      </c>
      <c r="D12" s="257">
        <f t="shared" ref="D12:N12" si="0">D14+D168+D177+D187+D191</f>
        <v>1249406471720</v>
      </c>
      <c r="E12" s="257">
        <f t="shared" si="0"/>
        <v>23286328976271</v>
      </c>
      <c r="F12" s="257">
        <f t="shared" si="0"/>
        <v>13645962345609</v>
      </c>
      <c r="G12" s="257">
        <f t="shared" si="0"/>
        <v>8269242879634</v>
      </c>
      <c r="H12" s="257">
        <f t="shared" si="0"/>
        <v>1371123751028</v>
      </c>
      <c r="I12" s="257">
        <f t="shared" si="0"/>
        <v>24535735447991</v>
      </c>
      <c r="J12" s="257">
        <f t="shared" si="0"/>
        <v>1249406471720</v>
      </c>
      <c r="K12" s="257">
        <f t="shared" si="0"/>
        <v>23286328976271</v>
      </c>
      <c r="L12" s="257">
        <f t="shared" si="0"/>
        <v>13645962345609</v>
      </c>
      <c r="M12" s="257">
        <f t="shared" si="0"/>
        <v>8269242879634</v>
      </c>
      <c r="N12" s="257">
        <f t="shared" si="0"/>
        <v>1371123751028</v>
      </c>
    </row>
    <row r="13" spans="1:15">
      <c r="A13" s="255"/>
      <c r="B13" s="256" t="s">
        <v>641</v>
      </c>
      <c r="C13" s="257">
        <f>'B2-01-Tabmis'!C13</f>
        <v>24184016107425</v>
      </c>
      <c r="D13" s="257">
        <f>'B2-01-Tabmis'!D13</f>
        <v>897687131154</v>
      </c>
      <c r="E13" s="257">
        <f>'B2-01-Tabmis'!E13</f>
        <v>23286328976271</v>
      </c>
      <c r="F13" s="257">
        <f>'B2-01-Tabmis'!F13</f>
        <v>13645962345609</v>
      </c>
      <c r="G13" s="257">
        <f>'B2-01-Tabmis'!G13</f>
        <v>8269242879634</v>
      </c>
      <c r="H13" s="257">
        <f>'B2-01-Tabmis'!H13</f>
        <v>1371123751028</v>
      </c>
      <c r="I13" s="257">
        <f>'B2-01-Tabmis'!I13</f>
        <v>24184016107425</v>
      </c>
      <c r="J13" s="257">
        <f>'B2-01-Tabmis'!J13</f>
        <v>897687131154</v>
      </c>
      <c r="K13" s="257">
        <f>'B2-01-Tabmis'!K13</f>
        <v>23286328976271</v>
      </c>
      <c r="L13" s="257">
        <f>'B2-01-Tabmis'!L13</f>
        <v>13645962345609</v>
      </c>
      <c r="M13" s="257">
        <f>'B2-01-Tabmis'!M13</f>
        <v>8269242879634</v>
      </c>
      <c r="N13" s="257">
        <f>'B2-01-Tabmis'!N13</f>
        <v>1371123751028</v>
      </c>
    </row>
    <row r="14" spans="1:15">
      <c r="A14" s="256" t="s">
        <v>206</v>
      </c>
      <c r="B14" s="256" t="s">
        <v>20</v>
      </c>
      <c r="C14" s="257">
        <f>C16+C123+C143+C156+C157+C160+C165+C166</f>
        <v>7003543207149</v>
      </c>
      <c r="D14" s="257">
        <f t="shared" ref="D14:N14" si="1">D16+D123+D143+D156+D157+D160+D165+D166</f>
        <v>1249406471720</v>
      </c>
      <c r="E14" s="257">
        <f t="shared" si="1"/>
        <v>5754136735429</v>
      </c>
      <c r="F14" s="257">
        <f t="shared" si="1"/>
        <v>3565318784921</v>
      </c>
      <c r="G14" s="257">
        <f t="shared" si="1"/>
        <v>2065767953220</v>
      </c>
      <c r="H14" s="257">
        <f t="shared" si="1"/>
        <v>123049997288</v>
      </c>
      <c r="I14" s="257">
        <f t="shared" si="1"/>
        <v>7003543207149</v>
      </c>
      <c r="J14" s="257">
        <f t="shared" si="1"/>
        <v>1249406471720</v>
      </c>
      <c r="K14" s="257">
        <f t="shared" si="1"/>
        <v>5754136735429</v>
      </c>
      <c r="L14" s="257">
        <f t="shared" si="1"/>
        <v>3565318784921</v>
      </c>
      <c r="M14" s="257">
        <f t="shared" si="1"/>
        <v>2065767953220</v>
      </c>
      <c r="N14" s="257">
        <f t="shared" si="1"/>
        <v>123049997288</v>
      </c>
    </row>
    <row r="15" spans="1:15">
      <c r="A15" s="255"/>
      <c r="B15" s="256" t="s">
        <v>642</v>
      </c>
      <c r="C15" s="257">
        <f>'B2-01-Tabmis'!C15</f>
        <v>6651823866583</v>
      </c>
      <c r="D15" s="257">
        <f>'B2-01-Tabmis'!D15</f>
        <v>897687131154</v>
      </c>
      <c r="E15" s="257">
        <f>'B2-01-Tabmis'!E15</f>
        <v>5754136735429</v>
      </c>
      <c r="F15" s="257">
        <f>'B2-01-Tabmis'!F15</f>
        <v>3565318784921</v>
      </c>
      <c r="G15" s="257">
        <f>'B2-01-Tabmis'!G15</f>
        <v>2065767953220</v>
      </c>
      <c r="H15" s="257">
        <f>'B2-01-Tabmis'!H15</f>
        <v>123049997288</v>
      </c>
      <c r="I15" s="257">
        <f>'B2-01-Tabmis'!I15</f>
        <v>6651823866583</v>
      </c>
      <c r="J15" s="257">
        <f>'B2-01-Tabmis'!J15</f>
        <v>897687131154</v>
      </c>
      <c r="K15" s="257">
        <f>'B2-01-Tabmis'!K15</f>
        <v>5754136735429</v>
      </c>
      <c r="L15" s="257">
        <f>'B2-01-Tabmis'!L15</f>
        <v>3565318784921</v>
      </c>
      <c r="M15" s="257">
        <f>'B2-01-Tabmis'!M15</f>
        <v>2065767953220</v>
      </c>
      <c r="N15" s="257">
        <f>'B2-01-Tabmis'!N15</f>
        <v>123049997288</v>
      </c>
    </row>
    <row r="16" spans="1:15">
      <c r="A16" s="256" t="s">
        <v>207</v>
      </c>
      <c r="B16" s="256" t="s">
        <v>643</v>
      </c>
      <c r="C16" s="257">
        <f>C17+C40+C51+C62+C63+C66+C67+C75+C83+C89+C99+C111+C113</f>
        <v>6909605561503</v>
      </c>
      <c r="D16" s="257">
        <f t="shared" ref="D16:O16" si="2">D17+D40+D51+D62+D63+D66+D67+D75+D83+D89+D99+D111+D113</f>
        <v>1175200248375</v>
      </c>
      <c r="E16" s="257">
        <f t="shared" si="2"/>
        <v>5734405313128</v>
      </c>
      <c r="F16" s="257">
        <f t="shared" si="2"/>
        <v>3560260857291</v>
      </c>
      <c r="G16" s="257">
        <f t="shared" si="2"/>
        <v>2061583052627</v>
      </c>
      <c r="H16" s="257">
        <f t="shared" si="2"/>
        <v>112561403210</v>
      </c>
      <c r="I16" s="257">
        <f t="shared" si="2"/>
        <v>6909605561503</v>
      </c>
      <c r="J16" s="257">
        <f t="shared" si="2"/>
        <v>1175200248375</v>
      </c>
      <c r="K16" s="257">
        <f t="shared" si="2"/>
        <v>5734405313128</v>
      </c>
      <c r="L16" s="257">
        <f t="shared" si="2"/>
        <v>3560260857291</v>
      </c>
      <c r="M16" s="257">
        <f t="shared" si="2"/>
        <v>2061583052627</v>
      </c>
      <c r="N16" s="257">
        <f t="shared" si="2"/>
        <v>112561403210</v>
      </c>
      <c r="O16" s="257">
        <f t="shared" si="2"/>
        <v>0</v>
      </c>
    </row>
    <row r="17" spans="1:14">
      <c r="A17" s="256" t="s">
        <v>80</v>
      </c>
      <c r="B17" s="256" t="s">
        <v>644</v>
      </c>
      <c r="C17" s="257">
        <f>'B2-01-Tabmis'!C17</f>
        <v>589447672456</v>
      </c>
      <c r="D17" s="257">
        <f>'B2-01-Tabmis'!D17</f>
        <v>0</v>
      </c>
      <c r="E17" s="257">
        <f>'B2-01-Tabmis'!E17</f>
        <v>589447672456</v>
      </c>
      <c r="F17" s="257">
        <f>'B2-01-Tabmis'!F17</f>
        <v>589447672456</v>
      </c>
      <c r="G17" s="257">
        <f>'B2-01-Tabmis'!G17</f>
        <v>0</v>
      </c>
      <c r="H17" s="257">
        <f>'B2-01-Tabmis'!H17</f>
        <v>0</v>
      </c>
      <c r="I17" s="257">
        <f>'B2-01-Tabmis'!I17</f>
        <v>589447672456</v>
      </c>
      <c r="J17" s="257">
        <f>'B2-01-Tabmis'!J17</f>
        <v>0</v>
      </c>
      <c r="K17" s="257">
        <f>'B2-01-Tabmis'!K17</f>
        <v>589447672456</v>
      </c>
      <c r="L17" s="257">
        <f>'B2-01-Tabmis'!L17</f>
        <v>589447672456</v>
      </c>
      <c r="M17" s="257">
        <f>'B2-01-Tabmis'!M17</f>
        <v>0</v>
      </c>
      <c r="N17" s="257">
        <f>'B2-01-Tabmis'!N17</f>
        <v>0</v>
      </c>
    </row>
    <row r="18" spans="1:14" ht="25.5">
      <c r="A18" s="258" t="s">
        <v>85</v>
      </c>
      <c r="B18" s="258" t="s">
        <v>645</v>
      </c>
      <c r="C18" s="257">
        <f>'B2-01-Tabmis'!C18</f>
        <v>203583611554</v>
      </c>
      <c r="D18" s="257">
        <f>'B2-01-Tabmis'!D18</f>
        <v>0</v>
      </c>
      <c r="E18" s="257">
        <f>'B2-01-Tabmis'!E18</f>
        <v>203583611554</v>
      </c>
      <c r="F18" s="257">
        <f>'B2-01-Tabmis'!F18</f>
        <v>203583611554</v>
      </c>
      <c r="G18" s="257">
        <f>'B2-01-Tabmis'!G18</f>
        <v>0</v>
      </c>
      <c r="H18" s="257">
        <f>'B2-01-Tabmis'!H18</f>
        <v>0</v>
      </c>
      <c r="I18" s="257">
        <f>'B2-01-Tabmis'!I18</f>
        <v>203583611554</v>
      </c>
      <c r="J18" s="257">
        <f>'B2-01-Tabmis'!J18</f>
        <v>0</v>
      </c>
      <c r="K18" s="257">
        <f>'B2-01-Tabmis'!K18</f>
        <v>203583611554</v>
      </c>
      <c r="L18" s="257">
        <f>'B2-01-Tabmis'!L18</f>
        <v>203583611554</v>
      </c>
      <c r="M18" s="257">
        <f>'B2-01-Tabmis'!M18</f>
        <v>0</v>
      </c>
      <c r="N18" s="257">
        <f>'B2-01-Tabmis'!N18</f>
        <v>0</v>
      </c>
    </row>
    <row r="19" spans="1:14" ht="25.5">
      <c r="A19" s="258" t="s">
        <v>646</v>
      </c>
      <c r="B19" s="258" t="s">
        <v>24</v>
      </c>
      <c r="C19" s="257">
        <f>'B2-01-Tabmis'!C19</f>
        <v>138236037315</v>
      </c>
      <c r="D19" s="257">
        <f>'B2-01-Tabmis'!D19</f>
        <v>0</v>
      </c>
      <c r="E19" s="257">
        <f>'B2-01-Tabmis'!E19</f>
        <v>138236037315</v>
      </c>
      <c r="F19" s="257">
        <f>'B2-01-Tabmis'!F19</f>
        <v>138236037315</v>
      </c>
      <c r="G19" s="257">
        <f>'B2-01-Tabmis'!G19</f>
        <v>0</v>
      </c>
      <c r="H19" s="257">
        <f>'B2-01-Tabmis'!H19</f>
        <v>0</v>
      </c>
      <c r="I19" s="257">
        <f>'B2-01-Tabmis'!I19</f>
        <v>138236037315</v>
      </c>
      <c r="J19" s="257">
        <f>'B2-01-Tabmis'!J19</f>
        <v>0</v>
      </c>
      <c r="K19" s="257">
        <f>'B2-01-Tabmis'!K19</f>
        <v>138236037315</v>
      </c>
      <c r="L19" s="257">
        <f>'B2-01-Tabmis'!L19</f>
        <v>138236037315</v>
      </c>
      <c r="M19" s="257">
        <f>'B2-01-Tabmis'!M19</f>
        <v>0</v>
      </c>
      <c r="N19" s="257">
        <f>'B2-01-Tabmis'!N19</f>
        <v>0</v>
      </c>
    </row>
    <row r="20" spans="1:14" ht="63.75">
      <c r="A20" s="255"/>
      <c r="B20" s="258" t="s">
        <v>647</v>
      </c>
      <c r="C20" s="257">
        <f>'B2-01-Tabmis'!C20</f>
        <v>0</v>
      </c>
      <c r="D20" s="257">
        <f>'B2-01-Tabmis'!D20</f>
        <v>0</v>
      </c>
      <c r="E20" s="257">
        <f>'B2-01-Tabmis'!E20</f>
        <v>0</v>
      </c>
      <c r="F20" s="257">
        <f>'B2-01-Tabmis'!F20</f>
        <v>0</v>
      </c>
      <c r="G20" s="257">
        <f>'B2-01-Tabmis'!G20</f>
        <v>0</v>
      </c>
      <c r="H20" s="257">
        <f>'B2-01-Tabmis'!H20</f>
        <v>0</v>
      </c>
      <c r="I20" s="257">
        <f>'B2-01-Tabmis'!I20</f>
        <v>0</v>
      </c>
      <c r="J20" s="257">
        <f>'B2-01-Tabmis'!J20</f>
        <v>0</v>
      </c>
      <c r="K20" s="257">
        <f>'B2-01-Tabmis'!K20</f>
        <v>0</v>
      </c>
      <c r="L20" s="257">
        <f>'B2-01-Tabmis'!L20</f>
        <v>0</v>
      </c>
      <c r="M20" s="257">
        <f>'B2-01-Tabmis'!M20</f>
        <v>0</v>
      </c>
      <c r="N20" s="257">
        <f>'B2-01-Tabmis'!N20</f>
        <v>0</v>
      </c>
    </row>
    <row r="21" spans="1:14" ht="25.5">
      <c r="A21" s="258" t="s">
        <v>648</v>
      </c>
      <c r="B21" s="258" t="s">
        <v>649</v>
      </c>
      <c r="C21" s="257">
        <f>'B2-01-Tabmis'!C21</f>
        <v>46013468564</v>
      </c>
      <c r="D21" s="257">
        <f>'B2-01-Tabmis'!D21</f>
        <v>0</v>
      </c>
      <c r="E21" s="257">
        <f>'B2-01-Tabmis'!E21</f>
        <v>46013468564</v>
      </c>
      <c r="F21" s="257">
        <f>'B2-01-Tabmis'!F21</f>
        <v>46013468564</v>
      </c>
      <c r="G21" s="257">
        <f>'B2-01-Tabmis'!G21</f>
        <v>0</v>
      </c>
      <c r="H21" s="257">
        <f>'B2-01-Tabmis'!H21</f>
        <v>0</v>
      </c>
      <c r="I21" s="257">
        <f>'B2-01-Tabmis'!I21</f>
        <v>46013468564</v>
      </c>
      <c r="J21" s="257">
        <f>'B2-01-Tabmis'!J21</f>
        <v>0</v>
      </c>
      <c r="K21" s="257">
        <f>'B2-01-Tabmis'!K21</f>
        <v>46013468564</v>
      </c>
      <c r="L21" s="257">
        <f>'B2-01-Tabmis'!L21</f>
        <v>46013468564</v>
      </c>
      <c r="M21" s="257">
        <f>'B2-01-Tabmis'!M21</f>
        <v>0</v>
      </c>
      <c r="N21" s="257">
        <f>'B2-01-Tabmis'!N21</f>
        <v>0</v>
      </c>
    </row>
    <row r="22" spans="1:14" ht="25.5">
      <c r="A22" s="255"/>
      <c r="B22" s="258" t="s">
        <v>650</v>
      </c>
      <c r="C22" s="257">
        <f>'B2-01-Tabmis'!C22</f>
        <v>0</v>
      </c>
      <c r="D22" s="257">
        <f>'B2-01-Tabmis'!D22</f>
        <v>0</v>
      </c>
      <c r="E22" s="257">
        <f>'B2-01-Tabmis'!E22</f>
        <v>0</v>
      </c>
      <c r="F22" s="257">
        <f>'B2-01-Tabmis'!F22</f>
        <v>0</v>
      </c>
      <c r="G22" s="257">
        <f>'B2-01-Tabmis'!G22</f>
        <v>0</v>
      </c>
      <c r="H22" s="257">
        <f>'B2-01-Tabmis'!H22</f>
        <v>0</v>
      </c>
      <c r="I22" s="257">
        <f>'B2-01-Tabmis'!I22</f>
        <v>0</v>
      </c>
      <c r="J22" s="257">
        <f>'B2-01-Tabmis'!J22</f>
        <v>0</v>
      </c>
      <c r="K22" s="257">
        <f>'B2-01-Tabmis'!K22</f>
        <v>0</v>
      </c>
      <c r="L22" s="257">
        <f>'B2-01-Tabmis'!L22</f>
        <v>0</v>
      </c>
      <c r="M22" s="257">
        <f>'B2-01-Tabmis'!M22</f>
        <v>0</v>
      </c>
      <c r="N22" s="257">
        <f>'B2-01-Tabmis'!N22</f>
        <v>0</v>
      </c>
    </row>
    <row r="23" spans="1:14">
      <c r="A23" s="258" t="s">
        <v>651</v>
      </c>
      <c r="B23" s="258" t="s">
        <v>25</v>
      </c>
      <c r="C23" s="257">
        <f>'B2-01-Tabmis'!C23</f>
        <v>19326336315</v>
      </c>
      <c r="D23" s="257">
        <f>'B2-01-Tabmis'!D23</f>
        <v>0</v>
      </c>
      <c r="E23" s="257">
        <f>'B2-01-Tabmis'!E23</f>
        <v>19326336315</v>
      </c>
      <c r="F23" s="257">
        <f>'B2-01-Tabmis'!F23</f>
        <v>19326336315</v>
      </c>
      <c r="G23" s="257">
        <f>'B2-01-Tabmis'!G23</f>
        <v>0</v>
      </c>
      <c r="H23" s="257">
        <f>'B2-01-Tabmis'!H23</f>
        <v>0</v>
      </c>
      <c r="I23" s="257">
        <f>'B2-01-Tabmis'!I23</f>
        <v>19326336315</v>
      </c>
      <c r="J23" s="257">
        <f>'B2-01-Tabmis'!J23</f>
        <v>0</v>
      </c>
      <c r="K23" s="257">
        <f>'B2-01-Tabmis'!K23</f>
        <v>19326336315</v>
      </c>
      <c r="L23" s="257">
        <f>'B2-01-Tabmis'!L23</f>
        <v>19326336315</v>
      </c>
      <c r="M23" s="257">
        <f>'B2-01-Tabmis'!M23</f>
        <v>0</v>
      </c>
      <c r="N23" s="257">
        <f>'B2-01-Tabmis'!N23</f>
        <v>0</v>
      </c>
    </row>
    <row r="24" spans="1:14" ht="38.25">
      <c r="A24" s="255"/>
      <c r="B24" s="258" t="s">
        <v>652</v>
      </c>
      <c r="C24" s="257">
        <f>'B2-01-Tabmis'!C24</f>
        <v>0</v>
      </c>
      <c r="D24" s="257">
        <f>'B2-01-Tabmis'!D24</f>
        <v>0</v>
      </c>
      <c r="E24" s="257">
        <f>'B2-01-Tabmis'!E24</f>
        <v>0</v>
      </c>
      <c r="F24" s="257">
        <f>'B2-01-Tabmis'!F24</f>
        <v>0</v>
      </c>
      <c r="G24" s="257">
        <f>'B2-01-Tabmis'!G24</f>
        <v>0</v>
      </c>
      <c r="H24" s="257">
        <f>'B2-01-Tabmis'!H24</f>
        <v>0</v>
      </c>
      <c r="I24" s="257">
        <f>'B2-01-Tabmis'!I24</f>
        <v>0</v>
      </c>
      <c r="J24" s="257">
        <f>'B2-01-Tabmis'!J24</f>
        <v>0</v>
      </c>
      <c r="K24" s="257">
        <f>'B2-01-Tabmis'!K24</f>
        <v>0</v>
      </c>
      <c r="L24" s="257">
        <f>'B2-01-Tabmis'!L24</f>
        <v>0</v>
      </c>
      <c r="M24" s="257">
        <f>'B2-01-Tabmis'!M24</f>
        <v>0</v>
      </c>
      <c r="N24" s="257">
        <f>'B2-01-Tabmis'!N24</f>
        <v>0</v>
      </c>
    </row>
    <row r="25" spans="1:14">
      <c r="A25" s="258" t="s">
        <v>653</v>
      </c>
      <c r="B25" s="258" t="s">
        <v>27</v>
      </c>
      <c r="C25" s="257">
        <f>'B2-01-Tabmis'!C25</f>
        <v>7769360</v>
      </c>
      <c r="D25" s="257">
        <f>'B2-01-Tabmis'!D25</f>
        <v>0</v>
      </c>
      <c r="E25" s="257">
        <f>'B2-01-Tabmis'!E25</f>
        <v>7769360</v>
      </c>
      <c r="F25" s="257">
        <f>'B2-01-Tabmis'!F25</f>
        <v>7769360</v>
      </c>
      <c r="G25" s="257">
        <f>'B2-01-Tabmis'!G25</f>
        <v>0</v>
      </c>
      <c r="H25" s="257">
        <f>'B2-01-Tabmis'!H25</f>
        <v>0</v>
      </c>
      <c r="I25" s="257">
        <f>'B2-01-Tabmis'!I25</f>
        <v>7769360</v>
      </c>
      <c r="J25" s="257">
        <f>'B2-01-Tabmis'!J25</f>
        <v>0</v>
      </c>
      <c r="K25" s="257">
        <f>'B2-01-Tabmis'!K25</f>
        <v>7769360</v>
      </c>
      <c r="L25" s="257">
        <f>'B2-01-Tabmis'!L25</f>
        <v>7769360</v>
      </c>
      <c r="M25" s="257">
        <f>'B2-01-Tabmis'!M25</f>
        <v>0</v>
      </c>
      <c r="N25" s="257">
        <f>'B2-01-Tabmis'!N25</f>
        <v>0</v>
      </c>
    </row>
    <row r="26" spans="1:14" ht="38.25">
      <c r="A26" s="255"/>
      <c r="B26" s="258" t="s">
        <v>654</v>
      </c>
      <c r="C26" s="257">
        <f>'B2-01-Tabmis'!C26</f>
        <v>0</v>
      </c>
      <c r="D26" s="257">
        <f>'B2-01-Tabmis'!D26</f>
        <v>0</v>
      </c>
      <c r="E26" s="257">
        <f>'B2-01-Tabmis'!E26</f>
        <v>0</v>
      </c>
      <c r="F26" s="257">
        <f>'B2-01-Tabmis'!F26</f>
        <v>0</v>
      </c>
      <c r="G26" s="257">
        <f>'B2-01-Tabmis'!G26</f>
        <v>0</v>
      </c>
      <c r="H26" s="257">
        <f>'B2-01-Tabmis'!H26</f>
        <v>0</v>
      </c>
      <c r="I26" s="257">
        <f>'B2-01-Tabmis'!I26</f>
        <v>0</v>
      </c>
      <c r="J26" s="257">
        <f>'B2-01-Tabmis'!J26</f>
        <v>0</v>
      </c>
      <c r="K26" s="257">
        <f>'B2-01-Tabmis'!K26</f>
        <v>0</v>
      </c>
      <c r="L26" s="257">
        <f>'B2-01-Tabmis'!L26</f>
        <v>0</v>
      </c>
      <c r="M26" s="257">
        <f>'B2-01-Tabmis'!M26</f>
        <v>0</v>
      </c>
      <c r="N26" s="257">
        <f>'B2-01-Tabmis'!N26</f>
        <v>0</v>
      </c>
    </row>
    <row r="27" spans="1:14">
      <c r="A27" s="255"/>
      <c r="B27" s="258" t="s">
        <v>655</v>
      </c>
      <c r="C27" s="257">
        <f>'B2-01-Tabmis'!C27</f>
        <v>0</v>
      </c>
      <c r="D27" s="257">
        <f>'B2-01-Tabmis'!D27</f>
        <v>0</v>
      </c>
      <c r="E27" s="257">
        <f>'B2-01-Tabmis'!E27</f>
        <v>0</v>
      </c>
      <c r="F27" s="257">
        <f>'B2-01-Tabmis'!F27</f>
        <v>0</v>
      </c>
      <c r="G27" s="257">
        <f>'B2-01-Tabmis'!G27</f>
        <v>0</v>
      </c>
      <c r="H27" s="257">
        <f>'B2-01-Tabmis'!H27</f>
        <v>0</v>
      </c>
      <c r="I27" s="257">
        <f>'B2-01-Tabmis'!I27</f>
        <v>0</v>
      </c>
      <c r="J27" s="257">
        <f>'B2-01-Tabmis'!J27</f>
        <v>0</v>
      </c>
      <c r="K27" s="257">
        <f>'B2-01-Tabmis'!K27</f>
        <v>0</v>
      </c>
      <c r="L27" s="257">
        <f>'B2-01-Tabmis'!L27</f>
        <v>0</v>
      </c>
      <c r="M27" s="257">
        <f>'B2-01-Tabmis'!M27</f>
        <v>0</v>
      </c>
      <c r="N27" s="257">
        <f>'B2-01-Tabmis'!N27</f>
        <v>0</v>
      </c>
    </row>
    <row r="28" spans="1:14" ht="25.5">
      <c r="A28" s="258" t="s">
        <v>656</v>
      </c>
      <c r="B28" s="258" t="s">
        <v>657</v>
      </c>
      <c r="C28" s="257">
        <f>'B2-01-Tabmis'!C28</f>
        <v>0</v>
      </c>
      <c r="D28" s="257">
        <f>'B2-01-Tabmis'!D28</f>
        <v>0</v>
      </c>
      <c r="E28" s="257">
        <f>'B2-01-Tabmis'!E28</f>
        <v>0</v>
      </c>
      <c r="F28" s="257">
        <f>'B2-01-Tabmis'!F28</f>
        <v>0</v>
      </c>
      <c r="G28" s="257">
        <f>'B2-01-Tabmis'!G28</f>
        <v>0</v>
      </c>
      <c r="H28" s="257">
        <f>'B2-01-Tabmis'!H28</f>
        <v>0</v>
      </c>
      <c r="I28" s="257">
        <f>'B2-01-Tabmis'!I28</f>
        <v>0</v>
      </c>
      <c r="J28" s="257">
        <f>'B2-01-Tabmis'!J28</f>
        <v>0</v>
      </c>
      <c r="K28" s="257">
        <f>'B2-01-Tabmis'!K28</f>
        <v>0</v>
      </c>
      <c r="L28" s="257">
        <f>'B2-01-Tabmis'!L28</f>
        <v>0</v>
      </c>
      <c r="M28" s="257">
        <f>'B2-01-Tabmis'!M28</f>
        <v>0</v>
      </c>
      <c r="N28" s="257">
        <f>'B2-01-Tabmis'!N28</f>
        <v>0</v>
      </c>
    </row>
    <row r="29" spans="1:14" ht="25.5">
      <c r="A29" s="258" t="s">
        <v>102</v>
      </c>
      <c r="B29" s="258" t="s">
        <v>658</v>
      </c>
      <c r="C29" s="257">
        <f>'B2-01-Tabmis'!C29</f>
        <v>385864060902</v>
      </c>
      <c r="D29" s="257">
        <f>'B2-01-Tabmis'!D29</f>
        <v>0</v>
      </c>
      <c r="E29" s="257">
        <f>'B2-01-Tabmis'!E29</f>
        <v>385864060902</v>
      </c>
      <c r="F29" s="257">
        <f>'B2-01-Tabmis'!F29</f>
        <v>385864060902</v>
      </c>
      <c r="G29" s="257">
        <f>'B2-01-Tabmis'!G29</f>
        <v>0</v>
      </c>
      <c r="H29" s="257">
        <f>'B2-01-Tabmis'!H29</f>
        <v>0</v>
      </c>
      <c r="I29" s="257">
        <f>'B2-01-Tabmis'!I29</f>
        <v>385864060902</v>
      </c>
      <c r="J29" s="257">
        <f>'B2-01-Tabmis'!J29</f>
        <v>0</v>
      </c>
      <c r="K29" s="257">
        <f>'B2-01-Tabmis'!K29</f>
        <v>385864060902</v>
      </c>
      <c r="L29" s="257">
        <f>'B2-01-Tabmis'!L29</f>
        <v>385864060902</v>
      </c>
      <c r="M29" s="257">
        <f>'B2-01-Tabmis'!M29</f>
        <v>0</v>
      </c>
      <c r="N29" s="257">
        <f>'B2-01-Tabmis'!N29</f>
        <v>0</v>
      </c>
    </row>
    <row r="30" spans="1:14" ht="25.5">
      <c r="A30" s="258" t="s">
        <v>290</v>
      </c>
      <c r="B30" s="258" t="s">
        <v>24</v>
      </c>
      <c r="C30" s="257">
        <f>'B2-01-Tabmis'!C30</f>
        <v>256210498589</v>
      </c>
      <c r="D30" s="257">
        <f>'B2-01-Tabmis'!D30</f>
        <v>0</v>
      </c>
      <c r="E30" s="257">
        <f>'B2-01-Tabmis'!E30</f>
        <v>256210498589</v>
      </c>
      <c r="F30" s="257">
        <f>'B2-01-Tabmis'!F30</f>
        <v>256210498589</v>
      </c>
      <c r="G30" s="257">
        <f>'B2-01-Tabmis'!G30</f>
        <v>0</v>
      </c>
      <c r="H30" s="257">
        <f>'B2-01-Tabmis'!H30</f>
        <v>0</v>
      </c>
      <c r="I30" s="257">
        <f>'B2-01-Tabmis'!I30</f>
        <v>256210498589</v>
      </c>
      <c r="J30" s="257">
        <f>'B2-01-Tabmis'!J30</f>
        <v>0</v>
      </c>
      <c r="K30" s="257">
        <f>'B2-01-Tabmis'!K30</f>
        <v>256210498589</v>
      </c>
      <c r="L30" s="257">
        <f>'B2-01-Tabmis'!L30</f>
        <v>256210498589</v>
      </c>
      <c r="M30" s="257">
        <f>'B2-01-Tabmis'!M30</f>
        <v>0</v>
      </c>
      <c r="N30" s="257">
        <f>'B2-01-Tabmis'!N30</f>
        <v>0</v>
      </c>
    </row>
    <row r="31" spans="1:14" ht="63.75">
      <c r="A31" s="255"/>
      <c r="B31" s="258" t="s">
        <v>647</v>
      </c>
      <c r="C31" s="257">
        <f>'B2-01-Tabmis'!C31</f>
        <v>0</v>
      </c>
      <c r="D31" s="257">
        <f>'B2-01-Tabmis'!D31</f>
        <v>0</v>
      </c>
      <c r="E31" s="257">
        <f>'B2-01-Tabmis'!E31</f>
        <v>0</v>
      </c>
      <c r="F31" s="257">
        <f>'B2-01-Tabmis'!F31</f>
        <v>0</v>
      </c>
      <c r="G31" s="257">
        <f>'B2-01-Tabmis'!G31</f>
        <v>0</v>
      </c>
      <c r="H31" s="257">
        <f>'B2-01-Tabmis'!H31</f>
        <v>0</v>
      </c>
      <c r="I31" s="257">
        <f>'B2-01-Tabmis'!I31</f>
        <v>0</v>
      </c>
      <c r="J31" s="257">
        <f>'B2-01-Tabmis'!J31</f>
        <v>0</v>
      </c>
      <c r="K31" s="257">
        <f>'B2-01-Tabmis'!K31</f>
        <v>0</v>
      </c>
      <c r="L31" s="257">
        <f>'B2-01-Tabmis'!L31</f>
        <v>0</v>
      </c>
      <c r="M31" s="257">
        <f>'B2-01-Tabmis'!M31</f>
        <v>0</v>
      </c>
      <c r="N31" s="257">
        <f>'B2-01-Tabmis'!N31</f>
        <v>0</v>
      </c>
    </row>
    <row r="32" spans="1:14" ht="25.5">
      <c r="A32" s="258" t="s">
        <v>291</v>
      </c>
      <c r="B32" s="258" t="s">
        <v>649</v>
      </c>
      <c r="C32" s="257">
        <f>'B2-01-Tabmis'!C32</f>
        <v>0</v>
      </c>
      <c r="D32" s="257">
        <f>'B2-01-Tabmis'!D32</f>
        <v>0</v>
      </c>
      <c r="E32" s="257">
        <f>'B2-01-Tabmis'!E32</f>
        <v>0</v>
      </c>
      <c r="F32" s="257">
        <f>'B2-01-Tabmis'!F32</f>
        <v>0</v>
      </c>
      <c r="G32" s="257">
        <f>'B2-01-Tabmis'!G32</f>
        <v>0</v>
      </c>
      <c r="H32" s="257">
        <f>'B2-01-Tabmis'!H32</f>
        <v>0</v>
      </c>
      <c r="I32" s="257">
        <f>'B2-01-Tabmis'!I32</f>
        <v>0</v>
      </c>
      <c r="J32" s="257">
        <f>'B2-01-Tabmis'!J32</f>
        <v>0</v>
      </c>
      <c r="K32" s="257">
        <f>'B2-01-Tabmis'!K32</f>
        <v>0</v>
      </c>
      <c r="L32" s="257">
        <f>'B2-01-Tabmis'!L32</f>
        <v>0</v>
      </c>
      <c r="M32" s="257">
        <f>'B2-01-Tabmis'!M32</f>
        <v>0</v>
      </c>
      <c r="N32" s="257">
        <f>'B2-01-Tabmis'!N32</f>
        <v>0</v>
      </c>
    </row>
    <row r="33" spans="1:14" ht="25.5">
      <c r="A33" s="255"/>
      <c r="B33" s="258" t="s">
        <v>650</v>
      </c>
      <c r="C33" s="257">
        <f>'B2-01-Tabmis'!C33</f>
        <v>0</v>
      </c>
      <c r="D33" s="257">
        <f>'B2-01-Tabmis'!D33</f>
        <v>0</v>
      </c>
      <c r="E33" s="257">
        <f>'B2-01-Tabmis'!E33</f>
        <v>0</v>
      </c>
      <c r="F33" s="257">
        <f>'B2-01-Tabmis'!F33</f>
        <v>0</v>
      </c>
      <c r="G33" s="257">
        <f>'B2-01-Tabmis'!G33</f>
        <v>0</v>
      </c>
      <c r="H33" s="257">
        <f>'B2-01-Tabmis'!H33</f>
        <v>0</v>
      </c>
      <c r="I33" s="257">
        <f>'B2-01-Tabmis'!I33</f>
        <v>0</v>
      </c>
      <c r="J33" s="257">
        <f>'B2-01-Tabmis'!J33</f>
        <v>0</v>
      </c>
      <c r="K33" s="257">
        <f>'B2-01-Tabmis'!K33</f>
        <v>0</v>
      </c>
      <c r="L33" s="257">
        <f>'B2-01-Tabmis'!L33</f>
        <v>0</v>
      </c>
      <c r="M33" s="257">
        <f>'B2-01-Tabmis'!M33</f>
        <v>0</v>
      </c>
      <c r="N33" s="257">
        <f>'B2-01-Tabmis'!N33</f>
        <v>0</v>
      </c>
    </row>
    <row r="34" spans="1:14">
      <c r="A34" s="258" t="s">
        <v>292</v>
      </c>
      <c r="B34" s="258" t="s">
        <v>25</v>
      </c>
      <c r="C34" s="257">
        <f>'B2-01-Tabmis'!C34</f>
        <v>57151556679</v>
      </c>
      <c r="D34" s="257">
        <f>'B2-01-Tabmis'!D34</f>
        <v>0</v>
      </c>
      <c r="E34" s="257">
        <f>'B2-01-Tabmis'!E34</f>
        <v>57151556679</v>
      </c>
      <c r="F34" s="257">
        <f>'B2-01-Tabmis'!F34</f>
        <v>57151556679</v>
      </c>
      <c r="G34" s="257">
        <f>'B2-01-Tabmis'!G34</f>
        <v>0</v>
      </c>
      <c r="H34" s="257">
        <f>'B2-01-Tabmis'!H34</f>
        <v>0</v>
      </c>
      <c r="I34" s="257">
        <f>'B2-01-Tabmis'!I34</f>
        <v>57151556679</v>
      </c>
      <c r="J34" s="257">
        <f>'B2-01-Tabmis'!J34</f>
        <v>0</v>
      </c>
      <c r="K34" s="257">
        <f>'B2-01-Tabmis'!K34</f>
        <v>57151556679</v>
      </c>
      <c r="L34" s="257">
        <f>'B2-01-Tabmis'!L34</f>
        <v>57151556679</v>
      </c>
      <c r="M34" s="257">
        <f>'B2-01-Tabmis'!M34</f>
        <v>0</v>
      </c>
      <c r="N34" s="257">
        <f>'B2-01-Tabmis'!N34</f>
        <v>0</v>
      </c>
    </row>
    <row r="35" spans="1:14" ht="38.25">
      <c r="A35" s="255"/>
      <c r="B35" s="258" t="s">
        <v>652</v>
      </c>
      <c r="C35" s="257">
        <f>'B2-01-Tabmis'!C35</f>
        <v>0</v>
      </c>
      <c r="D35" s="257">
        <f>'B2-01-Tabmis'!D35</f>
        <v>0</v>
      </c>
      <c r="E35" s="257">
        <f>'B2-01-Tabmis'!E35</f>
        <v>0</v>
      </c>
      <c r="F35" s="257">
        <f>'B2-01-Tabmis'!F35</f>
        <v>0</v>
      </c>
      <c r="G35" s="257">
        <f>'B2-01-Tabmis'!G35</f>
        <v>0</v>
      </c>
      <c r="H35" s="257">
        <f>'B2-01-Tabmis'!H35</f>
        <v>0</v>
      </c>
      <c r="I35" s="257">
        <f>'B2-01-Tabmis'!I35</f>
        <v>0</v>
      </c>
      <c r="J35" s="257">
        <f>'B2-01-Tabmis'!J35</f>
        <v>0</v>
      </c>
      <c r="K35" s="257">
        <f>'B2-01-Tabmis'!K35</f>
        <v>0</v>
      </c>
      <c r="L35" s="257">
        <f>'B2-01-Tabmis'!L35</f>
        <v>0</v>
      </c>
      <c r="M35" s="257">
        <f>'B2-01-Tabmis'!M35</f>
        <v>0</v>
      </c>
      <c r="N35" s="257">
        <f>'B2-01-Tabmis'!N35</f>
        <v>0</v>
      </c>
    </row>
    <row r="36" spans="1:14">
      <c r="A36" s="258" t="s">
        <v>293</v>
      </c>
      <c r="B36" s="258" t="s">
        <v>27</v>
      </c>
      <c r="C36" s="257">
        <f>'B2-01-Tabmis'!C36</f>
        <v>72502005634</v>
      </c>
      <c r="D36" s="257">
        <f>'B2-01-Tabmis'!D36</f>
        <v>0</v>
      </c>
      <c r="E36" s="257">
        <f>'B2-01-Tabmis'!E36</f>
        <v>72502005634</v>
      </c>
      <c r="F36" s="257">
        <f>'B2-01-Tabmis'!F36</f>
        <v>72502005634</v>
      </c>
      <c r="G36" s="257">
        <f>'B2-01-Tabmis'!G36</f>
        <v>0</v>
      </c>
      <c r="H36" s="257">
        <f>'B2-01-Tabmis'!H36</f>
        <v>0</v>
      </c>
      <c r="I36" s="257">
        <f>'B2-01-Tabmis'!I36</f>
        <v>72502005634</v>
      </c>
      <c r="J36" s="257">
        <f>'B2-01-Tabmis'!J36</f>
        <v>0</v>
      </c>
      <c r="K36" s="257">
        <f>'B2-01-Tabmis'!K36</f>
        <v>72502005634</v>
      </c>
      <c r="L36" s="257">
        <f>'B2-01-Tabmis'!L36</f>
        <v>72502005634</v>
      </c>
      <c r="M36" s="257">
        <f>'B2-01-Tabmis'!M36</f>
        <v>0</v>
      </c>
      <c r="N36" s="257">
        <f>'B2-01-Tabmis'!N36</f>
        <v>0</v>
      </c>
    </row>
    <row r="37" spans="1:14" ht="38.25">
      <c r="A37" s="255"/>
      <c r="B37" s="258" t="s">
        <v>654</v>
      </c>
      <c r="C37" s="257">
        <f>'B2-01-Tabmis'!C37</f>
        <v>0</v>
      </c>
      <c r="D37" s="257">
        <f>'B2-01-Tabmis'!D37</f>
        <v>0</v>
      </c>
      <c r="E37" s="257">
        <f>'B2-01-Tabmis'!E37</f>
        <v>0</v>
      </c>
      <c r="F37" s="257">
        <f>'B2-01-Tabmis'!F37</f>
        <v>0</v>
      </c>
      <c r="G37" s="257">
        <f>'B2-01-Tabmis'!G37</f>
        <v>0</v>
      </c>
      <c r="H37" s="257">
        <f>'B2-01-Tabmis'!H37</f>
        <v>0</v>
      </c>
      <c r="I37" s="257">
        <f>'B2-01-Tabmis'!I37</f>
        <v>0</v>
      </c>
      <c r="J37" s="257">
        <f>'B2-01-Tabmis'!J37</f>
        <v>0</v>
      </c>
      <c r="K37" s="257">
        <f>'B2-01-Tabmis'!K37</f>
        <v>0</v>
      </c>
      <c r="L37" s="257">
        <f>'B2-01-Tabmis'!L37</f>
        <v>0</v>
      </c>
      <c r="M37" s="257">
        <f>'B2-01-Tabmis'!M37</f>
        <v>0</v>
      </c>
      <c r="N37" s="257">
        <f>'B2-01-Tabmis'!N37</f>
        <v>0</v>
      </c>
    </row>
    <row r="38" spans="1:14">
      <c r="A38" s="255"/>
      <c r="B38" s="258" t="s">
        <v>655</v>
      </c>
      <c r="C38" s="257">
        <f>'B2-01-Tabmis'!C38</f>
        <v>0</v>
      </c>
      <c r="D38" s="257">
        <f>'B2-01-Tabmis'!D38</f>
        <v>0</v>
      </c>
      <c r="E38" s="257">
        <f>'B2-01-Tabmis'!E38</f>
        <v>0</v>
      </c>
      <c r="F38" s="257">
        <f>'B2-01-Tabmis'!F38</f>
        <v>0</v>
      </c>
      <c r="G38" s="257">
        <f>'B2-01-Tabmis'!G38</f>
        <v>0</v>
      </c>
      <c r="H38" s="257">
        <f>'B2-01-Tabmis'!H38</f>
        <v>0</v>
      </c>
      <c r="I38" s="257">
        <f>'B2-01-Tabmis'!I38</f>
        <v>0</v>
      </c>
      <c r="J38" s="257">
        <f>'B2-01-Tabmis'!J38</f>
        <v>0</v>
      </c>
      <c r="K38" s="257">
        <f>'B2-01-Tabmis'!K38</f>
        <v>0</v>
      </c>
      <c r="L38" s="257">
        <f>'B2-01-Tabmis'!L38</f>
        <v>0</v>
      </c>
      <c r="M38" s="257">
        <f>'B2-01-Tabmis'!M38</f>
        <v>0</v>
      </c>
      <c r="N38" s="257">
        <f>'B2-01-Tabmis'!N38</f>
        <v>0</v>
      </c>
    </row>
    <row r="39" spans="1:14" ht="25.5">
      <c r="A39" s="258" t="s">
        <v>659</v>
      </c>
      <c r="B39" s="258" t="s">
        <v>657</v>
      </c>
      <c r="C39" s="257">
        <f>'B2-01-Tabmis'!C39</f>
        <v>0</v>
      </c>
      <c r="D39" s="257">
        <f>'B2-01-Tabmis'!D39</f>
        <v>0</v>
      </c>
      <c r="E39" s="257">
        <f>'B2-01-Tabmis'!E39</f>
        <v>0</v>
      </c>
      <c r="F39" s="257">
        <f>'B2-01-Tabmis'!F39</f>
        <v>0</v>
      </c>
      <c r="G39" s="257">
        <f>'B2-01-Tabmis'!G39</f>
        <v>0</v>
      </c>
      <c r="H39" s="257">
        <f>'B2-01-Tabmis'!H39</f>
        <v>0</v>
      </c>
      <c r="I39" s="257">
        <f>'B2-01-Tabmis'!I39</f>
        <v>0</v>
      </c>
      <c r="J39" s="257">
        <f>'B2-01-Tabmis'!J39</f>
        <v>0</v>
      </c>
      <c r="K39" s="257">
        <f>'B2-01-Tabmis'!K39</f>
        <v>0</v>
      </c>
      <c r="L39" s="257">
        <f>'B2-01-Tabmis'!L39</f>
        <v>0</v>
      </c>
      <c r="M39" s="257">
        <f>'B2-01-Tabmis'!M39</f>
        <v>0</v>
      </c>
      <c r="N39" s="257">
        <f>'B2-01-Tabmis'!N39</f>
        <v>0</v>
      </c>
    </row>
    <row r="40" spans="1:14" ht="25.5">
      <c r="A40" s="259" t="s">
        <v>81</v>
      </c>
      <c r="B40" s="259" t="s">
        <v>660</v>
      </c>
      <c r="C40" s="257">
        <f>'B2-01-Tabmis'!C40</f>
        <v>35833025159</v>
      </c>
      <c r="D40" s="257">
        <f>'B2-01-Tabmis'!D40</f>
        <v>0</v>
      </c>
      <c r="E40" s="257">
        <f>'B2-01-Tabmis'!E40</f>
        <v>35833025159</v>
      </c>
      <c r="F40" s="257">
        <f>'B2-01-Tabmis'!F40</f>
        <v>35833025159</v>
      </c>
      <c r="G40" s="257">
        <f>'B2-01-Tabmis'!G40</f>
        <v>0</v>
      </c>
      <c r="H40" s="257">
        <f>'B2-01-Tabmis'!H40</f>
        <v>0</v>
      </c>
      <c r="I40" s="257">
        <f>'B2-01-Tabmis'!I40</f>
        <v>35833025159</v>
      </c>
      <c r="J40" s="257">
        <f>'B2-01-Tabmis'!J40</f>
        <v>0</v>
      </c>
      <c r="K40" s="257">
        <f>'B2-01-Tabmis'!K40</f>
        <v>35833025159</v>
      </c>
      <c r="L40" s="257">
        <f>'B2-01-Tabmis'!L40</f>
        <v>35833025159</v>
      </c>
      <c r="M40" s="257">
        <f>'B2-01-Tabmis'!M40</f>
        <v>0</v>
      </c>
      <c r="N40" s="257">
        <f>'B2-01-Tabmis'!N40</f>
        <v>0</v>
      </c>
    </row>
    <row r="41" spans="1:14" ht="25.5">
      <c r="A41" s="258" t="s">
        <v>232</v>
      </c>
      <c r="B41" s="258" t="s">
        <v>24</v>
      </c>
      <c r="C41" s="257">
        <f>'B2-01-Tabmis'!C41</f>
        <v>15544828078</v>
      </c>
      <c r="D41" s="257">
        <f>'B2-01-Tabmis'!D41</f>
        <v>0</v>
      </c>
      <c r="E41" s="257">
        <f>'B2-01-Tabmis'!E41</f>
        <v>15544828078</v>
      </c>
      <c r="F41" s="257">
        <f>'B2-01-Tabmis'!F41</f>
        <v>15544828078</v>
      </c>
      <c r="G41" s="257">
        <f>'B2-01-Tabmis'!G41</f>
        <v>0</v>
      </c>
      <c r="H41" s="257">
        <f>'B2-01-Tabmis'!H41</f>
        <v>0</v>
      </c>
      <c r="I41" s="257">
        <f>'B2-01-Tabmis'!I41</f>
        <v>15544828078</v>
      </c>
      <c r="J41" s="257">
        <f>'B2-01-Tabmis'!J41</f>
        <v>0</v>
      </c>
      <c r="K41" s="257">
        <f>'B2-01-Tabmis'!K41</f>
        <v>15544828078</v>
      </c>
      <c r="L41" s="257">
        <f>'B2-01-Tabmis'!L41</f>
        <v>15544828078</v>
      </c>
      <c r="M41" s="257">
        <f>'B2-01-Tabmis'!M41</f>
        <v>0</v>
      </c>
      <c r="N41" s="257">
        <f>'B2-01-Tabmis'!N41</f>
        <v>0</v>
      </c>
    </row>
    <row r="42" spans="1:14" ht="63.75">
      <c r="A42" s="255"/>
      <c r="B42" s="258" t="s">
        <v>647</v>
      </c>
      <c r="C42" s="257">
        <f>'B2-01-Tabmis'!C42</f>
        <v>0</v>
      </c>
      <c r="D42" s="257">
        <f>'B2-01-Tabmis'!D42</f>
        <v>0</v>
      </c>
      <c r="E42" s="257">
        <f>'B2-01-Tabmis'!E42</f>
        <v>0</v>
      </c>
      <c r="F42" s="257">
        <f>'B2-01-Tabmis'!F42</f>
        <v>0</v>
      </c>
      <c r="G42" s="257">
        <f>'B2-01-Tabmis'!G42</f>
        <v>0</v>
      </c>
      <c r="H42" s="257">
        <f>'B2-01-Tabmis'!H42</f>
        <v>0</v>
      </c>
      <c r="I42" s="257">
        <f>'B2-01-Tabmis'!I42</f>
        <v>0</v>
      </c>
      <c r="J42" s="257">
        <f>'B2-01-Tabmis'!J42</f>
        <v>0</v>
      </c>
      <c r="K42" s="257">
        <f>'B2-01-Tabmis'!K42</f>
        <v>0</v>
      </c>
      <c r="L42" s="257">
        <f>'B2-01-Tabmis'!L42</f>
        <v>0</v>
      </c>
      <c r="M42" s="257">
        <f>'B2-01-Tabmis'!M42</f>
        <v>0</v>
      </c>
      <c r="N42" s="257">
        <f>'B2-01-Tabmis'!N42</f>
        <v>0</v>
      </c>
    </row>
    <row r="43" spans="1:14" ht="25.5">
      <c r="A43" s="258" t="s">
        <v>117</v>
      </c>
      <c r="B43" s="258" t="s">
        <v>649</v>
      </c>
      <c r="C43" s="257">
        <f>'B2-01-Tabmis'!C43</f>
        <v>0</v>
      </c>
      <c r="D43" s="257">
        <f>'B2-01-Tabmis'!D43</f>
        <v>0</v>
      </c>
      <c r="E43" s="257">
        <f>'B2-01-Tabmis'!E43</f>
        <v>0</v>
      </c>
      <c r="F43" s="257">
        <f>'B2-01-Tabmis'!F43</f>
        <v>0</v>
      </c>
      <c r="G43" s="257">
        <f>'B2-01-Tabmis'!G43</f>
        <v>0</v>
      </c>
      <c r="H43" s="257">
        <f>'B2-01-Tabmis'!H43</f>
        <v>0</v>
      </c>
      <c r="I43" s="257">
        <f>'B2-01-Tabmis'!I43</f>
        <v>0</v>
      </c>
      <c r="J43" s="257">
        <f>'B2-01-Tabmis'!J43</f>
        <v>0</v>
      </c>
      <c r="K43" s="257">
        <f>'B2-01-Tabmis'!K43</f>
        <v>0</v>
      </c>
      <c r="L43" s="257">
        <f>'B2-01-Tabmis'!L43</f>
        <v>0</v>
      </c>
      <c r="M43" s="257">
        <f>'B2-01-Tabmis'!M43</f>
        <v>0</v>
      </c>
      <c r="N43" s="257">
        <f>'B2-01-Tabmis'!N43</f>
        <v>0</v>
      </c>
    </row>
    <row r="44" spans="1:14" ht="25.5">
      <c r="A44" s="255"/>
      <c r="B44" s="258" t="s">
        <v>650</v>
      </c>
      <c r="C44" s="257">
        <f>'B2-01-Tabmis'!C44</f>
        <v>0</v>
      </c>
      <c r="D44" s="257">
        <f>'B2-01-Tabmis'!D44</f>
        <v>0</v>
      </c>
      <c r="E44" s="257">
        <f>'B2-01-Tabmis'!E44</f>
        <v>0</v>
      </c>
      <c r="F44" s="257">
        <f>'B2-01-Tabmis'!F44</f>
        <v>0</v>
      </c>
      <c r="G44" s="257">
        <f>'B2-01-Tabmis'!G44</f>
        <v>0</v>
      </c>
      <c r="H44" s="257">
        <f>'B2-01-Tabmis'!H44</f>
        <v>0</v>
      </c>
      <c r="I44" s="257">
        <f>'B2-01-Tabmis'!I44</f>
        <v>0</v>
      </c>
      <c r="J44" s="257">
        <f>'B2-01-Tabmis'!J44</f>
        <v>0</v>
      </c>
      <c r="K44" s="257">
        <f>'B2-01-Tabmis'!K44</f>
        <v>0</v>
      </c>
      <c r="L44" s="257">
        <f>'B2-01-Tabmis'!L44</f>
        <v>0</v>
      </c>
      <c r="M44" s="257">
        <f>'B2-01-Tabmis'!M44</f>
        <v>0</v>
      </c>
      <c r="N44" s="257">
        <f>'B2-01-Tabmis'!N44</f>
        <v>0</v>
      </c>
    </row>
    <row r="45" spans="1:14">
      <c r="A45" s="258" t="s">
        <v>108</v>
      </c>
      <c r="B45" s="258" t="s">
        <v>25</v>
      </c>
      <c r="C45" s="257">
        <f>'B2-01-Tabmis'!C45</f>
        <v>20204109441</v>
      </c>
      <c r="D45" s="257">
        <f>'B2-01-Tabmis'!D45</f>
        <v>0</v>
      </c>
      <c r="E45" s="257">
        <f>'B2-01-Tabmis'!E45</f>
        <v>20204109441</v>
      </c>
      <c r="F45" s="257">
        <f>'B2-01-Tabmis'!F45</f>
        <v>20204109441</v>
      </c>
      <c r="G45" s="257">
        <f>'B2-01-Tabmis'!G45</f>
        <v>0</v>
      </c>
      <c r="H45" s="257">
        <f>'B2-01-Tabmis'!H45</f>
        <v>0</v>
      </c>
      <c r="I45" s="257">
        <f>'B2-01-Tabmis'!I45</f>
        <v>20204109441</v>
      </c>
      <c r="J45" s="257">
        <f>'B2-01-Tabmis'!J45</f>
        <v>0</v>
      </c>
      <c r="K45" s="257">
        <f>'B2-01-Tabmis'!K45</f>
        <v>20204109441</v>
      </c>
      <c r="L45" s="257">
        <f>'B2-01-Tabmis'!L45</f>
        <v>20204109441</v>
      </c>
      <c r="M45" s="257">
        <f>'B2-01-Tabmis'!M45</f>
        <v>0</v>
      </c>
      <c r="N45" s="257">
        <f>'B2-01-Tabmis'!N45</f>
        <v>0</v>
      </c>
    </row>
    <row r="46" spans="1:14" ht="38.25">
      <c r="A46" s="255"/>
      <c r="B46" s="258" t="s">
        <v>652</v>
      </c>
      <c r="C46" s="257">
        <f>'B2-01-Tabmis'!C46</f>
        <v>0</v>
      </c>
      <c r="D46" s="257">
        <f>'B2-01-Tabmis'!D46</f>
        <v>0</v>
      </c>
      <c r="E46" s="257">
        <f>'B2-01-Tabmis'!E46</f>
        <v>0</v>
      </c>
      <c r="F46" s="257">
        <f>'B2-01-Tabmis'!F46</f>
        <v>0</v>
      </c>
      <c r="G46" s="257">
        <f>'B2-01-Tabmis'!G46</f>
        <v>0</v>
      </c>
      <c r="H46" s="257">
        <f>'B2-01-Tabmis'!H46</f>
        <v>0</v>
      </c>
      <c r="I46" s="257">
        <f>'B2-01-Tabmis'!I46</f>
        <v>0</v>
      </c>
      <c r="J46" s="257">
        <f>'B2-01-Tabmis'!J46</f>
        <v>0</v>
      </c>
      <c r="K46" s="257">
        <f>'B2-01-Tabmis'!K46</f>
        <v>0</v>
      </c>
      <c r="L46" s="257">
        <f>'B2-01-Tabmis'!L46</f>
        <v>0</v>
      </c>
      <c r="M46" s="257">
        <f>'B2-01-Tabmis'!M46</f>
        <v>0</v>
      </c>
      <c r="N46" s="257">
        <f>'B2-01-Tabmis'!N46</f>
        <v>0</v>
      </c>
    </row>
    <row r="47" spans="1:14">
      <c r="A47" s="258" t="s">
        <v>109</v>
      </c>
      <c r="B47" s="258" t="s">
        <v>27</v>
      </c>
      <c r="C47" s="257">
        <f>'B2-01-Tabmis'!C47</f>
        <v>84087640</v>
      </c>
      <c r="D47" s="257">
        <f>'B2-01-Tabmis'!D47</f>
        <v>0</v>
      </c>
      <c r="E47" s="257">
        <f>'B2-01-Tabmis'!E47</f>
        <v>84087640</v>
      </c>
      <c r="F47" s="257">
        <f>'B2-01-Tabmis'!F47</f>
        <v>84087640</v>
      </c>
      <c r="G47" s="257">
        <f>'B2-01-Tabmis'!G47</f>
        <v>0</v>
      </c>
      <c r="H47" s="257">
        <f>'B2-01-Tabmis'!H47</f>
        <v>0</v>
      </c>
      <c r="I47" s="257">
        <f>'B2-01-Tabmis'!I47</f>
        <v>84087640</v>
      </c>
      <c r="J47" s="257">
        <f>'B2-01-Tabmis'!J47</f>
        <v>0</v>
      </c>
      <c r="K47" s="257">
        <f>'B2-01-Tabmis'!K47</f>
        <v>84087640</v>
      </c>
      <c r="L47" s="257">
        <f>'B2-01-Tabmis'!L47</f>
        <v>84087640</v>
      </c>
      <c r="M47" s="257">
        <f>'B2-01-Tabmis'!M47</f>
        <v>0</v>
      </c>
      <c r="N47" s="257">
        <f>'B2-01-Tabmis'!N47</f>
        <v>0</v>
      </c>
    </row>
    <row r="48" spans="1:14" ht="38.25">
      <c r="A48" s="255"/>
      <c r="B48" s="258" t="s">
        <v>661</v>
      </c>
      <c r="C48" s="257">
        <f>'B2-01-Tabmis'!C48</f>
        <v>0</v>
      </c>
      <c r="D48" s="257">
        <f>'B2-01-Tabmis'!D48</f>
        <v>0</v>
      </c>
      <c r="E48" s="257">
        <f>'B2-01-Tabmis'!E48</f>
        <v>0</v>
      </c>
      <c r="F48" s="257">
        <f>'B2-01-Tabmis'!F48</f>
        <v>0</v>
      </c>
      <c r="G48" s="257">
        <f>'B2-01-Tabmis'!G48</f>
        <v>0</v>
      </c>
      <c r="H48" s="257">
        <f>'B2-01-Tabmis'!H48</f>
        <v>0</v>
      </c>
      <c r="I48" s="257">
        <f>'B2-01-Tabmis'!I48</f>
        <v>0</v>
      </c>
      <c r="J48" s="257">
        <f>'B2-01-Tabmis'!J48</f>
        <v>0</v>
      </c>
      <c r="K48" s="257">
        <f>'B2-01-Tabmis'!K48</f>
        <v>0</v>
      </c>
      <c r="L48" s="257">
        <f>'B2-01-Tabmis'!L48</f>
        <v>0</v>
      </c>
      <c r="M48" s="257">
        <f>'B2-01-Tabmis'!M48</f>
        <v>0</v>
      </c>
      <c r="N48" s="257">
        <f>'B2-01-Tabmis'!N48</f>
        <v>0</v>
      </c>
    </row>
    <row r="49" spans="1:14">
      <c r="A49" s="255"/>
      <c r="B49" s="258" t="s">
        <v>662</v>
      </c>
      <c r="C49" s="257">
        <f>'B2-01-Tabmis'!C49</f>
        <v>0</v>
      </c>
      <c r="D49" s="257">
        <f>'B2-01-Tabmis'!D49</f>
        <v>0</v>
      </c>
      <c r="E49" s="257">
        <f>'B2-01-Tabmis'!E49</f>
        <v>0</v>
      </c>
      <c r="F49" s="257">
        <f>'B2-01-Tabmis'!F49</f>
        <v>0</v>
      </c>
      <c r="G49" s="257">
        <f>'B2-01-Tabmis'!G49</f>
        <v>0</v>
      </c>
      <c r="H49" s="257">
        <f>'B2-01-Tabmis'!H49</f>
        <v>0</v>
      </c>
      <c r="I49" s="257">
        <f>'B2-01-Tabmis'!I49</f>
        <v>0</v>
      </c>
      <c r="J49" s="257">
        <f>'B2-01-Tabmis'!J49</f>
        <v>0</v>
      </c>
      <c r="K49" s="257">
        <f>'B2-01-Tabmis'!K49</f>
        <v>0</v>
      </c>
      <c r="L49" s="257">
        <f>'B2-01-Tabmis'!L49</f>
        <v>0</v>
      </c>
      <c r="M49" s="257">
        <f>'B2-01-Tabmis'!M49</f>
        <v>0</v>
      </c>
      <c r="N49" s="257">
        <f>'B2-01-Tabmis'!N49</f>
        <v>0</v>
      </c>
    </row>
    <row r="50" spans="1:14" ht="25.5">
      <c r="A50" s="258" t="s">
        <v>110</v>
      </c>
      <c r="B50" s="258" t="s">
        <v>663</v>
      </c>
      <c r="C50" s="257">
        <f>'B2-01-Tabmis'!C50</f>
        <v>0</v>
      </c>
      <c r="D50" s="257">
        <f>'B2-01-Tabmis'!D50</f>
        <v>0</v>
      </c>
      <c r="E50" s="257">
        <f>'B2-01-Tabmis'!E50</f>
        <v>0</v>
      </c>
      <c r="F50" s="257">
        <f>'B2-01-Tabmis'!F50</f>
        <v>0</v>
      </c>
      <c r="G50" s="257">
        <f>'B2-01-Tabmis'!G50</f>
        <v>0</v>
      </c>
      <c r="H50" s="257">
        <f>'B2-01-Tabmis'!H50</f>
        <v>0</v>
      </c>
      <c r="I50" s="257">
        <f>'B2-01-Tabmis'!I50</f>
        <v>0</v>
      </c>
      <c r="J50" s="257">
        <f>'B2-01-Tabmis'!J50</f>
        <v>0</v>
      </c>
      <c r="K50" s="257">
        <f>'B2-01-Tabmis'!K50</f>
        <v>0</v>
      </c>
      <c r="L50" s="257">
        <f>'B2-01-Tabmis'!L50</f>
        <v>0</v>
      </c>
      <c r="M50" s="257">
        <f>'B2-01-Tabmis'!M50</f>
        <v>0</v>
      </c>
      <c r="N50" s="257">
        <f>'B2-01-Tabmis'!N50</f>
        <v>0</v>
      </c>
    </row>
    <row r="51" spans="1:14" ht="25.5">
      <c r="A51" s="259" t="s">
        <v>82</v>
      </c>
      <c r="B51" s="259" t="s">
        <v>664</v>
      </c>
      <c r="C51" s="257">
        <f>'B2-01-Tabmis'!C51</f>
        <v>943678592750</v>
      </c>
      <c r="D51" s="257">
        <f>'B2-01-Tabmis'!D51</f>
        <v>0</v>
      </c>
      <c r="E51" s="257">
        <f>'B2-01-Tabmis'!E51</f>
        <v>943678592750</v>
      </c>
      <c r="F51" s="257">
        <f>'B2-01-Tabmis'!F51</f>
        <v>49580142319</v>
      </c>
      <c r="G51" s="257">
        <f>'B2-01-Tabmis'!G51</f>
        <v>894098450431</v>
      </c>
      <c r="H51" s="257">
        <f>'B2-01-Tabmis'!H51</f>
        <v>0</v>
      </c>
      <c r="I51" s="257">
        <f>'B2-01-Tabmis'!I51</f>
        <v>943678592750</v>
      </c>
      <c r="J51" s="257">
        <f>'B2-01-Tabmis'!J51</f>
        <v>0</v>
      </c>
      <c r="K51" s="257">
        <f>'B2-01-Tabmis'!K51</f>
        <v>943678592750</v>
      </c>
      <c r="L51" s="257">
        <f>'B2-01-Tabmis'!L51</f>
        <v>49580142319</v>
      </c>
      <c r="M51" s="257">
        <f>'B2-01-Tabmis'!M51</f>
        <v>894098450431</v>
      </c>
      <c r="N51" s="257">
        <f>'B2-01-Tabmis'!N51</f>
        <v>0</v>
      </c>
    </row>
    <row r="52" spans="1:14" ht="25.5">
      <c r="A52" s="258" t="s">
        <v>213</v>
      </c>
      <c r="B52" s="258" t="s">
        <v>24</v>
      </c>
      <c r="C52" s="257">
        <f>'B2-01-Tabmis'!C52</f>
        <v>519258040006</v>
      </c>
      <c r="D52" s="257">
        <f>'B2-01-Tabmis'!D52</f>
        <v>0</v>
      </c>
      <c r="E52" s="257">
        <f>'B2-01-Tabmis'!E52</f>
        <v>519258040006</v>
      </c>
      <c r="F52" s="257">
        <f>'B2-01-Tabmis'!F52</f>
        <v>0</v>
      </c>
      <c r="G52" s="257">
        <f>'B2-01-Tabmis'!G52</f>
        <v>519258040006</v>
      </c>
      <c r="H52" s="257">
        <f>'B2-01-Tabmis'!H52</f>
        <v>0</v>
      </c>
      <c r="I52" s="257">
        <f>'B2-01-Tabmis'!I52</f>
        <v>519258040006</v>
      </c>
      <c r="J52" s="257">
        <f>'B2-01-Tabmis'!J52</f>
        <v>0</v>
      </c>
      <c r="K52" s="257">
        <f>'B2-01-Tabmis'!K52</f>
        <v>519258040006</v>
      </c>
      <c r="L52" s="257">
        <f>'B2-01-Tabmis'!L52</f>
        <v>0</v>
      </c>
      <c r="M52" s="257">
        <f>'B2-01-Tabmis'!M52</f>
        <v>519258040006</v>
      </c>
      <c r="N52" s="257">
        <f>'B2-01-Tabmis'!N52</f>
        <v>0</v>
      </c>
    </row>
    <row r="53" spans="1:14" ht="63.75">
      <c r="A53" s="255"/>
      <c r="B53" s="258" t="s">
        <v>647</v>
      </c>
      <c r="C53" s="257">
        <f>'B2-01-Tabmis'!C53</f>
        <v>0</v>
      </c>
      <c r="D53" s="257">
        <f>'B2-01-Tabmis'!D53</f>
        <v>0</v>
      </c>
      <c r="E53" s="257">
        <f>'B2-01-Tabmis'!E53</f>
        <v>0</v>
      </c>
      <c r="F53" s="257">
        <f>'B2-01-Tabmis'!F53</f>
        <v>0</v>
      </c>
      <c r="G53" s="257">
        <f>'B2-01-Tabmis'!G53</f>
        <v>0</v>
      </c>
      <c r="H53" s="257">
        <f>'B2-01-Tabmis'!H53</f>
        <v>0</v>
      </c>
      <c r="I53" s="257">
        <f>'B2-01-Tabmis'!I53</f>
        <v>0</v>
      </c>
      <c r="J53" s="257">
        <f>'B2-01-Tabmis'!J53</f>
        <v>0</v>
      </c>
      <c r="K53" s="257">
        <f>'B2-01-Tabmis'!K53</f>
        <v>0</v>
      </c>
      <c r="L53" s="257">
        <f>'B2-01-Tabmis'!L53</f>
        <v>0</v>
      </c>
      <c r="M53" s="257">
        <f>'B2-01-Tabmis'!M53</f>
        <v>0</v>
      </c>
      <c r="N53" s="257">
        <f>'B2-01-Tabmis'!N53</f>
        <v>0</v>
      </c>
    </row>
    <row r="54" spans="1:14" ht="25.5">
      <c r="A54" s="258" t="s">
        <v>86</v>
      </c>
      <c r="B54" s="258" t="s">
        <v>649</v>
      </c>
      <c r="C54" s="257">
        <f>'B2-01-Tabmis'!C54</f>
        <v>32776736667</v>
      </c>
      <c r="D54" s="257">
        <f>'B2-01-Tabmis'!D54</f>
        <v>0</v>
      </c>
      <c r="E54" s="257">
        <f>'B2-01-Tabmis'!E54</f>
        <v>32776736667</v>
      </c>
      <c r="F54" s="257">
        <f>'B2-01-Tabmis'!F54</f>
        <v>32776736667</v>
      </c>
      <c r="G54" s="257">
        <f>'B2-01-Tabmis'!G54</f>
        <v>0</v>
      </c>
      <c r="H54" s="257">
        <f>'B2-01-Tabmis'!H54</f>
        <v>0</v>
      </c>
      <c r="I54" s="257">
        <f>'B2-01-Tabmis'!I54</f>
        <v>32776736667</v>
      </c>
      <c r="J54" s="257">
        <f>'B2-01-Tabmis'!J54</f>
        <v>0</v>
      </c>
      <c r="K54" s="257">
        <f>'B2-01-Tabmis'!K54</f>
        <v>32776736667</v>
      </c>
      <c r="L54" s="257">
        <f>'B2-01-Tabmis'!L54</f>
        <v>32776736667</v>
      </c>
      <c r="M54" s="257">
        <f>'B2-01-Tabmis'!M54</f>
        <v>0</v>
      </c>
      <c r="N54" s="257">
        <f>'B2-01-Tabmis'!N54</f>
        <v>0</v>
      </c>
    </row>
    <row r="55" spans="1:14" ht="25.5">
      <c r="A55" s="255"/>
      <c r="B55" s="258" t="s">
        <v>650</v>
      </c>
      <c r="C55" s="257">
        <f>'B2-01-Tabmis'!C55</f>
        <v>0</v>
      </c>
      <c r="D55" s="257">
        <f>'B2-01-Tabmis'!D55</f>
        <v>0</v>
      </c>
      <c r="E55" s="257">
        <f>'B2-01-Tabmis'!E55</f>
        <v>0</v>
      </c>
      <c r="F55" s="257">
        <f>'B2-01-Tabmis'!F55</f>
        <v>0</v>
      </c>
      <c r="G55" s="257">
        <f>'B2-01-Tabmis'!G55</f>
        <v>0</v>
      </c>
      <c r="H55" s="257">
        <f>'B2-01-Tabmis'!H55</f>
        <v>0</v>
      </c>
      <c r="I55" s="257">
        <f>'B2-01-Tabmis'!I55</f>
        <v>0</v>
      </c>
      <c r="J55" s="257">
        <f>'B2-01-Tabmis'!J55</f>
        <v>0</v>
      </c>
      <c r="K55" s="257">
        <f>'B2-01-Tabmis'!K55</f>
        <v>0</v>
      </c>
      <c r="L55" s="257">
        <f>'B2-01-Tabmis'!L55</f>
        <v>0</v>
      </c>
      <c r="M55" s="257">
        <f>'B2-01-Tabmis'!M55</f>
        <v>0</v>
      </c>
      <c r="N55" s="257">
        <f>'B2-01-Tabmis'!N55</f>
        <v>0</v>
      </c>
    </row>
    <row r="56" spans="1:14">
      <c r="A56" s="258" t="s">
        <v>588</v>
      </c>
      <c r="B56" s="258" t="s">
        <v>25</v>
      </c>
      <c r="C56" s="257">
        <f>'B2-01-Tabmis'!C56</f>
        <v>374840410425</v>
      </c>
      <c r="D56" s="257">
        <f>'B2-01-Tabmis'!D56</f>
        <v>0</v>
      </c>
      <c r="E56" s="257">
        <f>'B2-01-Tabmis'!E56</f>
        <v>374840410425</v>
      </c>
      <c r="F56" s="257">
        <f>'B2-01-Tabmis'!F56</f>
        <v>0</v>
      </c>
      <c r="G56" s="257">
        <f>'B2-01-Tabmis'!G56</f>
        <v>374840410425</v>
      </c>
      <c r="H56" s="257">
        <f>'B2-01-Tabmis'!H56</f>
        <v>0</v>
      </c>
      <c r="I56" s="257">
        <f>'B2-01-Tabmis'!I56</f>
        <v>374840410425</v>
      </c>
      <c r="J56" s="257">
        <f>'B2-01-Tabmis'!J56</f>
        <v>0</v>
      </c>
      <c r="K56" s="257">
        <f>'B2-01-Tabmis'!K56</f>
        <v>374840410425</v>
      </c>
      <c r="L56" s="257">
        <f>'B2-01-Tabmis'!L56</f>
        <v>0</v>
      </c>
      <c r="M56" s="257">
        <f>'B2-01-Tabmis'!M56</f>
        <v>374840410425</v>
      </c>
      <c r="N56" s="257">
        <f>'B2-01-Tabmis'!N56</f>
        <v>0</v>
      </c>
    </row>
    <row r="57" spans="1:14" ht="38.25">
      <c r="A57" s="255"/>
      <c r="B57" s="258" t="s">
        <v>652</v>
      </c>
      <c r="C57" s="257">
        <f>'B2-01-Tabmis'!C57</f>
        <v>0</v>
      </c>
      <c r="D57" s="257">
        <f>'B2-01-Tabmis'!D57</f>
        <v>0</v>
      </c>
      <c r="E57" s="257">
        <f>'B2-01-Tabmis'!E57</f>
        <v>0</v>
      </c>
      <c r="F57" s="257">
        <f>'B2-01-Tabmis'!F57</f>
        <v>0</v>
      </c>
      <c r="G57" s="257">
        <f>'B2-01-Tabmis'!G57</f>
        <v>0</v>
      </c>
      <c r="H57" s="257">
        <f>'B2-01-Tabmis'!H57</f>
        <v>0</v>
      </c>
      <c r="I57" s="257">
        <f>'B2-01-Tabmis'!I57</f>
        <v>0</v>
      </c>
      <c r="J57" s="257">
        <f>'B2-01-Tabmis'!J57</f>
        <v>0</v>
      </c>
      <c r="K57" s="257">
        <f>'B2-01-Tabmis'!K57</f>
        <v>0</v>
      </c>
      <c r="L57" s="257">
        <f>'B2-01-Tabmis'!L57</f>
        <v>0</v>
      </c>
      <c r="M57" s="257">
        <f>'B2-01-Tabmis'!M57</f>
        <v>0</v>
      </c>
      <c r="N57" s="257">
        <f>'B2-01-Tabmis'!N57</f>
        <v>0</v>
      </c>
    </row>
    <row r="58" spans="1:14">
      <c r="A58" s="258" t="s">
        <v>589</v>
      </c>
      <c r="B58" s="258" t="s">
        <v>27</v>
      </c>
      <c r="C58" s="257">
        <f>'B2-01-Tabmis'!C58</f>
        <v>16803405652</v>
      </c>
      <c r="D58" s="257">
        <f>'B2-01-Tabmis'!D58</f>
        <v>0</v>
      </c>
      <c r="E58" s="257">
        <f>'B2-01-Tabmis'!E58</f>
        <v>16803405652</v>
      </c>
      <c r="F58" s="257">
        <f>'B2-01-Tabmis'!F58</f>
        <v>16803405652</v>
      </c>
      <c r="G58" s="257">
        <f>'B2-01-Tabmis'!G58</f>
        <v>0</v>
      </c>
      <c r="H58" s="257">
        <f>'B2-01-Tabmis'!H58</f>
        <v>0</v>
      </c>
      <c r="I58" s="257">
        <f>'B2-01-Tabmis'!I58</f>
        <v>16803405652</v>
      </c>
      <c r="J58" s="257">
        <f>'B2-01-Tabmis'!J58</f>
        <v>0</v>
      </c>
      <c r="K58" s="257">
        <f>'B2-01-Tabmis'!K58</f>
        <v>16803405652</v>
      </c>
      <c r="L58" s="257">
        <f>'B2-01-Tabmis'!L58</f>
        <v>16803405652</v>
      </c>
      <c r="M58" s="257">
        <f>'B2-01-Tabmis'!M58</f>
        <v>0</v>
      </c>
      <c r="N58" s="257">
        <f>'B2-01-Tabmis'!N58</f>
        <v>0</v>
      </c>
    </row>
    <row r="59" spans="1:14" ht="38.25">
      <c r="A59" s="255"/>
      <c r="B59" s="258" t="s">
        <v>661</v>
      </c>
      <c r="C59" s="257">
        <f>'B2-01-Tabmis'!C59</f>
        <v>0</v>
      </c>
      <c r="D59" s="257">
        <f>'B2-01-Tabmis'!D59</f>
        <v>0</v>
      </c>
      <c r="E59" s="257">
        <f>'B2-01-Tabmis'!E59</f>
        <v>0</v>
      </c>
      <c r="F59" s="257">
        <f>'B2-01-Tabmis'!F59</f>
        <v>0</v>
      </c>
      <c r="G59" s="257">
        <f>'B2-01-Tabmis'!G59</f>
        <v>0</v>
      </c>
      <c r="H59" s="257">
        <f>'B2-01-Tabmis'!H59</f>
        <v>0</v>
      </c>
      <c r="I59" s="257">
        <f>'B2-01-Tabmis'!I59</f>
        <v>0</v>
      </c>
      <c r="J59" s="257">
        <f>'B2-01-Tabmis'!J59</f>
        <v>0</v>
      </c>
      <c r="K59" s="257">
        <f>'B2-01-Tabmis'!K59</f>
        <v>0</v>
      </c>
      <c r="L59" s="257">
        <f>'B2-01-Tabmis'!L59</f>
        <v>0</v>
      </c>
      <c r="M59" s="257">
        <f>'B2-01-Tabmis'!M59</f>
        <v>0</v>
      </c>
      <c r="N59" s="257">
        <f>'B2-01-Tabmis'!N59</f>
        <v>0</v>
      </c>
    </row>
    <row r="60" spans="1:14">
      <c r="A60" s="255"/>
      <c r="B60" s="258" t="s">
        <v>662</v>
      </c>
      <c r="C60" s="257">
        <f>'B2-01-Tabmis'!C60</f>
        <v>0</v>
      </c>
      <c r="D60" s="257">
        <f>'B2-01-Tabmis'!D60</f>
        <v>0</v>
      </c>
      <c r="E60" s="257">
        <f>'B2-01-Tabmis'!E60</f>
        <v>0</v>
      </c>
      <c r="F60" s="257">
        <f>'B2-01-Tabmis'!F60</f>
        <v>0</v>
      </c>
      <c r="G60" s="257">
        <f>'B2-01-Tabmis'!G60</f>
        <v>0</v>
      </c>
      <c r="H60" s="257">
        <f>'B2-01-Tabmis'!H60</f>
        <v>0</v>
      </c>
      <c r="I60" s="257">
        <f>'B2-01-Tabmis'!I60</f>
        <v>0</v>
      </c>
      <c r="J60" s="257">
        <f>'B2-01-Tabmis'!J60</f>
        <v>0</v>
      </c>
      <c r="K60" s="257">
        <f>'B2-01-Tabmis'!K60</f>
        <v>0</v>
      </c>
      <c r="L60" s="257">
        <f>'B2-01-Tabmis'!L60</f>
        <v>0</v>
      </c>
      <c r="M60" s="257">
        <f>'B2-01-Tabmis'!M60</f>
        <v>0</v>
      </c>
      <c r="N60" s="257">
        <f>'B2-01-Tabmis'!N60</f>
        <v>0</v>
      </c>
    </row>
    <row r="61" spans="1:14" ht="25.5">
      <c r="A61" s="258" t="s">
        <v>590</v>
      </c>
      <c r="B61" s="258" t="s">
        <v>663</v>
      </c>
      <c r="C61" s="257">
        <f>'B2-01-Tabmis'!C61</f>
        <v>0</v>
      </c>
      <c r="D61" s="257">
        <f>'B2-01-Tabmis'!D61</f>
        <v>0</v>
      </c>
      <c r="E61" s="257">
        <f>'B2-01-Tabmis'!E61</f>
        <v>0</v>
      </c>
      <c r="F61" s="257">
        <f>'B2-01-Tabmis'!F61</f>
        <v>0</v>
      </c>
      <c r="G61" s="257">
        <f>'B2-01-Tabmis'!G61</f>
        <v>0</v>
      </c>
      <c r="H61" s="257">
        <f>'B2-01-Tabmis'!H61</f>
        <v>0</v>
      </c>
      <c r="I61" s="257">
        <f>'B2-01-Tabmis'!I61</f>
        <v>0</v>
      </c>
      <c r="J61" s="257">
        <f>'B2-01-Tabmis'!J61</f>
        <v>0</v>
      </c>
      <c r="K61" s="257">
        <f>'B2-01-Tabmis'!K61</f>
        <v>0</v>
      </c>
      <c r="L61" s="257">
        <f>'B2-01-Tabmis'!L61</f>
        <v>0</v>
      </c>
      <c r="M61" s="257">
        <f>'B2-01-Tabmis'!M61</f>
        <v>0</v>
      </c>
      <c r="N61" s="257">
        <f>'B2-01-Tabmis'!N61</f>
        <v>0</v>
      </c>
    </row>
    <row r="62" spans="1:14">
      <c r="A62" s="259" t="s">
        <v>83</v>
      </c>
      <c r="B62" s="259" t="s">
        <v>33</v>
      </c>
      <c r="C62" s="257">
        <f>'B2-01-Tabmis'!C62</f>
        <v>479309864908</v>
      </c>
      <c r="D62" s="257">
        <f>'B2-01-Tabmis'!D62</f>
        <v>0</v>
      </c>
      <c r="E62" s="257">
        <f>'B2-01-Tabmis'!E62</f>
        <v>479309864908</v>
      </c>
      <c r="F62" s="257">
        <f>'B2-01-Tabmis'!F62</f>
        <v>479309864908</v>
      </c>
      <c r="G62" s="257">
        <f>'B2-01-Tabmis'!G62</f>
        <v>0</v>
      </c>
      <c r="H62" s="257">
        <f>'B2-01-Tabmis'!H62</f>
        <v>0</v>
      </c>
      <c r="I62" s="257">
        <f>'B2-01-Tabmis'!I62</f>
        <v>479309864908</v>
      </c>
      <c r="J62" s="257">
        <f>'B2-01-Tabmis'!J62</f>
        <v>0</v>
      </c>
      <c r="K62" s="257">
        <f>'B2-01-Tabmis'!K62</f>
        <v>479309864908</v>
      </c>
      <c r="L62" s="257">
        <f>'B2-01-Tabmis'!L62</f>
        <v>479309864908</v>
      </c>
      <c r="M62" s="257">
        <f>'B2-01-Tabmis'!M62</f>
        <v>0</v>
      </c>
      <c r="N62" s="257">
        <f>'B2-01-Tabmis'!N62</f>
        <v>0</v>
      </c>
    </row>
    <row r="63" spans="1:14" ht="25.5">
      <c r="A63" s="259" t="s">
        <v>529</v>
      </c>
      <c r="B63" s="259" t="s">
        <v>665</v>
      </c>
      <c r="C63" s="257">
        <f>'B2-01-Tabmis'!C63</f>
        <v>1700535975775</v>
      </c>
      <c r="D63" s="257">
        <f>'B2-01-Tabmis'!D63</f>
        <v>1067898505928</v>
      </c>
      <c r="E63" s="257">
        <f>'B2-01-Tabmis'!E63</f>
        <v>632637469847</v>
      </c>
      <c r="F63" s="257">
        <f>'B2-01-Tabmis'!F63</f>
        <v>632637469847</v>
      </c>
      <c r="G63" s="257">
        <f>'B2-01-Tabmis'!G63</f>
        <v>0</v>
      </c>
      <c r="H63" s="257">
        <f>'B2-01-Tabmis'!H63</f>
        <v>0</v>
      </c>
      <c r="I63" s="257">
        <f>'B2-01-Tabmis'!I63</f>
        <v>1700535975775</v>
      </c>
      <c r="J63" s="257">
        <f>'B2-01-Tabmis'!J63</f>
        <v>1067898505928</v>
      </c>
      <c r="K63" s="257">
        <f>'B2-01-Tabmis'!K63</f>
        <v>632637469847</v>
      </c>
      <c r="L63" s="257">
        <f>'B2-01-Tabmis'!L63</f>
        <v>632637469847</v>
      </c>
      <c r="M63" s="257">
        <f>'B2-01-Tabmis'!M63</f>
        <v>0</v>
      </c>
      <c r="N63" s="257">
        <f>'B2-01-Tabmis'!N63</f>
        <v>0</v>
      </c>
    </row>
    <row r="64" spans="1:14" ht="25.5">
      <c r="A64" s="255"/>
      <c r="B64" s="258" t="s">
        <v>666</v>
      </c>
      <c r="C64" s="257">
        <f>'B2-01-Tabmis'!C64</f>
        <v>1067898505928</v>
      </c>
      <c r="D64" s="257">
        <f>'B2-01-Tabmis'!D64</f>
        <v>1067898505928</v>
      </c>
      <c r="E64" s="257">
        <f>'B2-01-Tabmis'!E64</f>
        <v>0</v>
      </c>
      <c r="F64" s="257">
        <f>'B2-01-Tabmis'!F64</f>
        <v>0</v>
      </c>
      <c r="G64" s="257">
        <f>'B2-01-Tabmis'!G64</f>
        <v>0</v>
      </c>
      <c r="H64" s="257">
        <f>'B2-01-Tabmis'!H64</f>
        <v>0</v>
      </c>
      <c r="I64" s="257">
        <f>'B2-01-Tabmis'!I64</f>
        <v>1067898505928</v>
      </c>
      <c r="J64" s="257">
        <f>'B2-01-Tabmis'!J64</f>
        <v>1067898505928</v>
      </c>
      <c r="K64" s="257">
        <f>'B2-01-Tabmis'!K64</f>
        <v>0</v>
      </c>
      <c r="L64" s="257">
        <f>'B2-01-Tabmis'!L64</f>
        <v>0</v>
      </c>
      <c r="M64" s="257">
        <f>'B2-01-Tabmis'!M64</f>
        <v>0</v>
      </c>
      <c r="N64" s="257">
        <f>'B2-01-Tabmis'!N64</f>
        <v>0</v>
      </c>
    </row>
    <row r="65" spans="1:14">
      <c r="A65" s="255"/>
      <c r="B65" s="258" t="s">
        <v>667</v>
      </c>
      <c r="C65" s="257">
        <f>'B2-01-Tabmis'!C65</f>
        <v>632637469847</v>
      </c>
      <c r="D65" s="257">
        <f>'B2-01-Tabmis'!D65</f>
        <v>0</v>
      </c>
      <c r="E65" s="257">
        <f>'B2-01-Tabmis'!E65</f>
        <v>632637469847</v>
      </c>
      <c r="F65" s="257">
        <f>'B2-01-Tabmis'!F65</f>
        <v>632637469847</v>
      </c>
      <c r="G65" s="257">
        <f>'B2-01-Tabmis'!G65</f>
        <v>0</v>
      </c>
      <c r="H65" s="257">
        <f>'B2-01-Tabmis'!H65</f>
        <v>0</v>
      </c>
      <c r="I65" s="257">
        <f>'B2-01-Tabmis'!I65</f>
        <v>632637469847</v>
      </c>
      <c r="J65" s="257">
        <f>'B2-01-Tabmis'!J65</f>
        <v>0</v>
      </c>
      <c r="K65" s="257">
        <f>'B2-01-Tabmis'!K65</f>
        <v>632637469847</v>
      </c>
      <c r="L65" s="257">
        <f>'B2-01-Tabmis'!L65</f>
        <v>632637469847</v>
      </c>
      <c r="M65" s="257">
        <f>'B2-01-Tabmis'!M65</f>
        <v>0</v>
      </c>
      <c r="N65" s="257">
        <f>'B2-01-Tabmis'!N65</f>
        <v>0</v>
      </c>
    </row>
    <row r="66" spans="1:14">
      <c r="A66" s="259" t="s">
        <v>84</v>
      </c>
      <c r="B66" s="259" t="s">
        <v>34</v>
      </c>
      <c r="C66" s="257">
        <f>'B2-01-Tabmis'!C66</f>
        <v>247449516171</v>
      </c>
      <c r="D66" s="257">
        <f>'B2-01-Tabmis'!D66</f>
        <v>0</v>
      </c>
      <c r="E66" s="257">
        <f>'B2-01-Tabmis'!E66</f>
        <v>247449516171</v>
      </c>
      <c r="F66" s="257">
        <f>'B2-01-Tabmis'!F66</f>
        <v>0</v>
      </c>
      <c r="G66" s="257">
        <f>'B2-01-Tabmis'!G66</f>
        <v>205779952239</v>
      </c>
      <c r="H66" s="257">
        <f>'B2-01-Tabmis'!H66</f>
        <v>41669563932</v>
      </c>
      <c r="I66" s="257">
        <f>'B2-01-Tabmis'!I66</f>
        <v>247449516171</v>
      </c>
      <c r="J66" s="257">
        <f>'B2-01-Tabmis'!J66</f>
        <v>0</v>
      </c>
      <c r="K66" s="257">
        <f>'B2-01-Tabmis'!K66</f>
        <v>247449516171</v>
      </c>
      <c r="L66" s="257">
        <f>'B2-01-Tabmis'!L66</f>
        <v>0</v>
      </c>
      <c r="M66" s="257">
        <f>'B2-01-Tabmis'!M66</f>
        <v>205779952239</v>
      </c>
      <c r="N66" s="257">
        <f>'B2-01-Tabmis'!N66</f>
        <v>41669563932</v>
      </c>
    </row>
    <row r="67" spans="1:14">
      <c r="A67" s="259" t="s">
        <v>98</v>
      </c>
      <c r="B67" s="259" t="s">
        <v>668</v>
      </c>
      <c r="C67" s="257">
        <f>'B2-01-Tabmis'!C67</f>
        <v>154856127412</v>
      </c>
      <c r="D67" s="257">
        <f>'B2-01-Tabmis'!D67</f>
        <v>37671323125</v>
      </c>
      <c r="E67" s="257">
        <f>'B2-01-Tabmis'!E67</f>
        <v>117184804287</v>
      </c>
      <c r="F67" s="257">
        <f>'B2-01-Tabmis'!F67</f>
        <v>50713814123</v>
      </c>
      <c r="G67" s="257">
        <f>'B2-01-Tabmis'!G67</f>
        <v>45156553424</v>
      </c>
      <c r="H67" s="257">
        <f>'B2-01-Tabmis'!H67</f>
        <v>21314436740</v>
      </c>
      <c r="I67" s="257">
        <f>'B2-01-Tabmis'!I67</f>
        <v>154856127412</v>
      </c>
      <c r="J67" s="257">
        <f>'B2-01-Tabmis'!J67</f>
        <v>37671323125</v>
      </c>
      <c r="K67" s="257">
        <f>'B2-01-Tabmis'!K67</f>
        <v>117184804287</v>
      </c>
      <c r="L67" s="257">
        <f>'B2-01-Tabmis'!L67</f>
        <v>50713814123</v>
      </c>
      <c r="M67" s="257">
        <f>'B2-01-Tabmis'!M67</f>
        <v>45156553424</v>
      </c>
      <c r="N67" s="257">
        <f>'B2-01-Tabmis'!N67</f>
        <v>21314436740</v>
      </c>
    </row>
    <row r="68" spans="1:14">
      <c r="A68" s="255"/>
      <c r="B68" s="258" t="s">
        <v>669</v>
      </c>
      <c r="C68" s="257">
        <f>'B2-01-Tabmis'!C68</f>
        <v>3746056612</v>
      </c>
      <c r="D68" s="257">
        <f>'B2-01-Tabmis'!D68</f>
        <v>3500000</v>
      </c>
      <c r="E68" s="257">
        <f>'B2-01-Tabmis'!E68</f>
        <v>3742556612</v>
      </c>
      <c r="F68" s="257">
        <f>'B2-01-Tabmis'!F68</f>
        <v>615948000</v>
      </c>
      <c r="G68" s="257">
        <f>'B2-01-Tabmis'!G68</f>
        <v>2909538612</v>
      </c>
      <c r="H68" s="257">
        <f>'B2-01-Tabmis'!H68</f>
        <v>217070000</v>
      </c>
      <c r="I68" s="257">
        <f>'B2-01-Tabmis'!I68</f>
        <v>3746056612</v>
      </c>
      <c r="J68" s="257">
        <f>'B2-01-Tabmis'!J68</f>
        <v>3500000</v>
      </c>
      <c r="K68" s="257">
        <f>'B2-01-Tabmis'!K68</f>
        <v>3742556612</v>
      </c>
      <c r="L68" s="257">
        <f>'B2-01-Tabmis'!L68</f>
        <v>615948000</v>
      </c>
      <c r="M68" s="257">
        <f>'B2-01-Tabmis'!M68</f>
        <v>2909538612</v>
      </c>
      <c r="N68" s="257">
        <f>'B2-01-Tabmis'!N68</f>
        <v>217070000</v>
      </c>
    </row>
    <row r="69" spans="1:14">
      <c r="A69" s="255"/>
      <c r="B69" s="258" t="s">
        <v>670</v>
      </c>
      <c r="C69" s="257">
        <f>'B2-01-Tabmis'!C69</f>
        <v>2560582176</v>
      </c>
      <c r="D69" s="257">
        <f>'B2-01-Tabmis'!D69</f>
        <v>2560582176</v>
      </c>
      <c r="E69" s="257">
        <f>'B2-01-Tabmis'!E69</f>
        <v>0</v>
      </c>
      <c r="F69" s="257">
        <f>'B2-01-Tabmis'!F69</f>
        <v>0</v>
      </c>
      <c r="G69" s="257">
        <f>'B2-01-Tabmis'!G69</f>
        <v>0</v>
      </c>
      <c r="H69" s="257">
        <f>'B2-01-Tabmis'!H69</f>
        <v>0</v>
      </c>
      <c r="I69" s="257">
        <f>'B2-01-Tabmis'!I69</f>
        <v>2560582176</v>
      </c>
      <c r="J69" s="257">
        <f>'B2-01-Tabmis'!J69</f>
        <v>2560582176</v>
      </c>
      <c r="K69" s="257">
        <f>'B2-01-Tabmis'!K69</f>
        <v>0</v>
      </c>
      <c r="L69" s="257">
        <f>'B2-01-Tabmis'!L69</f>
        <v>0</v>
      </c>
      <c r="M69" s="257">
        <f>'B2-01-Tabmis'!M69</f>
        <v>0</v>
      </c>
      <c r="N69" s="257">
        <f>'B2-01-Tabmis'!N69</f>
        <v>0</v>
      </c>
    </row>
    <row r="70" spans="1:14">
      <c r="A70" s="255"/>
      <c r="B70" s="258" t="s">
        <v>671</v>
      </c>
      <c r="C70" s="257">
        <f>'B2-01-Tabmis'!C70</f>
        <v>32827907603</v>
      </c>
      <c r="D70" s="257">
        <f>'B2-01-Tabmis'!D70</f>
        <v>0</v>
      </c>
      <c r="E70" s="257">
        <f>'B2-01-Tabmis'!E70</f>
        <v>32827907603</v>
      </c>
      <c r="F70" s="257">
        <f>'B2-01-Tabmis'!F70</f>
        <v>32827907603</v>
      </c>
      <c r="G70" s="257">
        <f>'B2-01-Tabmis'!G70</f>
        <v>0</v>
      </c>
      <c r="H70" s="257">
        <f>'B2-01-Tabmis'!H70</f>
        <v>0</v>
      </c>
      <c r="I70" s="257">
        <f>'B2-01-Tabmis'!I70</f>
        <v>32827907603</v>
      </c>
      <c r="J70" s="257">
        <f>'B2-01-Tabmis'!J70</f>
        <v>0</v>
      </c>
      <c r="K70" s="257">
        <f>'B2-01-Tabmis'!K70</f>
        <v>32827907603</v>
      </c>
      <c r="L70" s="257">
        <f>'B2-01-Tabmis'!L70</f>
        <v>32827907603</v>
      </c>
      <c r="M70" s="257">
        <f>'B2-01-Tabmis'!M70</f>
        <v>0</v>
      </c>
      <c r="N70" s="257">
        <f>'B2-01-Tabmis'!N70</f>
        <v>0</v>
      </c>
    </row>
    <row r="71" spans="1:14">
      <c r="A71" s="258" t="s">
        <v>672</v>
      </c>
      <c r="B71" s="258" t="s">
        <v>192</v>
      </c>
      <c r="C71" s="257">
        <f>'B2-01-Tabmis'!C71</f>
        <v>37955323125</v>
      </c>
      <c r="D71" s="257">
        <f>'B2-01-Tabmis'!D71</f>
        <v>37671323125</v>
      </c>
      <c r="E71" s="257">
        <f>'B2-01-Tabmis'!E71</f>
        <v>284000000</v>
      </c>
      <c r="F71" s="257">
        <f>'B2-01-Tabmis'!F71</f>
        <v>284000000</v>
      </c>
      <c r="G71" s="257">
        <f>'B2-01-Tabmis'!G71</f>
        <v>0</v>
      </c>
      <c r="H71" s="257">
        <f>'B2-01-Tabmis'!H71</f>
        <v>0</v>
      </c>
      <c r="I71" s="257">
        <f>'B2-01-Tabmis'!I71</f>
        <v>37955323125</v>
      </c>
      <c r="J71" s="257">
        <f>'B2-01-Tabmis'!J71</f>
        <v>37671323125</v>
      </c>
      <c r="K71" s="257">
        <f>'B2-01-Tabmis'!K71</f>
        <v>284000000</v>
      </c>
      <c r="L71" s="257">
        <f>'B2-01-Tabmis'!L71</f>
        <v>284000000</v>
      </c>
      <c r="M71" s="257">
        <f>'B2-01-Tabmis'!M71</f>
        <v>0</v>
      </c>
      <c r="N71" s="257">
        <f>'B2-01-Tabmis'!N71</f>
        <v>0</v>
      </c>
    </row>
    <row r="72" spans="1:14">
      <c r="A72" s="258" t="s">
        <v>673</v>
      </c>
      <c r="B72" s="258" t="s">
        <v>674</v>
      </c>
      <c r="C72" s="257">
        <f>'B2-01-Tabmis'!C72</f>
        <v>63045323030</v>
      </c>
      <c r="D72" s="257">
        <f>'B2-01-Tabmis'!D72</f>
        <v>0</v>
      </c>
      <c r="E72" s="257">
        <f>'B2-01-Tabmis'!E72</f>
        <v>63045323030</v>
      </c>
      <c r="F72" s="257">
        <f>'B2-01-Tabmis'!F72</f>
        <v>48463280126</v>
      </c>
      <c r="G72" s="257">
        <f>'B2-01-Tabmis'!G72</f>
        <v>14582042904</v>
      </c>
      <c r="H72" s="257">
        <f>'B2-01-Tabmis'!H72</f>
        <v>0</v>
      </c>
      <c r="I72" s="257">
        <f>'B2-01-Tabmis'!I72</f>
        <v>63045323030</v>
      </c>
      <c r="J72" s="257">
        <f>'B2-01-Tabmis'!J72</f>
        <v>0</v>
      </c>
      <c r="K72" s="257">
        <f>'B2-01-Tabmis'!K72</f>
        <v>63045323030</v>
      </c>
      <c r="L72" s="257">
        <f>'B2-01-Tabmis'!L72</f>
        <v>48463280126</v>
      </c>
      <c r="M72" s="257">
        <f>'B2-01-Tabmis'!M72</f>
        <v>14582042904</v>
      </c>
      <c r="N72" s="257">
        <f>'B2-01-Tabmis'!N72</f>
        <v>0</v>
      </c>
    </row>
    <row r="73" spans="1:14">
      <c r="A73" s="258" t="s">
        <v>675</v>
      </c>
      <c r="B73" s="258" t="s">
        <v>676</v>
      </c>
      <c r="C73" s="257">
        <f>'B2-01-Tabmis'!C73</f>
        <v>40249694517</v>
      </c>
      <c r="D73" s="257">
        <f>'B2-01-Tabmis'!D73</f>
        <v>0</v>
      </c>
      <c r="E73" s="257">
        <f>'B2-01-Tabmis'!E73</f>
        <v>40249694517</v>
      </c>
      <c r="F73" s="257">
        <f>'B2-01-Tabmis'!F73</f>
        <v>1966533997</v>
      </c>
      <c r="G73" s="257">
        <f>'B2-01-Tabmis'!G73</f>
        <v>30574510520</v>
      </c>
      <c r="H73" s="257">
        <f>'B2-01-Tabmis'!H73</f>
        <v>7708650000</v>
      </c>
      <c r="I73" s="257">
        <f>'B2-01-Tabmis'!I73</f>
        <v>40249694517</v>
      </c>
      <c r="J73" s="257">
        <f>'B2-01-Tabmis'!J73</f>
        <v>0</v>
      </c>
      <c r="K73" s="257">
        <f>'B2-01-Tabmis'!K73</f>
        <v>40249694517</v>
      </c>
      <c r="L73" s="257">
        <f>'B2-01-Tabmis'!L73</f>
        <v>1966533997</v>
      </c>
      <c r="M73" s="257">
        <f>'B2-01-Tabmis'!M73</f>
        <v>30574510520</v>
      </c>
      <c r="N73" s="257">
        <f>'B2-01-Tabmis'!N73</f>
        <v>7708650000</v>
      </c>
    </row>
    <row r="74" spans="1:14">
      <c r="A74" s="258" t="s">
        <v>677</v>
      </c>
      <c r="B74" s="258" t="s">
        <v>193</v>
      </c>
      <c r="C74" s="257">
        <f>'B2-01-Tabmis'!C74</f>
        <v>13605786740</v>
      </c>
      <c r="D74" s="257">
        <f>'B2-01-Tabmis'!D74</f>
        <v>0</v>
      </c>
      <c r="E74" s="257">
        <f>'B2-01-Tabmis'!E74</f>
        <v>13605786740</v>
      </c>
      <c r="F74" s="257">
        <f>'B2-01-Tabmis'!F74</f>
        <v>0</v>
      </c>
      <c r="G74" s="257">
        <f>'B2-01-Tabmis'!G74</f>
        <v>0</v>
      </c>
      <c r="H74" s="257">
        <f>'B2-01-Tabmis'!H74</f>
        <v>13605786740</v>
      </c>
      <c r="I74" s="257">
        <f>'B2-01-Tabmis'!I74</f>
        <v>13605786740</v>
      </c>
      <c r="J74" s="257">
        <f>'B2-01-Tabmis'!J74</f>
        <v>0</v>
      </c>
      <c r="K74" s="257">
        <f>'B2-01-Tabmis'!K74</f>
        <v>13605786740</v>
      </c>
      <c r="L74" s="257">
        <f>'B2-01-Tabmis'!L74</f>
        <v>0</v>
      </c>
      <c r="M74" s="257">
        <f>'B2-01-Tabmis'!M74</f>
        <v>0</v>
      </c>
      <c r="N74" s="257">
        <f>'B2-01-Tabmis'!N74</f>
        <v>13605786740</v>
      </c>
    </row>
    <row r="75" spans="1:14">
      <c r="A75" s="259" t="s">
        <v>534</v>
      </c>
      <c r="B75" s="259" t="s">
        <v>678</v>
      </c>
      <c r="C75" s="257">
        <f>'B2-01-Tabmis'!C75</f>
        <v>1050428464812</v>
      </c>
      <c r="D75" s="257">
        <f>'B2-01-Tabmis'!D75</f>
        <v>0</v>
      </c>
      <c r="E75" s="257">
        <f>'B2-01-Tabmis'!E75</f>
        <v>1050428464812</v>
      </c>
      <c r="F75" s="257">
        <f>'B2-01-Tabmis'!F75</f>
        <v>211979905699</v>
      </c>
      <c r="G75" s="257">
        <f>'B2-01-Tabmis'!G75</f>
        <v>827367660055</v>
      </c>
      <c r="H75" s="257">
        <f>'B2-01-Tabmis'!H75</f>
        <v>11080899058</v>
      </c>
      <c r="I75" s="257">
        <f>'B2-01-Tabmis'!I75</f>
        <v>1050428464812</v>
      </c>
      <c r="J75" s="257">
        <f>'B2-01-Tabmis'!J75</f>
        <v>0</v>
      </c>
      <c r="K75" s="257">
        <f>'B2-01-Tabmis'!K75</f>
        <v>1050428464812</v>
      </c>
      <c r="L75" s="257">
        <f>'B2-01-Tabmis'!L75</f>
        <v>211979905699</v>
      </c>
      <c r="M75" s="257">
        <f>'B2-01-Tabmis'!M75</f>
        <v>827367660055</v>
      </c>
      <c r="N75" s="257">
        <f>'B2-01-Tabmis'!N75</f>
        <v>11080899058</v>
      </c>
    </row>
    <row r="76" spans="1:14">
      <c r="A76" s="258" t="s">
        <v>591</v>
      </c>
      <c r="B76" s="258" t="s">
        <v>32</v>
      </c>
      <c r="C76" s="257">
        <f>'B2-01-Tabmis'!C76</f>
        <v>518660533</v>
      </c>
      <c r="D76" s="257">
        <f>'B2-01-Tabmis'!D76</f>
        <v>0</v>
      </c>
      <c r="E76" s="257">
        <f>'B2-01-Tabmis'!E76</f>
        <v>518660533</v>
      </c>
      <c r="F76" s="257">
        <f>'B2-01-Tabmis'!F76</f>
        <v>0</v>
      </c>
      <c r="G76" s="257">
        <f>'B2-01-Tabmis'!G76</f>
        <v>0</v>
      </c>
      <c r="H76" s="257">
        <f>'B2-01-Tabmis'!H76</f>
        <v>518660533</v>
      </c>
      <c r="I76" s="257">
        <f>'B2-01-Tabmis'!I76</f>
        <v>518660533</v>
      </c>
      <c r="J76" s="257">
        <f>'B2-01-Tabmis'!J76</f>
        <v>0</v>
      </c>
      <c r="K76" s="257">
        <f>'B2-01-Tabmis'!K76</f>
        <v>518660533</v>
      </c>
      <c r="L76" s="257">
        <f>'B2-01-Tabmis'!L76</f>
        <v>0</v>
      </c>
      <c r="M76" s="257">
        <f>'B2-01-Tabmis'!M76</f>
        <v>0</v>
      </c>
      <c r="N76" s="257">
        <f>'B2-01-Tabmis'!N76</f>
        <v>518660533</v>
      </c>
    </row>
    <row r="77" spans="1:14">
      <c r="A77" s="258" t="s">
        <v>592</v>
      </c>
      <c r="B77" s="258" t="s">
        <v>194</v>
      </c>
      <c r="C77" s="257">
        <f>'B2-01-Tabmis'!C77</f>
        <v>10562238525</v>
      </c>
      <c r="D77" s="257">
        <f>'B2-01-Tabmis'!D77</f>
        <v>0</v>
      </c>
      <c r="E77" s="257">
        <f>'B2-01-Tabmis'!E77</f>
        <v>10562238525</v>
      </c>
      <c r="F77" s="257">
        <f>'B2-01-Tabmis'!F77</f>
        <v>0</v>
      </c>
      <c r="G77" s="257">
        <f>'B2-01-Tabmis'!G77</f>
        <v>0</v>
      </c>
      <c r="H77" s="257">
        <f>'B2-01-Tabmis'!H77</f>
        <v>10562238525</v>
      </c>
      <c r="I77" s="257">
        <f>'B2-01-Tabmis'!I77</f>
        <v>10562238525</v>
      </c>
      <c r="J77" s="257">
        <f>'B2-01-Tabmis'!J77</f>
        <v>0</v>
      </c>
      <c r="K77" s="257">
        <f>'B2-01-Tabmis'!K77</f>
        <v>10562238525</v>
      </c>
      <c r="L77" s="257">
        <f>'B2-01-Tabmis'!L77</f>
        <v>0</v>
      </c>
      <c r="M77" s="257">
        <f>'B2-01-Tabmis'!M77</f>
        <v>0</v>
      </c>
      <c r="N77" s="257">
        <f>'B2-01-Tabmis'!N77</f>
        <v>10562238525</v>
      </c>
    </row>
    <row r="78" spans="1:14">
      <c r="A78" s="258" t="s">
        <v>593</v>
      </c>
      <c r="B78" s="258" t="s">
        <v>679</v>
      </c>
      <c r="C78" s="257">
        <f>'B2-01-Tabmis'!C78</f>
        <v>195223803462</v>
      </c>
      <c r="D78" s="257">
        <f>'B2-01-Tabmis'!D78</f>
        <v>0</v>
      </c>
      <c r="E78" s="257">
        <f>'B2-01-Tabmis'!E78</f>
        <v>195223803462</v>
      </c>
      <c r="F78" s="257">
        <f>'B2-01-Tabmis'!F78</f>
        <v>8897486581</v>
      </c>
      <c r="G78" s="257">
        <f>'B2-01-Tabmis'!G78</f>
        <v>186326316881</v>
      </c>
      <c r="H78" s="257">
        <f>'B2-01-Tabmis'!H78</f>
        <v>0</v>
      </c>
      <c r="I78" s="257">
        <f>'B2-01-Tabmis'!I78</f>
        <v>195223803462</v>
      </c>
      <c r="J78" s="257">
        <f>'B2-01-Tabmis'!J78</f>
        <v>0</v>
      </c>
      <c r="K78" s="257">
        <f>'B2-01-Tabmis'!K78</f>
        <v>195223803462</v>
      </c>
      <c r="L78" s="257">
        <f>'B2-01-Tabmis'!L78</f>
        <v>8897486581</v>
      </c>
      <c r="M78" s="257">
        <f>'B2-01-Tabmis'!M78</f>
        <v>186326316881</v>
      </c>
      <c r="N78" s="257">
        <f>'B2-01-Tabmis'!N78</f>
        <v>0</v>
      </c>
    </row>
    <row r="79" spans="1:14" ht="25.5">
      <c r="A79" s="255"/>
      <c r="B79" s="258" t="s">
        <v>680</v>
      </c>
      <c r="C79" s="257">
        <f>'B2-01-Tabmis'!C79</f>
        <v>0</v>
      </c>
      <c r="D79" s="257">
        <f>'B2-01-Tabmis'!D79</f>
        <v>0</v>
      </c>
      <c r="E79" s="257">
        <f>'B2-01-Tabmis'!E79</f>
        <v>0</v>
      </c>
      <c r="F79" s="257">
        <f>'B2-01-Tabmis'!F79</f>
        <v>0</v>
      </c>
      <c r="G79" s="257">
        <f>'B2-01-Tabmis'!G79</f>
        <v>0</v>
      </c>
      <c r="H79" s="257">
        <f>'B2-01-Tabmis'!H79</f>
        <v>0</v>
      </c>
      <c r="I79" s="257">
        <f>'B2-01-Tabmis'!I79</f>
        <v>0</v>
      </c>
      <c r="J79" s="257">
        <f>'B2-01-Tabmis'!J79</f>
        <v>0</v>
      </c>
      <c r="K79" s="257">
        <f>'B2-01-Tabmis'!K79</f>
        <v>0</v>
      </c>
      <c r="L79" s="257">
        <f>'B2-01-Tabmis'!L79</f>
        <v>0</v>
      </c>
      <c r="M79" s="257">
        <f>'B2-01-Tabmis'!M79</f>
        <v>0</v>
      </c>
      <c r="N79" s="257">
        <f>'B2-01-Tabmis'!N79</f>
        <v>0</v>
      </c>
    </row>
    <row r="80" spans="1:14">
      <c r="A80" s="258" t="s">
        <v>681</v>
      </c>
      <c r="B80" s="258" t="s">
        <v>195</v>
      </c>
      <c r="C80" s="257">
        <f>'B2-01-Tabmis'!C80</f>
        <v>843422116474</v>
      </c>
      <c r="D80" s="257">
        <f>'B2-01-Tabmis'!D80</f>
        <v>0</v>
      </c>
      <c r="E80" s="257">
        <f>'B2-01-Tabmis'!E80</f>
        <v>843422116474</v>
      </c>
      <c r="F80" s="257">
        <f>'B2-01-Tabmis'!F80</f>
        <v>202713067300</v>
      </c>
      <c r="G80" s="257">
        <f>'B2-01-Tabmis'!G80</f>
        <v>640709049174</v>
      </c>
      <c r="H80" s="257">
        <f>'B2-01-Tabmis'!H80</f>
        <v>0</v>
      </c>
      <c r="I80" s="257">
        <f>'B2-01-Tabmis'!I80</f>
        <v>843422116474</v>
      </c>
      <c r="J80" s="257">
        <f>'B2-01-Tabmis'!J80</f>
        <v>0</v>
      </c>
      <c r="K80" s="257">
        <f>'B2-01-Tabmis'!K80</f>
        <v>843422116474</v>
      </c>
      <c r="L80" s="257">
        <f>'B2-01-Tabmis'!L80</f>
        <v>202713067300</v>
      </c>
      <c r="M80" s="257">
        <f>'B2-01-Tabmis'!M80</f>
        <v>640709049174</v>
      </c>
      <c r="N80" s="257">
        <f>'B2-01-Tabmis'!N80</f>
        <v>0</v>
      </c>
    </row>
    <row r="81" spans="1:14" ht="38.25">
      <c r="A81" s="255"/>
      <c r="B81" s="258" t="s">
        <v>682</v>
      </c>
      <c r="C81" s="257">
        <f>'B2-01-Tabmis'!C81</f>
        <v>0</v>
      </c>
      <c r="D81" s="257">
        <f>'B2-01-Tabmis'!D81</f>
        <v>0</v>
      </c>
      <c r="E81" s="257">
        <f>'B2-01-Tabmis'!E81</f>
        <v>0</v>
      </c>
      <c r="F81" s="257">
        <f>'B2-01-Tabmis'!F81</f>
        <v>0</v>
      </c>
      <c r="G81" s="257">
        <f>'B2-01-Tabmis'!G81</f>
        <v>0</v>
      </c>
      <c r="H81" s="257">
        <f>'B2-01-Tabmis'!H81</f>
        <v>0</v>
      </c>
      <c r="I81" s="257">
        <f>'B2-01-Tabmis'!I81</f>
        <v>0</v>
      </c>
      <c r="J81" s="257">
        <f>'B2-01-Tabmis'!J81</f>
        <v>0</v>
      </c>
      <c r="K81" s="257">
        <f>'B2-01-Tabmis'!K81</f>
        <v>0</v>
      </c>
      <c r="L81" s="257">
        <f>'B2-01-Tabmis'!L81</f>
        <v>0</v>
      </c>
      <c r="M81" s="257">
        <f>'B2-01-Tabmis'!M81</f>
        <v>0</v>
      </c>
      <c r="N81" s="257">
        <f>'B2-01-Tabmis'!N81</f>
        <v>0</v>
      </c>
    </row>
    <row r="82" spans="1:14" ht="25.5">
      <c r="A82" s="258" t="s">
        <v>683</v>
      </c>
      <c r="B82" s="258" t="s">
        <v>684</v>
      </c>
      <c r="C82" s="257">
        <f>'B2-01-Tabmis'!C82</f>
        <v>701645818</v>
      </c>
      <c r="D82" s="257">
        <f>'B2-01-Tabmis'!D82</f>
        <v>0</v>
      </c>
      <c r="E82" s="257">
        <f>'B2-01-Tabmis'!E82</f>
        <v>701645818</v>
      </c>
      <c r="F82" s="257">
        <f>'B2-01-Tabmis'!F82</f>
        <v>369351818</v>
      </c>
      <c r="G82" s="257">
        <f>'B2-01-Tabmis'!G82</f>
        <v>332294000</v>
      </c>
      <c r="H82" s="257">
        <f>'B2-01-Tabmis'!H82</f>
        <v>0</v>
      </c>
      <c r="I82" s="257">
        <f>'B2-01-Tabmis'!I82</f>
        <v>701645818</v>
      </c>
      <c r="J82" s="257">
        <f>'B2-01-Tabmis'!J82</f>
        <v>0</v>
      </c>
      <c r="K82" s="257">
        <f>'B2-01-Tabmis'!K82</f>
        <v>701645818</v>
      </c>
      <c r="L82" s="257">
        <f>'B2-01-Tabmis'!L82</f>
        <v>369351818</v>
      </c>
      <c r="M82" s="257">
        <f>'B2-01-Tabmis'!M82</f>
        <v>332294000</v>
      </c>
      <c r="N82" s="257">
        <f>'B2-01-Tabmis'!N82</f>
        <v>0</v>
      </c>
    </row>
    <row r="83" spans="1:14">
      <c r="A83" s="259" t="s">
        <v>536</v>
      </c>
      <c r="B83" s="259" t="s">
        <v>331</v>
      </c>
      <c r="C83" s="257">
        <f>'B2-01-Tabmis'!C83</f>
        <v>1371273940101</v>
      </c>
      <c r="D83" s="257">
        <f>'B2-01-Tabmis'!D83</f>
        <v>0</v>
      </c>
      <c r="E83" s="257">
        <f>'B2-01-Tabmis'!E83</f>
        <v>1371273940101</v>
      </c>
      <c r="F83" s="257">
        <f>'B2-01-Tabmis'!F83</f>
        <v>1371273940101</v>
      </c>
      <c r="G83" s="257">
        <f>'B2-01-Tabmis'!G83</f>
        <v>0</v>
      </c>
      <c r="H83" s="257">
        <f>'B2-01-Tabmis'!H83</f>
        <v>0</v>
      </c>
      <c r="I83" s="257">
        <f>'B2-01-Tabmis'!I83</f>
        <v>1371273940101</v>
      </c>
      <c r="J83" s="257">
        <f>'B2-01-Tabmis'!J83</f>
        <v>0</v>
      </c>
      <c r="K83" s="257">
        <f>'B2-01-Tabmis'!K83</f>
        <v>1371273940101</v>
      </c>
      <c r="L83" s="257">
        <f>'B2-01-Tabmis'!L83</f>
        <v>1371273940101</v>
      </c>
      <c r="M83" s="257">
        <f>'B2-01-Tabmis'!M83</f>
        <v>0</v>
      </c>
      <c r="N83" s="257">
        <f>'B2-01-Tabmis'!N83</f>
        <v>0</v>
      </c>
    </row>
    <row r="84" spans="1:14">
      <c r="A84" s="258" t="s">
        <v>594</v>
      </c>
      <c r="B84" s="258" t="s">
        <v>158</v>
      </c>
      <c r="C84" s="257">
        <f>'B2-01-Tabmis'!C84</f>
        <v>389009778789</v>
      </c>
      <c r="D84" s="257">
        <f>'B2-01-Tabmis'!D84</f>
        <v>0</v>
      </c>
      <c r="E84" s="257">
        <f>'B2-01-Tabmis'!E84</f>
        <v>389009778789</v>
      </c>
      <c r="F84" s="257">
        <f>'B2-01-Tabmis'!F84</f>
        <v>389009778789</v>
      </c>
      <c r="G84" s="257">
        <f>'B2-01-Tabmis'!G84</f>
        <v>0</v>
      </c>
      <c r="H84" s="257">
        <f>'B2-01-Tabmis'!H84</f>
        <v>0</v>
      </c>
      <c r="I84" s="257">
        <f>'B2-01-Tabmis'!I84</f>
        <v>389009778789</v>
      </c>
      <c r="J84" s="257">
        <f>'B2-01-Tabmis'!J84</f>
        <v>0</v>
      </c>
      <c r="K84" s="257">
        <f>'B2-01-Tabmis'!K84</f>
        <v>389009778789</v>
      </c>
      <c r="L84" s="257">
        <f>'B2-01-Tabmis'!L84</f>
        <v>389009778789</v>
      </c>
      <c r="M84" s="257">
        <f>'B2-01-Tabmis'!M84</f>
        <v>0</v>
      </c>
      <c r="N84" s="257">
        <f>'B2-01-Tabmis'!N84</f>
        <v>0</v>
      </c>
    </row>
    <row r="85" spans="1:14">
      <c r="A85" s="258" t="s">
        <v>595</v>
      </c>
      <c r="B85" s="258" t="s">
        <v>25</v>
      </c>
      <c r="C85" s="257">
        <f>'B2-01-Tabmis'!C85</f>
        <v>118275697900</v>
      </c>
      <c r="D85" s="257">
        <f>'B2-01-Tabmis'!D85</f>
        <v>0</v>
      </c>
      <c r="E85" s="257">
        <f>'B2-01-Tabmis'!E85</f>
        <v>118275697900</v>
      </c>
      <c r="F85" s="257">
        <f>'B2-01-Tabmis'!F85</f>
        <v>118275697900</v>
      </c>
      <c r="G85" s="257">
        <f>'B2-01-Tabmis'!G85</f>
        <v>0</v>
      </c>
      <c r="H85" s="257">
        <f>'B2-01-Tabmis'!H85</f>
        <v>0</v>
      </c>
      <c r="I85" s="257">
        <f>'B2-01-Tabmis'!I85</f>
        <v>118275697900</v>
      </c>
      <c r="J85" s="257">
        <f>'B2-01-Tabmis'!J85</f>
        <v>0</v>
      </c>
      <c r="K85" s="257">
        <f>'B2-01-Tabmis'!K85</f>
        <v>118275697900</v>
      </c>
      <c r="L85" s="257">
        <f>'B2-01-Tabmis'!L85</f>
        <v>118275697900</v>
      </c>
      <c r="M85" s="257">
        <f>'B2-01-Tabmis'!M85</f>
        <v>0</v>
      </c>
      <c r="N85" s="257">
        <f>'B2-01-Tabmis'!N85</f>
        <v>0</v>
      </c>
    </row>
    <row r="86" spans="1:14">
      <c r="A86" s="258" t="s">
        <v>596</v>
      </c>
      <c r="B86" s="258" t="s">
        <v>26</v>
      </c>
      <c r="C86" s="257">
        <f>'B2-01-Tabmis'!C86</f>
        <v>348886204504</v>
      </c>
      <c r="D86" s="257">
        <f>'B2-01-Tabmis'!D86</f>
        <v>0</v>
      </c>
      <c r="E86" s="257">
        <f>'B2-01-Tabmis'!E86</f>
        <v>348886204504</v>
      </c>
      <c r="F86" s="257">
        <f>'B2-01-Tabmis'!F86</f>
        <v>348886204504</v>
      </c>
      <c r="G86" s="257">
        <f>'B2-01-Tabmis'!G86</f>
        <v>0</v>
      </c>
      <c r="H86" s="257">
        <f>'B2-01-Tabmis'!H86</f>
        <v>0</v>
      </c>
      <c r="I86" s="257">
        <f>'B2-01-Tabmis'!I86</f>
        <v>348886204504</v>
      </c>
      <c r="J86" s="257">
        <f>'B2-01-Tabmis'!J86</f>
        <v>0</v>
      </c>
      <c r="K86" s="257">
        <f>'B2-01-Tabmis'!K86</f>
        <v>348886204504</v>
      </c>
      <c r="L86" s="257">
        <f>'B2-01-Tabmis'!L86</f>
        <v>348886204504</v>
      </c>
      <c r="M86" s="257">
        <f>'B2-01-Tabmis'!M86</f>
        <v>0</v>
      </c>
      <c r="N86" s="257">
        <f>'B2-01-Tabmis'!N86</f>
        <v>0</v>
      </c>
    </row>
    <row r="87" spans="1:14">
      <c r="A87" s="258" t="s">
        <v>597</v>
      </c>
      <c r="B87" s="258" t="s">
        <v>159</v>
      </c>
      <c r="C87" s="257">
        <f>'B2-01-Tabmis'!C87</f>
        <v>515102258908</v>
      </c>
      <c r="D87" s="257">
        <f>'B2-01-Tabmis'!D87</f>
        <v>0</v>
      </c>
      <c r="E87" s="257">
        <f>'B2-01-Tabmis'!E87</f>
        <v>515102258908</v>
      </c>
      <c r="F87" s="257">
        <f>'B2-01-Tabmis'!F87</f>
        <v>515102258908</v>
      </c>
      <c r="G87" s="257">
        <f>'B2-01-Tabmis'!G87</f>
        <v>0</v>
      </c>
      <c r="H87" s="257">
        <f>'B2-01-Tabmis'!H87</f>
        <v>0</v>
      </c>
      <c r="I87" s="257">
        <f>'B2-01-Tabmis'!I87</f>
        <v>515102258908</v>
      </c>
      <c r="J87" s="257">
        <f>'B2-01-Tabmis'!J87</f>
        <v>0</v>
      </c>
      <c r="K87" s="257">
        <f>'B2-01-Tabmis'!K87</f>
        <v>515102258908</v>
      </c>
      <c r="L87" s="257">
        <f>'B2-01-Tabmis'!L87</f>
        <v>515102258908</v>
      </c>
      <c r="M87" s="257">
        <f>'B2-01-Tabmis'!M87</f>
        <v>0</v>
      </c>
      <c r="N87" s="257">
        <f>'B2-01-Tabmis'!N87</f>
        <v>0</v>
      </c>
    </row>
    <row r="88" spans="1:14">
      <c r="A88" s="258" t="s">
        <v>598</v>
      </c>
      <c r="B88" s="258" t="s">
        <v>234</v>
      </c>
      <c r="C88" s="257">
        <f>'B2-01-Tabmis'!C88</f>
        <v>0</v>
      </c>
      <c r="D88" s="257">
        <f>'B2-01-Tabmis'!D88</f>
        <v>0</v>
      </c>
      <c r="E88" s="257">
        <f>'B2-01-Tabmis'!E88</f>
        <v>0</v>
      </c>
      <c r="F88" s="257">
        <f>'B2-01-Tabmis'!F88</f>
        <v>0</v>
      </c>
      <c r="G88" s="257">
        <f>'B2-01-Tabmis'!G88</f>
        <v>0</v>
      </c>
      <c r="H88" s="257">
        <f>'B2-01-Tabmis'!H88</f>
        <v>0</v>
      </c>
      <c r="I88" s="257">
        <f>'B2-01-Tabmis'!I88</f>
        <v>0</v>
      </c>
      <c r="J88" s="257">
        <f>'B2-01-Tabmis'!J88</f>
        <v>0</v>
      </c>
      <c r="K88" s="257">
        <f>'B2-01-Tabmis'!K88</f>
        <v>0</v>
      </c>
      <c r="L88" s="257">
        <f>'B2-01-Tabmis'!L88</f>
        <v>0</v>
      </c>
      <c r="M88" s="257">
        <f>'B2-01-Tabmis'!M88</f>
        <v>0</v>
      </c>
      <c r="N88" s="257">
        <f>'B2-01-Tabmis'!N88</f>
        <v>0</v>
      </c>
    </row>
    <row r="89" spans="1:14" ht="25.5">
      <c r="A89" s="259" t="s">
        <v>99</v>
      </c>
      <c r="B89" s="259" t="s">
        <v>685</v>
      </c>
      <c r="C89" s="257">
        <f>'B2-01-Tabmis'!C89</f>
        <v>46773223066</v>
      </c>
      <c r="D89" s="257">
        <f>'B2-01-Tabmis'!D89</f>
        <v>0</v>
      </c>
      <c r="E89" s="257">
        <f>'B2-01-Tabmis'!E89</f>
        <v>46773223066</v>
      </c>
      <c r="F89" s="257">
        <f>'B2-01-Tabmis'!F89</f>
        <v>46773223066</v>
      </c>
      <c r="G89" s="257">
        <f>'B2-01-Tabmis'!G89</f>
        <v>0</v>
      </c>
      <c r="H89" s="257">
        <f>'B2-01-Tabmis'!H89</f>
        <v>0</v>
      </c>
      <c r="I89" s="257">
        <f>'B2-01-Tabmis'!I89</f>
        <v>46773223066</v>
      </c>
      <c r="J89" s="257">
        <f>'B2-01-Tabmis'!J89</f>
        <v>0</v>
      </c>
      <c r="K89" s="257">
        <f>'B2-01-Tabmis'!K89</f>
        <v>46773223066</v>
      </c>
      <c r="L89" s="257">
        <f>'B2-01-Tabmis'!L89</f>
        <v>46773223066</v>
      </c>
      <c r="M89" s="257">
        <f>'B2-01-Tabmis'!M89</f>
        <v>0</v>
      </c>
      <c r="N89" s="257">
        <f>'B2-01-Tabmis'!N89</f>
        <v>0</v>
      </c>
    </row>
    <row r="90" spans="1:14">
      <c r="A90" s="258" t="s">
        <v>387</v>
      </c>
      <c r="B90" s="258" t="s">
        <v>196</v>
      </c>
      <c r="C90" s="257">
        <f>'B2-01-Tabmis'!C90</f>
        <v>45929878587</v>
      </c>
      <c r="D90" s="257">
        <f>'B2-01-Tabmis'!D90</f>
        <v>0</v>
      </c>
      <c r="E90" s="257">
        <f>'B2-01-Tabmis'!E90</f>
        <v>45929878587</v>
      </c>
      <c r="F90" s="257">
        <f>'B2-01-Tabmis'!F90</f>
        <v>45929878587</v>
      </c>
      <c r="G90" s="257">
        <f>'B2-01-Tabmis'!G90</f>
        <v>0</v>
      </c>
      <c r="H90" s="257">
        <f>'B2-01-Tabmis'!H90</f>
        <v>0</v>
      </c>
      <c r="I90" s="257">
        <f>'B2-01-Tabmis'!I90</f>
        <v>45929878587</v>
      </c>
      <c r="J90" s="257">
        <f>'B2-01-Tabmis'!J90</f>
        <v>0</v>
      </c>
      <c r="K90" s="257">
        <f>'B2-01-Tabmis'!K90</f>
        <v>45929878587</v>
      </c>
      <c r="L90" s="257">
        <f>'B2-01-Tabmis'!L90</f>
        <v>45929878587</v>
      </c>
      <c r="M90" s="257">
        <f>'B2-01-Tabmis'!M90</f>
        <v>0</v>
      </c>
      <c r="N90" s="257">
        <f>'B2-01-Tabmis'!N90</f>
        <v>0</v>
      </c>
    </row>
    <row r="91" spans="1:14" ht="25.5">
      <c r="A91" s="255"/>
      <c r="B91" s="258" t="s">
        <v>686</v>
      </c>
      <c r="C91" s="257">
        <f>'B2-01-Tabmis'!C91</f>
        <v>0</v>
      </c>
      <c r="D91" s="257">
        <f>'B2-01-Tabmis'!D91</f>
        <v>0</v>
      </c>
      <c r="E91" s="257">
        <f>'B2-01-Tabmis'!E91</f>
        <v>0</v>
      </c>
      <c r="F91" s="257">
        <f>'B2-01-Tabmis'!F91</f>
        <v>0</v>
      </c>
      <c r="G91" s="257">
        <f>'B2-01-Tabmis'!G91</f>
        <v>0</v>
      </c>
      <c r="H91" s="257">
        <f>'B2-01-Tabmis'!H91</f>
        <v>0</v>
      </c>
      <c r="I91" s="257">
        <f>'B2-01-Tabmis'!I91</f>
        <v>0</v>
      </c>
      <c r="J91" s="257">
        <f>'B2-01-Tabmis'!J91</f>
        <v>0</v>
      </c>
      <c r="K91" s="257">
        <f>'B2-01-Tabmis'!K91</f>
        <v>0</v>
      </c>
      <c r="L91" s="257">
        <f>'B2-01-Tabmis'!L91</f>
        <v>0</v>
      </c>
      <c r="M91" s="257">
        <f>'B2-01-Tabmis'!M91</f>
        <v>0</v>
      </c>
      <c r="N91" s="257">
        <f>'B2-01-Tabmis'!N91</f>
        <v>0</v>
      </c>
    </row>
    <row r="92" spans="1:14" ht="25.5">
      <c r="A92" s="255"/>
      <c r="B92" s="258" t="s">
        <v>687</v>
      </c>
      <c r="C92" s="257">
        <f>'B2-01-Tabmis'!C92</f>
        <v>45929878587</v>
      </c>
      <c r="D92" s="257">
        <f>'B2-01-Tabmis'!D92</f>
        <v>0</v>
      </c>
      <c r="E92" s="257">
        <f>'B2-01-Tabmis'!E92</f>
        <v>45929878587</v>
      </c>
      <c r="F92" s="257">
        <f>'B2-01-Tabmis'!F92</f>
        <v>45929878587</v>
      </c>
      <c r="G92" s="257">
        <f>'B2-01-Tabmis'!G92</f>
        <v>0</v>
      </c>
      <c r="H92" s="257">
        <f>'B2-01-Tabmis'!H92</f>
        <v>0</v>
      </c>
      <c r="I92" s="257">
        <f>'B2-01-Tabmis'!I92</f>
        <v>45929878587</v>
      </c>
      <c r="J92" s="257">
        <f>'B2-01-Tabmis'!J92</f>
        <v>0</v>
      </c>
      <c r="K92" s="257">
        <f>'B2-01-Tabmis'!K92</f>
        <v>45929878587</v>
      </c>
      <c r="L92" s="257">
        <f>'B2-01-Tabmis'!L92</f>
        <v>45929878587</v>
      </c>
      <c r="M92" s="257">
        <f>'B2-01-Tabmis'!M92</f>
        <v>0</v>
      </c>
      <c r="N92" s="257">
        <f>'B2-01-Tabmis'!N92</f>
        <v>0</v>
      </c>
    </row>
    <row r="93" spans="1:14">
      <c r="A93" s="258" t="s">
        <v>388</v>
      </c>
      <c r="B93" s="258" t="s">
        <v>688</v>
      </c>
      <c r="C93" s="257">
        <f>'B2-01-Tabmis'!C93</f>
        <v>0</v>
      </c>
      <c r="D93" s="257">
        <f>'B2-01-Tabmis'!D93</f>
        <v>0</v>
      </c>
      <c r="E93" s="257">
        <f>'B2-01-Tabmis'!E93</f>
        <v>0</v>
      </c>
      <c r="F93" s="257">
        <f>'B2-01-Tabmis'!F93</f>
        <v>0</v>
      </c>
      <c r="G93" s="257">
        <f>'B2-01-Tabmis'!G93</f>
        <v>0</v>
      </c>
      <c r="H93" s="257">
        <f>'B2-01-Tabmis'!H93</f>
        <v>0</v>
      </c>
      <c r="I93" s="257">
        <f>'B2-01-Tabmis'!I93</f>
        <v>0</v>
      </c>
      <c r="J93" s="257">
        <f>'B2-01-Tabmis'!J93</f>
        <v>0</v>
      </c>
      <c r="K93" s="257">
        <f>'B2-01-Tabmis'!K93</f>
        <v>0</v>
      </c>
      <c r="L93" s="257">
        <f>'B2-01-Tabmis'!L93</f>
        <v>0</v>
      </c>
      <c r="M93" s="257">
        <f>'B2-01-Tabmis'!M93</f>
        <v>0</v>
      </c>
      <c r="N93" s="257">
        <f>'B2-01-Tabmis'!N93</f>
        <v>0</v>
      </c>
    </row>
    <row r="94" spans="1:14" ht="25.5">
      <c r="A94" s="255"/>
      <c r="B94" s="258" t="s">
        <v>686</v>
      </c>
      <c r="C94" s="257">
        <f>'B2-01-Tabmis'!C94</f>
        <v>0</v>
      </c>
      <c r="D94" s="257">
        <f>'B2-01-Tabmis'!D94</f>
        <v>0</v>
      </c>
      <c r="E94" s="257">
        <f>'B2-01-Tabmis'!E94</f>
        <v>0</v>
      </c>
      <c r="F94" s="257">
        <f>'B2-01-Tabmis'!F94</f>
        <v>0</v>
      </c>
      <c r="G94" s="257">
        <f>'B2-01-Tabmis'!G94</f>
        <v>0</v>
      </c>
      <c r="H94" s="257">
        <f>'B2-01-Tabmis'!H94</f>
        <v>0</v>
      </c>
      <c r="I94" s="257">
        <f>'B2-01-Tabmis'!I94</f>
        <v>0</v>
      </c>
      <c r="J94" s="257">
        <f>'B2-01-Tabmis'!J94</f>
        <v>0</v>
      </c>
      <c r="K94" s="257">
        <f>'B2-01-Tabmis'!K94</f>
        <v>0</v>
      </c>
      <c r="L94" s="257">
        <f>'B2-01-Tabmis'!L94</f>
        <v>0</v>
      </c>
      <c r="M94" s="257">
        <f>'B2-01-Tabmis'!M94</f>
        <v>0</v>
      </c>
      <c r="N94" s="257">
        <f>'B2-01-Tabmis'!N94</f>
        <v>0</v>
      </c>
    </row>
    <row r="95" spans="1:14" ht="25.5">
      <c r="A95" s="255"/>
      <c r="B95" s="258" t="s">
        <v>687</v>
      </c>
      <c r="C95" s="257">
        <f>'B2-01-Tabmis'!C95</f>
        <v>0</v>
      </c>
      <c r="D95" s="257">
        <f>'B2-01-Tabmis'!D95</f>
        <v>0</v>
      </c>
      <c r="E95" s="257">
        <f>'B2-01-Tabmis'!E95</f>
        <v>0</v>
      </c>
      <c r="F95" s="257">
        <f>'B2-01-Tabmis'!F95</f>
        <v>0</v>
      </c>
      <c r="G95" s="257">
        <f>'B2-01-Tabmis'!G95</f>
        <v>0</v>
      </c>
      <c r="H95" s="257">
        <f>'B2-01-Tabmis'!H95</f>
        <v>0</v>
      </c>
      <c r="I95" s="257">
        <f>'B2-01-Tabmis'!I95</f>
        <v>0</v>
      </c>
      <c r="J95" s="257">
        <f>'B2-01-Tabmis'!J95</f>
        <v>0</v>
      </c>
      <c r="K95" s="257">
        <f>'B2-01-Tabmis'!K95</f>
        <v>0</v>
      </c>
      <c r="L95" s="257">
        <f>'B2-01-Tabmis'!L95</f>
        <v>0</v>
      </c>
      <c r="M95" s="257">
        <f>'B2-01-Tabmis'!M95</f>
        <v>0</v>
      </c>
      <c r="N95" s="257">
        <f>'B2-01-Tabmis'!N95</f>
        <v>0</v>
      </c>
    </row>
    <row r="96" spans="1:14" ht="25.5">
      <c r="A96" s="258" t="s">
        <v>389</v>
      </c>
      <c r="B96" s="258" t="s">
        <v>689</v>
      </c>
      <c r="C96" s="257">
        <f>'B2-01-Tabmis'!C96</f>
        <v>843344479</v>
      </c>
      <c r="D96" s="257">
        <f>'B2-01-Tabmis'!D96</f>
        <v>0</v>
      </c>
      <c r="E96" s="257">
        <f>'B2-01-Tabmis'!E96</f>
        <v>843344479</v>
      </c>
      <c r="F96" s="257">
        <f>'B2-01-Tabmis'!F96</f>
        <v>843344479</v>
      </c>
      <c r="G96" s="257">
        <f>'B2-01-Tabmis'!G96</f>
        <v>0</v>
      </c>
      <c r="H96" s="257">
        <f>'B2-01-Tabmis'!H96</f>
        <v>0</v>
      </c>
      <c r="I96" s="257">
        <f>'B2-01-Tabmis'!I96</f>
        <v>843344479</v>
      </c>
      <c r="J96" s="257">
        <f>'B2-01-Tabmis'!J96</f>
        <v>0</v>
      </c>
      <c r="K96" s="257">
        <f>'B2-01-Tabmis'!K96</f>
        <v>843344479</v>
      </c>
      <c r="L96" s="257">
        <f>'B2-01-Tabmis'!L96</f>
        <v>843344479</v>
      </c>
      <c r="M96" s="257">
        <f>'B2-01-Tabmis'!M96</f>
        <v>0</v>
      </c>
      <c r="N96" s="257">
        <f>'B2-01-Tabmis'!N96</f>
        <v>0</v>
      </c>
    </row>
    <row r="97" spans="1:14" ht="25.5">
      <c r="A97" s="255"/>
      <c r="B97" s="258" t="s">
        <v>686</v>
      </c>
      <c r="C97" s="257">
        <f>'B2-01-Tabmis'!C97</f>
        <v>0</v>
      </c>
      <c r="D97" s="257">
        <f>'B2-01-Tabmis'!D97</f>
        <v>0</v>
      </c>
      <c r="E97" s="257">
        <f>'B2-01-Tabmis'!E97</f>
        <v>0</v>
      </c>
      <c r="F97" s="257">
        <f>'B2-01-Tabmis'!F97</f>
        <v>0</v>
      </c>
      <c r="G97" s="257">
        <f>'B2-01-Tabmis'!G97</f>
        <v>0</v>
      </c>
      <c r="H97" s="257">
        <f>'B2-01-Tabmis'!H97</f>
        <v>0</v>
      </c>
      <c r="I97" s="257">
        <f>'B2-01-Tabmis'!I97</f>
        <v>0</v>
      </c>
      <c r="J97" s="257">
        <f>'B2-01-Tabmis'!J97</f>
        <v>0</v>
      </c>
      <c r="K97" s="257">
        <f>'B2-01-Tabmis'!K97</f>
        <v>0</v>
      </c>
      <c r="L97" s="257">
        <f>'B2-01-Tabmis'!L97</f>
        <v>0</v>
      </c>
      <c r="M97" s="257">
        <f>'B2-01-Tabmis'!M97</f>
        <v>0</v>
      </c>
      <c r="N97" s="257">
        <f>'B2-01-Tabmis'!N97</f>
        <v>0</v>
      </c>
    </row>
    <row r="98" spans="1:14" ht="25.5">
      <c r="A98" s="255"/>
      <c r="B98" s="258" t="s">
        <v>687</v>
      </c>
      <c r="C98" s="257">
        <f>'B2-01-Tabmis'!C98</f>
        <v>843344479</v>
      </c>
      <c r="D98" s="257">
        <f>'B2-01-Tabmis'!D98</f>
        <v>0</v>
      </c>
      <c r="E98" s="257">
        <f>'B2-01-Tabmis'!E98</f>
        <v>843344479</v>
      </c>
      <c r="F98" s="257">
        <f>'B2-01-Tabmis'!F98</f>
        <v>843344479</v>
      </c>
      <c r="G98" s="257">
        <f>'B2-01-Tabmis'!G98</f>
        <v>0</v>
      </c>
      <c r="H98" s="257">
        <f>'B2-01-Tabmis'!H98</f>
        <v>0</v>
      </c>
      <c r="I98" s="257">
        <f>'B2-01-Tabmis'!I98</f>
        <v>843344479</v>
      </c>
      <c r="J98" s="257">
        <f>'B2-01-Tabmis'!J98</f>
        <v>0</v>
      </c>
      <c r="K98" s="257">
        <f>'B2-01-Tabmis'!K98</f>
        <v>843344479</v>
      </c>
      <c r="L98" s="257">
        <f>'B2-01-Tabmis'!L98</f>
        <v>843344479</v>
      </c>
      <c r="M98" s="257">
        <f>'B2-01-Tabmis'!M98</f>
        <v>0</v>
      </c>
      <c r="N98" s="257">
        <f>'B2-01-Tabmis'!N98</f>
        <v>0</v>
      </c>
    </row>
    <row r="99" spans="1:14">
      <c r="A99" s="259" t="s">
        <v>100</v>
      </c>
      <c r="B99" s="259" t="s">
        <v>197</v>
      </c>
      <c r="C99" s="257">
        <f>'B2-01-Tabmis'!C99</f>
        <v>237237853758</v>
      </c>
      <c r="D99" s="257">
        <f>'B2-01-Tabmis'!D99</f>
        <v>69630419322</v>
      </c>
      <c r="E99" s="257">
        <f>'B2-01-Tabmis'!E99</f>
        <v>167607434436</v>
      </c>
      <c r="F99" s="257">
        <f>'B2-01-Tabmis'!F99</f>
        <v>44779935613</v>
      </c>
      <c r="G99" s="257">
        <f>'B2-01-Tabmis'!G99</f>
        <v>88444714690</v>
      </c>
      <c r="H99" s="257">
        <f>'B2-01-Tabmis'!H99</f>
        <v>34382784133</v>
      </c>
      <c r="I99" s="257">
        <f>'B2-01-Tabmis'!I99</f>
        <v>237237853758</v>
      </c>
      <c r="J99" s="257">
        <f>'B2-01-Tabmis'!J99</f>
        <v>69630419322</v>
      </c>
      <c r="K99" s="257">
        <f>'B2-01-Tabmis'!K99</f>
        <v>167607434436</v>
      </c>
      <c r="L99" s="257">
        <f>'B2-01-Tabmis'!L99</f>
        <v>44779935613</v>
      </c>
      <c r="M99" s="257">
        <f>'B2-01-Tabmis'!M99</f>
        <v>88444714690</v>
      </c>
      <c r="N99" s="257">
        <f>'B2-01-Tabmis'!N99</f>
        <v>34382784133</v>
      </c>
    </row>
    <row r="100" spans="1:14">
      <c r="A100" s="258" t="s">
        <v>599</v>
      </c>
      <c r="B100" s="258" t="s">
        <v>233</v>
      </c>
      <c r="C100" s="257">
        <f>'B2-01-Tabmis'!C100</f>
        <v>0</v>
      </c>
      <c r="D100" s="257">
        <f>'B2-01-Tabmis'!D100</f>
        <v>0</v>
      </c>
      <c r="E100" s="257">
        <f>'B2-01-Tabmis'!E100</f>
        <v>0</v>
      </c>
      <c r="F100" s="257">
        <f>'B2-01-Tabmis'!F100</f>
        <v>0</v>
      </c>
      <c r="G100" s="257">
        <f>'B2-01-Tabmis'!G100</f>
        <v>0</v>
      </c>
      <c r="H100" s="257">
        <f>'B2-01-Tabmis'!H100</f>
        <v>0</v>
      </c>
      <c r="I100" s="257">
        <f>'B2-01-Tabmis'!I100</f>
        <v>0</v>
      </c>
      <c r="J100" s="257">
        <f>'B2-01-Tabmis'!J100</f>
        <v>0</v>
      </c>
      <c r="K100" s="257">
        <f>'B2-01-Tabmis'!K100</f>
        <v>0</v>
      </c>
      <c r="L100" s="257">
        <f>'B2-01-Tabmis'!L100</f>
        <v>0</v>
      </c>
      <c r="M100" s="257">
        <f>'B2-01-Tabmis'!M100</f>
        <v>0</v>
      </c>
      <c r="N100" s="257">
        <f>'B2-01-Tabmis'!N100</f>
        <v>0</v>
      </c>
    </row>
    <row r="101" spans="1:14">
      <c r="A101" s="258" t="s">
        <v>600</v>
      </c>
      <c r="B101" s="258" t="s">
        <v>690</v>
      </c>
      <c r="C101" s="257">
        <f>'B2-01-Tabmis'!C101</f>
        <v>78326469068</v>
      </c>
      <c r="D101" s="257">
        <f>'B2-01-Tabmis'!D101</f>
        <v>60821250228</v>
      </c>
      <c r="E101" s="257">
        <f>'B2-01-Tabmis'!E101</f>
        <v>17505218840</v>
      </c>
      <c r="F101" s="257">
        <f>'B2-01-Tabmis'!F101</f>
        <v>8614953701</v>
      </c>
      <c r="G101" s="257">
        <f>'B2-01-Tabmis'!G101</f>
        <v>3039410774</v>
      </c>
      <c r="H101" s="257">
        <f>'B2-01-Tabmis'!H101</f>
        <v>5850854365</v>
      </c>
      <c r="I101" s="257">
        <f>'B2-01-Tabmis'!I101</f>
        <v>78326469068</v>
      </c>
      <c r="J101" s="257">
        <f>'B2-01-Tabmis'!J101</f>
        <v>60821250228</v>
      </c>
      <c r="K101" s="257">
        <f>'B2-01-Tabmis'!K101</f>
        <v>17505218840</v>
      </c>
      <c r="L101" s="257">
        <f>'B2-01-Tabmis'!L101</f>
        <v>8614953701</v>
      </c>
      <c r="M101" s="257">
        <f>'B2-01-Tabmis'!M101</f>
        <v>3039410774</v>
      </c>
      <c r="N101" s="257">
        <f>'B2-01-Tabmis'!N101</f>
        <v>5850854365</v>
      </c>
    </row>
    <row r="102" spans="1:14" ht="25.5">
      <c r="A102" s="255"/>
      <c r="B102" s="258" t="s">
        <v>691</v>
      </c>
      <c r="C102" s="257">
        <f>'B2-01-Tabmis'!C102</f>
        <v>50208144893</v>
      </c>
      <c r="D102" s="257">
        <f>'B2-01-Tabmis'!D102</f>
        <v>47786278103</v>
      </c>
      <c r="E102" s="257">
        <f>'B2-01-Tabmis'!E102</f>
        <v>2421866790</v>
      </c>
      <c r="F102" s="257">
        <f>'B2-01-Tabmis'!F102</f>
        <v>1062780000</v>
      </c>
      <c r="G102" s="257">
        <f>'B2-01-Tabmis'!G102</f>
        <v>233491000</v>
      </c>
      <c r="H102" s="257">
        <f>'B2-01-Tabmis'!H102</f>
        <v>1125595790</v>
      </c>
      <c r="I102" s="257">
        <f>'B2-01-Tabmis'!I102</f>
        <v>50208144893</v>
      </c>
      <c r="J102" s="257">
        <f>'B2-01-Tabmis'!J102</f>
        <v>47786278103</v>
      </c>
      <c r="K102" s="257">
        <f>'B2-01-Tabmis'!K102</f>
        <v>2421866790</v>
      </c>
      <c r="L102" s="257">
        <f>'B2-01-Tabmis'!L102</f>
        <v>1062780000</v>
      </c>
      <c r="M102" s="257">
        <f>'B2-01-Tabmis'!M102</f>
        <v>233491000</v>
      </c>
      <c r="N102" s="257">
        <f>'B2-01-Tabmis'!N102</f>
        <v>1125595790</v>
      </c>
    </row>
    <row r="103" spans="1:14" ht="25.5">
      <c r="A103" s="255"/>
      <c r="B103" s="258" t="s">
        <v>692</v>
      </c>
      <c r="C103" s="257">
        <f>'B2-01-Tabmis'!C103</f>
        <v>6301345799</v>
      </c>
      <c r="D103" s="257">
        <f>'B2-01-Tabmis'!D103</f>
        <v>6283334825</v>
      </c>
      <c r="E103" s="257">
        <f>'B2-01-Tabmis'!E103</f>
        <v>18010974</v>
      </c>
      <c r="F103" s="257">
        <f>'B2-01-Tabmis'!F103</f>
        <v>0</v>
      </c>
      <c r="G103" s="257">
        <f>'B2-01-Tabmis'!G103</f>
        <v>18010974</v>
      </c>
      <c r="H103" s="257">
        <f>'B2-01-Tabmis'!H103</f>
        <v>0</v>
      </c>
      <c r="I103" s="257">
        <f>'B2-01-Tabmis'!I103</f>
        <v>6301345799</v>
      </c>
      <c r="J103" s="257">
        <f>'B2-01-Tabmis'!J103</f>
        <v>6283334825</v>
      </c>
      <c r="K103" s="257">
        <f>'B2-01-Tabmis'!K103</f>
        <v>18010974</v>
      </c>
      <c r="L103" s="257">
        <f>'B2-01-Tabmis'!L103</f>
        <v>0</v>
      </c>
      <c r="M103" s="257">
        <f>'B2-01-Tabmis'!M103</f>
        <v>18010974</v>
      </c>
      <c r="N103" s="257">
        <f>'B2-01-Tabmis'!N103</f>
        <v>0</v>
      </c>
    </row>
    <row r="104" spans="1:14">
      <c r="A104" s="258" t="s">
        <v>601</v>
      </c>
      <c r="B104" s="258" t="s">
        <v>693</v>
      </c>
      <c r="C104" s="257">
        <f>'B2-01-Tabmis'!C104</f>
        <v>8012261412</v>
      </c>
      <c r="D104" s="257">
        <f>'B2-01-Tabmis'!D104</f>
        <v>5830046912</v>
      </c>
      <c r="E104" s="257">
        <f>'B2-01-Tabmis'!E104</f>
        <v>2182214500</v>
      </c>
      <c r="F104" s="257">
        <f>'B2-01-Tabmis'!F104</f>
        <v>1072379500</v>
      </c>
      <c r="G104" s="257">
        <f>'B2-01-Tabmis'!G104</f>
        <v>1047335000</v>
      </c>
      <c r="H104" s="257">
        <f>'B2-01-Tabmis'!H104</f>
        <v>62500000</v>
      </c>
      <c r="I104" s="257">
        <f>'B2-01-Tabmis'!I104</f>
        <v>8012261412</v>
      </c>
      <c r="J104" s="257">
        <f>'B2-01-Tabmis'!J104</f>
        <v>5830046912</v>
      </c>
      <c r="K104" s="257">
        <f>'B2-01-Tabmis'!K104</f>
        <v>2182214500</v>
      </c>
      <c r="L104" s="257">
        <f>'B2-01-Tabmis'!L104</f>
        <v>1072379500</v>
      </c>
      <c r="M104" s="257">
        <f>'B2-01-Tabmis'!M104</f>
        <v>1047335000</v>
      </c>
      <c r="N104" s="257">
        <f>'B2-01-Tabmis'!N104</f>
        <v>62500000</v>
      </c>
    </row>
    <row r="105" spans="1:14">
      <c r="A105" s="255"/>
      <c r="B105" s="258" t="s">
        <v>183</v>
      </c>
      <c r="C105" s="257">
        <f>'B2-01-Tabmis'!C105</f>
        <v>0</v>
      </c>
      <c r="D105" s="257">
        <f>'B2-01-Tabmis'!D105</f>
        <v>0</v>
      </c>
      <c r="E105" s="257">
        <f>'B2-01-Tabmis'!E105</f>
        <v>0</v>
      </c>
      <c r="F105" s="257">
        <f>'B2-01-Tabmis'!F105</f>
        <v>0</v>
      </c>
      <c r="G105" s="257">
        <f>'B2-01-Tabmis'!G105</f>
        <v>0</v>
      </c>
      <c r="H105" s="257">
        <f>'B2-01-Tabmis'!H105</f>
        <v>0</v>
      </c>
      <c r="I105" s="257">
        <f>'B2-01-Tabmis'!I105</f>
        <v>0</v>
      </c>
      <c r="J105" s="257">
        <f>'B2-01-Tabmis'!J105</f>
        <v>0</v>
      </c>
      <c r="K105" s="257">
        <f>'B2-01-Tabmis'!K105</f>
        <v>0</v>
      </c>
      <c r="L105" s="257">
        <f>'B2-01-Tabmis'!L105</f>
        <v>0</v>
      </c>
      <c r="M105" s="257">
        <f>'B2-01-Tabmis'!M105</f>
        <v>0</v>
      </c>
      <c r="N105" s="257">
        <f>'B2-01-Tabmis'!N105</f>
        <v>0</v>
      </c>
    </row>
    <row r="106" spans="1:14">
      <c r="A106" s="258" t="s">
        <v>602</v>
      </c>
      <c r="B106" s="258" t="s">
        <v>19</v>
      </c>
      <c r="C106" s="257">
        <f>'B2-01-Tabmis'!C106</f>
        <v>26892135882</v>
      </c>
      <c r="D106" s="257">
        <f>'B2-01-Tabmis'!D106</f>
        <v>1110431663</v>
      </c>
      <c r="E106" s="257">
        <f>'B2-01-Tabmis'!E106</f>
        <v>25781704219</v>
      </c>
      <c r="F106" s="257">
        <f>'B2-01-Tabmis'!F106</f>
        <v>18912510885</v>
      </c>
      <c r="G106" s="257">
        <f>'B2-01-Tabmis'!G106</f>
        <v>6655154534</v>
      </c>
      <c r="H106" s="257">
        <f>'B2-01-Tabmis'!H106</f>
        <v>214038800</v>
      </c>
      <c r="I106" s="257">
        <f>'B2-01-Tabmis'!I106</f>
        <v>26892135882</v>
      </c>
      <c r="J106" s="257">
        <f>'B2-01-Tabmis'!J106</f>
        <v>1110431663</v>
      </c>
      <c r="K106" s="257">
        <f>'B2-01-Tabmis'!K106</f>
        <v>25781704219</v>
      </c>
      <c r="L106" s="257">
        <f>'B2-01-Tabmis'!L106</f>
        <v>18912510885</v>
      </c>
      <c r="M106" s="257">
        <f>'B2-01-Tabmis'!M106</f>
        <v>6655154534</v>
      </c>
      <c r="N106" s="257">
        <f>'B2-01-Tabmis'!N106</f>
        <v>214038800</v>
      </c>
    </row>
    <row r="107" spans="1:14">
      <c r="A107" s="258" t="s">
        <v>603</v>
      </c>
      <c r="B107" s="258" t="s">
        <v>694</v>
      </c>
      <c r="C107" s="257">
        <f>'B2-01-Tabmis'!C107</f>
        <v>0</v>
      </c>
      <c r="D107" s="257">
        <f>'B2-01-Tabmis'!D107</f>
        <v>0</v>
      </c>
      <c r="E107" s="257">
        <f>'B2-01-Tabmis'!E107</f>
        <v>0</v>
      </c>
      <c r="F107" s="257">
        <f>'B2-01-Tabmis'!F107</f>
        <v>0</v>
      </c>
      <c r="G107" s="257">
        <f>'B2-01-Tabmis'!G107</f>
        <v>0</v>
      </c>
      <c r="H107" s="257">
        <f>'B2-01-Tabmis'!H107</f>
        <v>0</v>
      </c>
      <c r="I107" s="257">
        <f>'B2-01-Tabmis'!I107</f>
        <v>0</v>
      </c>
      <c r="J107" s="257">
        <f>'B2-01-Tabmis'!J107</f>
        <v>0</v>
      </c>
      <c r="K107" s="257">
        <f>'B2-01-Tabmis'!K107</f>
        <v>0</v>
      </c>
      <c r="L107" s="257">
        <f>'B2-01-Tabmis'!L107</f>
        <v>0</v>
      </c>
      <c r="M107" s="257">
        <f>'B2-01-Tabmis'!M107</f>
        <v>0</v>
      </c>
      <c r="N107" s="257">
        <f>'B2-01-Tabmis'!N107</f>
        <v>0</v>
      </c>
    </row>
    <row r="108" spans="1:14">
      <c r="A108" s="258" t="s">
        <v>604</v>
      </c>
      <c r="B108" s="258" t="s">
        <v>145</v>
      </c>
      <c r="C108" s="257">
        <f>'B2-01-Tabmis'!C108</f>
        <v>24271803277</v>
      </c>
      <c r="D108" s="257">
        <f>'B2-01-Tabmis'!D108</f>
        <v>224734800</v>
      </c>
      <c r="E108" s="257">
        <f>'B2-01-Tabmis'!E108</f>
        <v>24047068477</v>
      </c>
      <c r="F108" s="257">
        <f>'B2-01-Tabmis'!F108</f>
        <v>8026232471</v>
      </c>
      <c r="G108" s="257">
        <f>'B2-01-Tabmis'!G108</f>
        <v>14696346306</v>
      </c>
      <c r="H108" s="257">
        <f>'B2-01-Tabmis'!H108</f>
        <v>1324489700</v>
      </c>
      <c r="I108" s="257">
        <f>'B2-01-Tabmis'!I108</f>
        <v>24271803277</v>
      </c>
      <c r="J108" s="257">
        <f>'B2-01-Tabmis'!J108</f>
        <v>224734800</v>
      </c>
      <c r="K108" s="257">
        <f>'B2-01-Tabmis'!K108</f>
        <v>24047068477</v>
      </c>
      <c r="L108" s="257">
        <f>'B2-01-Tabmis'!L108</f>
        <v>8026232471</v>
      </c>
      <c r="M108" s="257">
        <f>'B2-01-Tabmis'!M108</f>
        <v>14696346306</v>
      </c>
      <c r="N108" s="257">
        <f>'B2-01-Tabmis'!N108</f>
        <v>1324489700</v>
      </c>
    </row>
    <row r="109" spans="1:14" ht="25.5">
      <c r="A109" s="258" t="s">
        <v>605</v>
      </c>
      <c r="B109" s="258" t="s">
        <v>695</v>
      </c>
      <c r="C109" s="257">
        <f>'B2-01-Tabmis'!C109</f>
        <v>0</v>
      </c>
      <c r="D109" s="257">
        <f>'B2-01-Tabmis'!D109</f>
        <v>0</v>
      </c>
      <c r="E109" s="257">
        <f>'B2-01-Tabmis'!E109</f>
        <v>0</v>
      </c>
      <c r="F109" s="257">
        <f>'B2-01-Tabmis'!F109</f>
        <v>0</v>
      </c>
      <c r="G109" s="257">
        <f>'B2-01-Tabmis'!G109</f>
        <v>0</v>
      </c>
      <c r="H109" s="257">
        <f>'B2-01-Tabmis'!H109</f>
        <v>0</v>
      </c>
      <c r="I109" s="257">
        <f>'B2-01-Tabmis'!I109</f>
        <v>0</v>
      </c>
      <c r="J109" s="257">
        <f>'B2-01-Tabmis'!J109</f>
        <v>0</v>
      </c>
      <c r="K109" s="257">
        <f>'B2-01-Tabmis'!K109</f>
        <v>0</v>
      </c>
      <c r="L109" s="257">
        <f>'B2-01-Tabmis'!L109</f>
        <v>0</v>
      </c>
      <c r="M109" s="257">
        <f>'B2-01-Tabmis'!M109</f>
        <v>0</v>
      </c>
      <c r="N109" s="257">
        <f>'B2-01-Tabmis'!N109</f>
        <v>0</v>
      </c>
    </row>
    <row r="110" spans="1:14">
      <c r="A110" s="258" t="s">
        <v>606</v>
      </c>
      <c r="B110" s="258" t="s">
        <v>696</v>
      </c>
      <c r="C110" s="257">
        <f>'B2-01-Tabmis'!C110</f>
        <v>99735184119</v>
      </c>
      <c r="D110" s="257">
        <f>'B2-01-Tabmis'!D110</f>
        <v>1643955719</v>
      </c>
      <c r="E110" s="257">
        <f>'B2-01-Tabmis'!E110</f>
        <v>98091228400</v>
      </c>
      <c r="F110" s="257">
        <f>'B2-01-Tabmis'!F110</f>
        <v>8153859056</v>
      </c>
      <c r="G110" s="257">
        <f>'B2-01-Tabmis'!G110</f>
        <v>63006468076</v>
      </c>
      <c r="H110" s="257">
        <f>'B2-01-Tabmis'!H110</f>
        <v>26930901268</v>
      </c>
      <c r="I110" s="257">
        <f>'B2-01-Tabmis'!I110</f>
        <v>99735184119</v>
      </c>
      <c r="J110" s="257">
        <f>'B2-01-Tabmis'!J110</f>
        <v>1643955719</v>
      </c>
      <c r="K110" s="257">
        <f>'B2-01-Tabmis'!K110</f>
        <v>98091228400</v>
      </c>
      <c r="L110" s="257">
        <f>'B2-01-Tabmis'!L110</f>
        <v>8153859056</v>
      </c>
      <c r="M110" s="257">
        <f>'B2-01-Tabmis'!M110</f>
        <v>63006468076</v>
      </c>
      <c r="N110" s="257">
        <f>'B2-01-Tabmis'!N110</f>
        <v>26930901268</v>
      </c>
    </row>
    <row r="111" spans="1:14" ht="25.5">
      <c r="A111" s="259" t="s">
        <v>35</v>
      </c>
      <c r="B111" s="259" t="s">
        <v>697</v>
      </c>
      <c r="C111" s="257">
        <f>'B2-01-Tabmis'!C111</f>
        <v>4849441135</v>
      </c>
      <c r="D111" s="257">
        <f>'B2-01-Tabmis'!D111</f>
        <v>0</v>
      </c>
      <c r="E111" s="257">
        <f>'B2-01-Tabmis'!E111</f>
        <v>4849441135</v>
      </c>
      <c r="F111" s="257">
        <f>'B2-01-Tabmis'!F111</f>
        <v>0</v>
      </c>
      <c r="G111" s="257">
        <f>'B2-01-Tabmis'!G111</f>
        <v>735721788</v>
      </c>
      <c r="H111" s="257">
        <f>'B2-01-Tabmis'!H111</f>
        <v>4113719347</v>
      </c>
      <c r="I111" s="257">
        <f>'B2-01-Tabmis'!I111</f>
        <v>4849441135</v>
      </c>
      <c r="J111" s="257">
        <f>'B2-01-Tabmis'!J111</f>
        <v>0</v>
      </c>
      <c r="K111" s="257">
        <f>'B2-01-Tabmis'!K111</f>
        <v>4849441135</v>
      </c>
      <c r="L111" s="257">
        <f>'B2-01-Tabmis'!L111</f>
        <v>0</v>
      </c>
      <c r="M111" s="257">
        <f>'B2-01-Tabmis'!M111</f>
        <v>735721788</v>
      </c>
      <c r="N111" s="257">
        <f>'B2-01-Tabmis'!N111</f>
        <v>4113719347</v>
      </c>
    </row>
    <row r="112" spans="1:14" ht="25.5">
      <c r="A112" s="255"/>
      <c r="B112" s="258" t="s">
        <v>698</v>
      </c>
      <c r="C112" s="257">
        <f>'B2-01-Tabmis'!C112</f>
        <v>735721788</v>
      </c>
      <c r="D112" s="257">
        <f>'B2-01-Tabmis'!D112</f>
        <v>0</v>
      </c>
      <c r="E112" s="257">
        <f>'B2-01-Tabmis'!E112</f>
        <v>735721788</v>
      </c>
      <c r="F112" s="257">
        <f>'B2-01-Tabmis'!F112</f>
        <v>0</v>
      </c>
      <c r="G112" s="257">
        <f>'B2-01-Tabmis'!G112</f>
        <v>735721788</v>
      </c>
      <c r="H112" s="257">
        <f>'B2-01-Tabmis'!H112</f>
        <v>0</v>
      </c>
      <c r="I112" s="257">
        <f>'B2-01-Tabmis'!I112</f>
        <v>735721788</v>
      </c>
      <c r="J112" s="257">
        <f>'B2-01-Tabmis'!J112</f>
        <v>0</v>
      </c>
      <c r="K112" s="257">
        <f>'B2-01-Tabmis'!K112</f>
        <v>735721788</v>
      </c>
      <c r="L112" s="257">
        <f>'B2-01-Tabmis'!L112</f>
        <v>0</v>
      </c>
      <c r="M112" s="257">
        <f>'B2-01-Tabmis'!M112</f>
        <v>735721788</v>
      </c>
      <c r="N112" s="257">
        <f>'B2-01-Tabmis'!N112</f>
        <v>0</v>
      </c>
    </row>
    <row r="113" spans="1:14" ht="25.5">
      <c r="A113" s="259" t="s">
        <v>539</v>
      </c>
      <c r="B113" s="259" t="s">
        <v>699</v>
      </c>
      <c r="C113" s="257">
        <f>'B2-01-Tabmis'!C113</f>
        <v>47931864000</v>
      </c>
      <c r="D113" s="257">
        <f>'B2-01-Tabmis'!D113</f>
        <v>0</v>
      </c>
      <c r="E113" s="257">
        <f>'B2-01-Tabmis'!E113</f>
        <v>47931864000</v>
      </c>
      <c r="F113" s="257">
        <f>'B2-01-Tabmis'!F113</f>
        <v>47931864000</v>
      </c>
      <c r="G113" s="257">
        <f>'B2-01-Tabmis'!G113</f>
        <v>0</v>
      </c>
      <c r="H113" s="257">
        <f>'B2-01-Tabmis'!H113</f>
        <v>0</v>
      </c>
      <c r="I113" s="257">
        <f>'B2-01-Tabmis'!I113</f>
        <v>47931864000</v>
      </c>
      <c r="J113" s="257">
        <f>'B2-01-Tabmis'!J113</f>
        <v>0</v>
      </c>
      <c r="K113" s="257">
        <f>'B2-01-Tabmis'!K113</f>
        <v>47931864000</v>
      </c>
      <c r="L113" s="257">
        <f>'B2-01-Tabmis'!L113</f>
        <v>47931864000</v>
      </c>
      <c r="M113" s="257">
        <f>'B2-01-Tabmis'!M113</f>
        <v>0</v>
      </c>
      <c r="N113" s="257">
        <f>'B2-01-Tabmis'!N113</f>
        <v>0</v>
      </c>
    </row>
    <row r="114" spans="1:14" ht="25.5">
      <c r="A114" s="255"/>
      <c r="B114" s="258" t="s">
        <v>700</v>
      </c>
      <c r="C114" s="257">
        <f>'B2-01-Tabmis'!C114</f>
        <v>0</v>
      </c>
      <c r="D114" s="257">
        <f>'B2-01-Tabmis'!D114</f>
        <v>0</v>
      </c>
      <c r="E114" s="257">
        <f>'B2-01-Tabmis'!E114</f>
        <v>0</v>
      </c>
      <c r="F114" s="257">
        <f>'B2-01-Tabmis'!F114</f>
        <v>0</v>
      </c>
      <c r="G114" s="257">
        <f>'B2-01-Tabmis'!G114</f>
        <v>0</v>
      </c>
      <c r="H114" s="257">
        <f>'B2-01-Tabmis'!H114</f>
        <v>0</v>
      </c>
      <c r="I114" s="257">
        <f>'B2-01-Tabmis'!I114</f>
        <v>0</v>
      </c>
      <c r="J114" s="257">
        <f>'B2-01-Tabmis'!J114</f>
        <v>0</v>
      </c>
      <c r="K114" s="257">
        <f>'B2-01-Tabmis'!K114</f>
        <v>0</v>
      </c>
      <c r="L114" s="257">
        <f>'B2-01-Tabmis'!L114</f>
        <v>0</v>
      </c>
      <c r="M114" s="257">
        <f>'B2-01-Tabmis'!M114</f>
        <v>0</v>
      </c>
      <c r="N114" s="257">
        <f>'B2-01-Tabmis'!N114</f>
        <v>0</v>
      </c>
    </row>
    <row r="115" spans="1:14" ht="25.5">
      <c r="A115" s="255"/>
      <c r="B115" s="258" t="s">
        <v>701</v>
      </c>
      <c r="C115" s="257">
        <f>'B2-01-Tabmis'!C115</f>
        <v>47931864000</v>
      </c>
      <c r="D115" s="257">
        <f>'B2-01-Tabmis'!D115</f>
        <v>0</v>
      </c>
      <c r="E115" s="257">
        <f>'B2-01-Tabmis'!E115</f>
        <v>47931864000</v>
      </c>
      <c r="F115" s="257">
        <f>'B2-01-Tabmis'!F115</f>
        <v>47931864000</v>
      </c>
      <c r="G115" s="257">
        <f>'B2-01-Tabmis'!G115</f>
        <v>0</v>
      </c>
      <c r="H115" s="257">
        <f>'B2-01-Tabmis'!H115</f>
        <v>0</v>
      </c>
      <c r="I115" s="257">
        <f>'B2-01-Tabmis'!I115</f>
        <v>47931864000</v>
      </c>
      <c r="J115" s="257">
        <f>'B2-01-Tabmis'!J115</f>
        <v>0</v>
      </c>
      <c r="K115" s="257">
        <f>'B2-01-Tabmis'!K115</f>
        <v>47931864000</v>
      </c>
      <c r="L115" s="257">
        <f>'B2-01-Tabmis'!L115</f>
        <v>47931864000</v>
      </c>
      <c r="M115" s="257">
        <f>'B2-01-Tabmis'!M115</f>
        <v>0</v>
      </c>
      <c r="N115" s="257">
        <f>'B2-01-Tabmis'!N115</f>
        <v>0</v>
      </c>
    </row>
    <row r="116" spans="1:14" ht="25.5">
      <c r="A116" s="258" t="s">
        <v>391</v>
      </c>
      <c r="B116" s="258" t="s">
        <v>702</v>
      </c>
      <c r="C116" s="257">
        <f>'B2-01-Tabmis'!C116</f>
        <v>0</v>
      </c>
      <c r="D116" s="257">
        <f>'B2-01-Tabmis'!D116</f>
        <v>0</v>
      </c>
      <c r="E116" s="257">
        <f>'B2-01-Tabmis'!E116</f>
        <v>0</v>
      </c>
      <c r="F116" s="257">
        <f>'B2-01-Tabmis'!F116</f>
        <v>0</v>
      </c>
      <c r="G116" s="257">
        <f>'B2-01-Tabmis'!G116</f>
        <v>0</v>
      </c>
      <c r="H116" s="257">
        <f>'B2-01-Tabmis'!H116</f>
        <v>0</v>
      </c>
      <c r="I116" s="257">
        <f>'B2-01-Tabmis'!I116</f>
        <v>0</v>
      </c>
      <c r="J116" s="257">
        <f>'B2-01-Tabmis'!J116</f>
        <v>0</v>
      </c>
      <c r="K116" s="257">
        <f>'B2-01-Tabmis'!K116</f>
        <v>0</v>
      </c>
      <c r="L116" s="257">
        <f>'B2-01-Tabmis'!L116</f>
        <v>0</v>
      </c>
      <c r="M116" s="257">
        <f>'B2-01-Tabmis'!M116</f>
        <v>0</v>
      </c>
      <c r="N116" s="257">
        <f>'B2-01-Tabmis'!N116</f>
        <v>0</v>
      </c>
    </row>
    <row r="117" spans="1:14">
      <c r="A117" s="258" t="s">
        <v>392</v>
      </c>
      <c r="B117" s="258" t="s">
        <v>703</v>
      </c>
      <c r="C117" s="257">
        <f>'B2-01-Tabmis'!C117</f>
        <v>47931864000</v>
      </c>
      <c r="D117" s="257">
        <f>'B2-01-Tabmis'!D117</f>
        <v>0</v>
      </c>
      <c r="E117" s="257">
        <f>'B2-01-Tabmis'!E117</f>
        <v>47931864000</v>
      </c>
      <c r="F117" s="257">
        <f>'B2-01-Tabmis'!F117</f>
        <v>47931864000</v>
      </c>
      <c r="G117" s="257">
        <f>'B2-01-Tabmis'!G117</f>
        <v>0</v>
      </c>
      <c r="H117" s="257">
        <f>'B2-01-Tabmis'!H117</f>
        <v>0</v>
      </c>
      <c r="I117" s="257">
        <f>'B2-01-Tabmis'!I117</f>
        <v>47931864000</v>
      </c>
      <c r="J117" s="257">
        <f>'B2-01-Tabmis'!J117</f>
        <v>0</v>
      </c>
      <c r="K117" s="257">
        <f>'B2-01-Tabmis'!K117</f>
        <v>47931864000</v>
      </c>
      <c r="L117" s="257">
        <f>'B2-01-Tabmis'!L117</f>
        <v>47931864000</v>
      </c>
      <c r="M117" s="257">
        <f>'B2-01-Tabmis'!M117</f>
        <v>0</v>
      </c>
      <c r="N117" s="257">
        <f>'B2-01-Tabmis'!N117</f>
        <v>0</v>
      </c>
    </row>
    <row r="118" spans="1:14" ht="25.5">
      <c r="A118" s="258" t="s">
        <v>704</v>
      </c>
      <c r="B118" s="258" t="s">
        <v>705</v>
      </c>
      <c r="C118" s="257">
        <f>'B2-01-Tabmis'!C118</f>
        <v>0</v>
      </c>
      <c r="D118" s="257">
        <f>'B2-01-Tabmis'!D118</f>
        <v>0</v>
      </c>
      <c r="E118" s="257">
        <f>'B2-01-Tabmis'!E118</f>
        <v>0</v>
      </c>
      <c r="F118" s="257">
        <f>'B2-01-Tabmis'!F118</f>
        <v>0</v>
      </c>
      <c r="G118" s="257">
        <f>'B2-01-Tabmis'!G118</f>
        <v>0</v>
      </c>
      <c r="H118" s="257">
        <f>'B2-01-Tabmis'!H118</f>
        <v>0</v>
      </c>
      <c r="I118" s="257">
        <f>'B2-01-Tabmis'!I118</f>
        <v>0</v>
      </c>
      <c r="J118" s="257">
        <f>'B2-01-Tabmis'!J118</f>
        <v>0</v>
      </c>
      <c r="K118" s="257">
        <f>'B2-01-Tabmis'!K118</f>
        <v>0</v>
      </c>
      <c r="L118" s="257">
        <f>'B2-01-Tabmis'!L118</f>
        <v>0</v>
      </c>
      <c r="M118" s="257">
        <f>'B2-01-Tabmis'!M118</f>
        <v>0</v>
      </c>
      <c r="N118" s="257">
        <f>'B2-01-Tabmis'!N118</f>
        <v>0</v>
      </c>
    </row>
    <row r="119" spans="1:14" ht="25.5">
      <c r="A119" s="258" t="s">
        <v>393</v>
      </c>
      <c r="B119" s="258" t="s">
        <v>706</v>
      </c>
      <c r="C119" s="257">
        <f>'B2-01-Tabmis'!C119</f>
        <v>0</v>
      </c>
      <c r="D119" s="257">
        <f>'B2-01-Tabmis'!D119</f>
        <v>0</v>
      </c>
      <c r="E119" s="257">
        <f>'B2-01-Tabmis'!E119</f>
        <v>0</v>
      </c>
      <c r="F119" s="257">
        <f>'B2-01-Tabmis'!F119</f>
        <v>0</v>
      </c>
      <c r="G119" s="257">
        <f>'B2-01-Tabmis'!G119</f>
        <v>0</v>
      </c>
      <c r="H119" s="257">
        <f>'B2-01-Tabmis'!H119</f>
        <v>0</v>
      </c>
      <c r="I119" s="257">
        <f>'B2-01-Tabmis'!I119</f>
        <v>0</v>
      </c>
      <c r="J119" s="257">
        <f>'B2-01-Tabmis'!J119</f>
        <v>0</v>
      </c>
      <c r="K119" s="257">
        <f>'B2-01-Tabmis'!K119</f>
        <v>0</v>
      </c>
      <c r="L119" s="257">
        <f>'B2-01-Tabmis'!L119</f>
        <v>0</v>
      </c>
      <c r="M119" s="257">
        <f>'B2-01-Tabmis'!M119</f>
        <v>0</v>
      </c>
      <c r="N119" s="257">
        <f>'B2-01-Tabmis'!N119</f>
        <v>0</v>
      </c>
    </row>
    <row r="120" spans="1:14" ht="25.5">
      <c r="A120" s="255"/>
      <c r="B120" s="258" t="s">
        <v>707</v>
      </c>
      <c r="C120" s="257">
        <f>'B2-01-Tabmis'!C120</f>
        <v>0</v>
      </c>
      <c r="D120" s="257">
        <f>'B2-01-Tabmis'!D120</f>
        <v>0</v>
      </c>
      <c r="E120" s="257">
        <f>'B2-01-Tabmis'!E120</f>
        <v>0</v>
      </c>
      <c r="F120" s="257">
        <f>'B2-01-Tabmis'!F120</f>
        <v>0</v>
      </c>
      <c r="G120" s="257">
        <f>'B2-01-Tabmis'!G120</f>
        <v>0</v>
      </c>
      <c r="H120" s="257">
        <f>'B2-01-Tabmis'!H120</f>
        <v>0</v>
      </c>
      <c r="I120" s="257">
        <f>'B2-01-Tabmis'!I120</f>
        <v>0</v>
      </c>
      <c r="J120" s="257">
        <f>'B2-01-Tabmis'!J120</f>
        <v>0</v>
      </c>
      <c r="K120" s="257">
        <f>'B2-01-Tabmis'!K120</f>
        <v>0</v>
      </c>
      <c r="L120" s="257">
        <f>'B2-01-Tabmis'!L120</f>
        <v>0</v>
      </c>
      <c r="M120" s="257">
        <f>'B2-01-Tabmis'!M120</f>
        <v>0</v>
      </c>
      <c r="N120" s="257">
        <f>'B2-01-Tabmis'!N120</f>
        <v>0</v>
      </c>
    </row>
    <row r="121" spans="1:14" ht="25.5">
      <c r="A121" s="255"/>
      <c r="B121" s="258" t="s">
        <v>708</v>
      </c>
      <c r="C121" s="257">
        <f>'B2-01-Tabmis'!C121</f>
        <v>0</v>
      </c>
      <c r="D121" s="257">
        <f>'B2-01-Tabmis'!D121</f>
        <v>0</v>
      </c>
      <c r="E121" s="257">
        <f>'B2-01-Tabmis'!E121</f>
        <v>0</v>
      </c>
      <c r="F121" s="257">
        <f>'B2-01-Tabmis'!F121</f>
        <v>0</v>
      </c>
      <c r="G121" s="257">
        <f>'B2-01-Tabmis'!G121</f>
        <v>0</v>
      </c>
      <c r="H121" s="257">
        <f>'B2-01-Tabmis'!H121</f>
        <v>0</v>
      </c>
      <c r="I121" s="257">
        <f>'B2-01-Tabmis'!I121</f>
        <v>0</v>
      </c>
      <c r="J121" s="257">
        <f>'B2-01-Tabmis'!J121</f>
        <v>0</v>
      </c>
      <c r="K121" s="257">
        <f>'B2-01-Tabmis'!K121</f>
        <v>0</v>
      </c>
      <c r="L121" s="257">
        <f>'B2-01-Tabmis'!L121</f>
        <v>0</v>
      </c>
      <c r="M121" s="257">
        <f>'B2-01-Tabmis'!M121</f>
        <v>0</v>
      </c>
      <c r="N121" s="257">
        <f>'B2-01-Tabmis'!N121</f>
        <v>0</v>
      </c>
    </row>
    <row r="122" spans="1:14" ht="25.5">
      <c r="A122" s="258" t="s">
        <v>709</v>
      </c>
      <c r="B122" s="258" t="s">
        <v>710</v>
      </c>
      <c r="C122" s="257">
        <f>'B2-01-Tabmis'!C122</f>
        <v>0</v>
      </c>
      <c r="D122" s="257">
        <f>'B2-01-Tabmis'!D122</f>
        <v>0</v>
      </c>
      <c r="E122" s="257">
        <f>'B2-01-Tabmis'!E122</f>
        <v>0</v>
      </c>
      <c r="F122" s="257">
        <f>'B2-01-Tabmis'!F122</f>
        <v>0</v>
      </c>
      <c r="G122" s="257">
        <f>'B2-01-Tabmis'!G122</f>
        <v>0</v>
      </c>
      <c r="H122" s="257">
        <f>'B2-01-Tabmis'!H122</f>
        <v>0</v>
      </c>
      <c r="I122" s="257">
        <f>'B2-01-Tabmis'!I122</f>
        <v>0</v>
      </c>
      <c r="J122" s="257">
        <f>'B2-01-Tabmis'!J122</f>
        <v>0</v>
      </c>
      <c r="K122" s="257">
        <f>'B2-01-Tabmis'!K122</f>
        <v>0</v>
      </c>
      <c r="L122" s="257">
        <f>'B2-01-Tabmis'!L122</f>
        <v>0</v>
      </c>
      <c r="M122" s="257">
        <f>'B2-01-Tabmis'!M122</f>
        <v>0</v>
      </c>
      <c r="N122" s="257">
        <f>'B2-01-Tabmis'!N122</f>
        <v>0</v>
      </c>
    </row>
    <row r="123" spans="1:14">
      <c r="A123" s="258" t="s">
        <v>208</v>
      </c>
      <c r="B123" s="258" t="s">
        <v>160</v>
      </c>
      <c r="C123" s="257">
        <f>'B2-01-Tabmis'!C123</f>
        <v>0</v>
      </c>
      <c r="D123" s="257">
        <f>'B2-01-Tabmis'!D123</f>
        <v>0</v>
      </c>
      <c r="E123" s="257">
        <f>'B2-01-Tabmis'!E123</f>
        <v>0</v>
      </c>
      <c r="F123" s="257">
        <f>'B2-01-Tabmis'!F123</f>
        <v>0</v>
      </c>
      <c r="G123" s="257">
        <f>'B2-01-Tabmis'!G123</f>
        <v>0</v>
      </c>
      <c r="H123" s="257">
        <f>'B2-01-Tabmis'!H123</f>
        <v>0</v>
      </c>
      <c r="I123" s="257">
        <f>'B2-01-Tabmis'!I123</f>
        <v>0</v>
      </c>
      <c r="J123" s="257">
        <f>'B2-01-Tabmis'!J123</f>
        <v>0</v>
      </c>
      <c r="K123" s="257">
        <f>'B2-01-Tabmis'!K123</f>
        <v>0</v>
      </c>
      <c r="L123" s="257">
        <f>'B2-01-Tabmis'!L123</f>
        <v>0</v>
      </c>
      <c r="M123" s="257">
        <f>'B2-01-Tabmis'!M123</f>
        <v>0</v>
      </c>
      <c r="N123" s="257">
        <f>'B2-01-Tabmis'!N123</f>
        <v>0</v>
      </c>
    </row>
    <row r="124" spans="1:14">
      <c r="A124" s="258" t="s">
        <v>80</v>
      </c>
      <c r="B124" s="258" t="s">
        <v>711</v>
      </c>
      <c r="C124" s="257">
        <f>'B2-01-Tabmis'!C124</f>
        <v>0</v>
      </c>
      <c r="D124" s="257">
        <f>'B2-01-Tabmis'!D124</f>
        <v>0</v>
      </c>
      <c r="E124" s="257">
        <f>'B2-01-Tabmis'!E124</f>
        <v>0</v>
      </c>
      <c r="F124" s="257">
        <f>'B2-01-Tabmis'!F124</f>
        <v>0</v>
      </c>
      <c r="G124" s="257">
        <f>'B2-01-Tabmis'!G124</f>
        <v>0</v>
      </c>
      <c r="H124" s="257">
        <f>'B2-01-Tabmis'!H124</f>
        <v>0</v>
      </c>
      <c r="I124" s="257">
        <f>'B2-01-Tabmis'!I124</f>
        <v>0</v>
      </c>
      <c r="J124" s="257">
        <f>'B2-01-Tabmis'!J124</f>
        <v>0</v>
      </c>
      <c r="K124" s="257">
        <f>'B2-01-Tabmis'!K124</f>
        <v>0</v>
      </c>
      <c r="L124" s="257">
        <f>'B2-01-Tabmis'!L124</f>
        <v>0</v>
      </c>
      <c r="M124" s="257">
        <f>'B2-01-Tabmis'!M124</f>
        <v>0</v>
      </c>
      <c r="N124" s="257">
        <f>'B2-01-Tabmis'!N124</f>
        <v>0</v>
      </c>
    </row>
    <row r="125" spans="1:14">
      <c r="A125" s="258" t="s">
        <v>85</v>
      </c>
      <c r="B125" s="258" t="s">
        <v>27</v>
      </c>
      <c r="C125" s="257">
        <f>'B2-01-Tabmis'!C125</f>
        <v>0</v>
      </c>
      <c r="D125" s="257">
        <f>'B2-01-Tabmis'!D125</f>
        <v>0</v>
      </c>
      <c r="E125" s="257">
        <f>'B2-01-Tabmis'!E125</f>
        <v>0</v>
      </c>
      <c r="F125" s="257">
        <f>'B2-01-Tabmis'!F125</f>
        <v>0</v>
      </c>
      <c r="G125" s="257">
        <f>'B2-01-Tabmis'!G125</f>
        <v>0</v>
      </c>
      <c r="H125" s="257">
        <f>'B2-01-Tabmis'!H125</f>
        <v>0</v>
      </c>
      <c r="I125" s="257">
        <f>'B2-01-Tabmis'!I125</f>
        <v>0</v>
      </c>
      <c r="J125" s="257">
        <f>'B2-01-Tabmis'!J125</f>
        <v>0</v>
      </c>
      <c r="K125" s="257">
        <f>'B2-01-Tabmis'!K125</f>
        <v>0</v>
      </c>
      <c r="L125" s="257">
        <f>'B2-01-Tabmis'!L125</f>
        <v>0</v>
      </c>
      <c r="M125" s="257">
        <f>'B2-01-Tabmis'!M125</f>
        <v>0</v>
      </c>
      <c r="N125" s="257">
        <f>'B2-01-Tabmis'!N125</f>
        <v>0</v>
      </c>
    </row>
    <row r="126" spans="1:14">
      <c r="A126" s="258" t="s">
        <v>102</v>
      </c>
      <c r="B126" s="258" t="s">
        <v>25</v>
      </c>
      <c r="C126" s="257">
        <f>'B2-01-Tabmis'!C126</f>
        <v>0</v>
      </c>
      <c r="D126" s="257">
        <f>'B2-01-Tabmis'!D126</f>
        <v>0</v>
      </c>
      <c r="E126" s="257">
        <f>'B2-01-Tabmis'!E126</f>
        <v>0</v>
      </c>
      <c r="F126" s="257">
        <f>'B2-01-Tabmis'!F126</f>
        <v>0</v>
      </c>
      <c r="G126" s="257">
        <f>'B2-01-Tabmis'!G126</f>
        <v>0</v>
      </c>
      <c r="H126" s="257">
        <f>'B2-01-Tabmis'!H126</f>
        <v>0</v>
      </c>
      <c r="I126" s="257">
        <f>'B2-01-Tabmis'!I126</f>
        <v>0</v>
      </c>
      <c r="J126" s="257">
        <f>'B2-01-Tabmis'!J126</f>
        <v>0</v>
      </c>
      <c r="K126" s="257">
        <f>'B2-01-Tabmis'!K126</f>
        <v>0</v>
      </c>
      <c r="L126" s="257">
        <f>'B2-01-Tabmis'!L126</f>
        <v>0</v>
      </c>
      <c r="M126" s="257">
        <f>'B2-01-Tabmis'!M126</f>
        <v>0</v>
      </c>
      <c r="N126" s="257">
        <f>'B2-01-Tabmis'!N126</f>
        <v>0</v>
      </c>
    </row>
    <row r="127" spans="1:14" ht="25.5">
      <c r="A127" s="258" t="s">
        <v>116</v>
      </c>
      <c r="B127" s="258" t="s">
        <v>161</v>
      </c>
      <c r="C127" s="257">
        <f>'B2-01-Tabmis'!C127</f>
        <v>0</v>
      </c>
      <c r="D127" s="257">
        <f>'B2-01-Tabmis'!D127</f>
        <v>0</v>
      </c>
      <c r="E127" s="257">
        <f>'B2-01-Tabmis'!E127</f>
        <v>0</v>
      </c>
      <c r="F127" s="257">
        <f>'B2-01-Tabmis'!F127</f>
        <v>0</v>
      </c>
      <c r="G127" s="257">
        <f>'B2-01-Tabmis'!G127</f>
        <v>0</v>
      </c>
      <c r="H127" s="257">
        <f>'B2-01-Tabmis'!H127</f>
        <v>0</v>
      </c>
      <c r="I127" s="257">
        <f>'B2-01-Tabmis'!I127</f>
        <v>0</v>
      </c>
      <c r="J127" s="257">
        <f>'B2-01-Tabmis'!J127</f>
        <v>0</v>
      </c>
      <c r="K127" s="257">
        <f>'B2-01-Tabmis'!K127</f>
        <v>0</v>
      </c>
      <c r="L127" s="257">
        <f>'B2-01-Tabmis'!L127</f>
        <v>0</v>
      </c>
      <c r="M127" s="257">
        <f>'B2-01-Tabmis'!M127</f>
        <v>0</v>
      </c>
      <c r="N127" s="257">
        <f>'B2-01-Tabmis'!N127</f>
        <v>0</v>
      </c>
    </row>
    <row r="128" spans="1:14">
      <c r="A128" s="258" t="s">
        <v>134</v>
      </c>
      <c r="B128" s="258" t="s">
        <v>712</v>
      </c>
      <c r="C128" s="257">
        <f>'B2-01-Tabmis'!C128</f>
        <v>0</v>
      </c>
      <c r="D128" s="257">
        <f>'B2-01-Tabmis'!D128</f>
        <v>0</v>
      </c>
      <c r="E128" s="257">
        <f>'B2-01-Tabmis'!E128</f>
        <v>0</v>
      </c>
      <c r="F128" s="257">
        <f>'B2-01-Tabmis'!F128</f>
        <v>0</v>
      </c>
      <c r="G128" s="257">
        <f>'B2-01-Tabmis'!G128</f>
        <v>0</v>
      </c>
      <c r="H128" s="257">
        <f>'B2-01-Tabmis'!H128</f>
        <v>0</v>
      </c>
      <c r="I128" s="257">
        <f>'B2-01-Tabmis'!I128</f>
        <v>0</v>
      </c>
      <c r="J128" s="257">
        <f>'B2-01-Tabmis'!J128</f>
        <v>0</v>
      </c>
      <c r="K128" s="257">
        <f>'B2-01-Tabmis'!K128</f>
        <v>0</v>
      </c>
      <c r="L128" s="257">
        <f>'B2-01-Tabmis'!L128</f>
        <v>0</v>
      </c>
      <c r="M128" s="257">
        <f>'B2-01-Tabmis'!M128</f>
        <v>0</v>
      </c>
      <c r="N128" s="257">
        <f>'B2-01-Tabmis'!N128</f>
        <v>0</v>
      </c>
    </row>
    <row r="129" spans="1:14">
      <c r="A129" s="258" t="s">
        <v>135</v>
      </c>
      <c r="B129" s="258" t="s">
        <v>162</v>
      </c>
      <c r="C129" s="257">
        <f>'B2-01-Tabmis'!C129</f>
        <v>0</v>
      </c>
      <c r="D129" s="257">
        <f>'B2-01-Tabmis'!D129</f>
        <v>0</v>
      </c>
      <c r="E129" s="257">
        <f>'B2-01-Tabmis'!E129</f>
        <v>0</v>
      </c>
      <c r="F129" s="257">
        <f>'B2-01-Tabmis'!F129</f>
        <v>0</v>
      </c>
      <c r="G129" s="257">
        <f>'B2-01-Tabmis'!G129</f>
        <v>0</v>
      </c>
      <c r="H129" s="257">
        <f>'B2-01-Tabmis'!H129</f>
        <v>0</v>
      </c>
      <c r="I129" s="257">
        <f>'B2-01-Tabmis'!I129</f>
        <v>0</v>
      </c>
      <c r="J129" s="257">
        <f>'B2-01-Tabmis'!J129</f>
        <v>0</v>
      </c>
      <c r="K129" s="257">
        <f>'B2-01-Tabmis'!K129</f>
        <v>0</v>
      </c>
      <c r="L129" s="257">
        <f>'B2-01-Tabmis'!L129</f>
        <v>0</v>
      </c>
      <c r="M129" s="257">
        <f>'B2-01-Tabmis'!M129</f>
        <v>0</v>
      </c>
      <c r="N129" s="257">
        <f>'B2-01-Tabmis'!N129</f>
        <v>0</v>
      </c>
    </row>
    <row r="130" spans="1:14">
      <c r="A130" s="258" t="s">
        <v>136</v>
      </c>
      <c r="B130" s="258" t="s">
        <v>713</v>
      </c>
      <c r="C130" s="257">
        <f>'B2-01-Tabmis'!C130</f>
        <v>0</v>
      </c>
      <c r="D130" s="257">
        <f>'B2-01-Tabmis'!D130</f>
        <v>0</v>
      </c>
      <c r="E130" s="257">
        <f>'B2-01-Tabmis'!E130</f>
        <v>0</v>
      </c>
      <c r="F130" s="257">
        <f>'B2-01-Tabmis'!F130</f>
        <v>0</v>
      </c>
      <c r="G130" s="257">
        <f>'B2-01-Tabmis'!G130</f>
        <v>0</v>
      </c>
      <c r="H130" s="257">
        <f>'B2-01-Tabmis'!H130</f>
        <v>0</v>
      </c>
      <c r="I130" s="257">
        <f>'B2-01-Tabmis'!I130</f>
        <v>0</v>
      </c>
      <c r="J130" s="257">
        <f>'B2-01-Tabmis'!J130</f>
        <v>0</v>
      </c>
      <c r="K130" s="257">
        <f>'B2-01-Tabmis'!K130</f>
        <v>0</v>
      </c>
      <c r="L130" s="257">
        <f>'B2-01-Tabmis'!L130</f>
        <v>0</v>
      </c>
      <c r="M130" s="257">
        <f>'B2-01-Tabmis'!M130</f>
        <v>0</v>
      </c>
      <c r="N130" s="257">
        <f>'B2-01-Tabmis'!N130</f>
        <v>0</v>
      </c>
    </row>
    <row r="131" spans="1:14">
      <c r="A131" s="258" t="s">
        <v>294</v>
      </c>
      <c r="B131" s="258" t="s">
        <v>714</v>
      </c>
      <c r="C131" s="257">
        <f>'B2-01-Tabmis'!C131</f>
        <v>0</v>
      </c>
      <c r="D131" s="257">
        <f>'B2-01-Tabmis'!D131</f>
        <v>0</v>
      </c>
      <c r="E131" s="257">
        <f>'B2-01-Tabmis'!E131</f>
        <v>0</v>
      </c>
      <c r="F131" s="257">
        <f>'B2-01-Tabmis'!F131</f>
        <v>0</v>
      </c>
      <c r="G131" s="257">
        <f>'B2-01-Tabmis'!G131</f>
        <v>0</v>
      </c>
      <c r="H131" s="257">
        <f>'B2-01-Tabmis'!H131</f>
        <v>0</v>
      </c>
      <c r="I131" s="257">
        <f>'B2-01-Tabmis'!I131</f>
        <v>0</v>
      </c>
      <c r="J131" s="257">
        <f>'B2-01-Tabmis'!J131</f>
        <v>0</v>
      </c>
      <c r="K131" s="257">
        <f>'B2-01-Tabmis'!K131</f>
        <v>0</v>
      </c>
      <c r="L131" s="257">
        <f>'B2-01-Tabmis'!L131</f>
        <v>0</v>
      </c>
      <c r="M131" s="257">
        <f>'B2-01-Tabmis'!M131</f>
        <v>0</v>
      </c>
      <c r="N131" s="257">
        <f>'B2-01-Tabmis'!N131</f>
        <v>0</v>
      </c>
    </row>
    <row r="132" spans="1:14">
      <c r="A132" s="258" t="s">
        <v>295</v>
      </c>
      <c r="B132" s="258" t="s">
        <v>181</v>
      </c>
      <c r="C132" s="257">
        <f>'B2-01-Tabmis'!C132</f>
        <v>0</v>
      </c>
      <c r="D132" s="257">
        <f>'B2-01-Tabmis'!D132</f>
        <v>0</v>
      </c>
      <c r="E132" s="257">
        <f>'B2-01-Tabmis'!E132</f>
        <v>0</v>
      </c>
      <c r="F132" s="257">
        <f>'B2-01-Tabmis'!F132</f>
        <v>0</v>
      </c>
      <c r="G132" s="257">
        <f>'B2-01-Tabmis'!G132</f>
        <v>0</v>
      </c>
      <c r="H132" s="257">
        <f>'B2-01-Tabmis'!H132</f>
        <v>0</v>
      </c>
      <c r="I132" s="257">
        <f>'B2-01-Tabmis'!I132</f>
        <v>0</v>
      </c>
      <c r="J132" s="257">
        <f>'B2-01-Tabmis'!J132</f>
        <v>0</v>
      </c>
      <c r="K132" s="257">
        <f>'B2-01-Tabmis'!K132</f>
        <v>0</v>
      </c>
      <c r="L132" s="257">
        <f>'B2-01-Tabmis'!L132</f>
        <v>0</v>
      </c>
      <c r="M132" s="257">
        <f>'B2-01-Tabmis'!M132</f>
        <v>0</v>
      </c>
      <c r="N132" s="257">
        <f>'B2-01-Tabmis'!N132</f>
        <v>0</v>
      </c>
    </row>
    <row r="133" spans="1:14" ht="25.5">
      <c r="A133" s="258" t="s">
        <v>81</v>
      </c>
      <c r="B133" s="258" t="s">
        <v>715</v>
      </c>
      <c r="C133" s="257">
        <f>'B2-01-Tabmis'!C133</f>
        <v>0</v>
      </c>
      <c r="D133" s="257">
        <f>'B2-01-Tabmis'!D133</f>
        <v>0</v>
      </c>
      <c r="E133" s="257">
        <f>'B2-01-Tabmis'!E133</f>
        <v>0</v>
      </c>
      <c r="F133" s="257">
        <f>'B2-01-Tabmis'!F133</f>
        <v>0</v>
      </c>
      <c r="G133" s="257">
        <f>'B2-01-Tabmis'!G133</f>
        <v>0</v>
      </c>
      <c r="H133" s="257">
        <f>'B2-01-Tabmis'!H133</f>
        <v>0</v>
      </c>
      <c r="I133" s="257">
        <f>'B2-01-Tabmis'!I133</f>
        <v>0</v>
      </c>
      <c r="J133" s="257">
        <f>'B2-01-Tabmis'!J133</f>
        <v>0</v>
      </c>
      <c r="K133" s="257">
        <f>'B2-01-Tabmis'!K133</f>
        <v>0</v>
      </c>
      <c r="L133" s="257">
        <f>'B2-01-Tabmis'!L133</f>
        <v>0</v>
      </c>
      <c r="M133" s="257">
        <f>'B2-01-Tabmis'!M133</f>
        <v>0</v>
      </c>
      <c r="N133" s="257">
        <f>'B2-01-Tabmis'!N133</f>
        <v>0</v>
      </c>
    </row>
    <row r="134" spans="1:14">
      <c r="A134" s="258" t="s">
        <v>232</v>
      </c>
      <c r="B134" s="258" t="s">
        <v>27</v>
      </c>
      <c r="C134" s="257">
        <f>'B2-01-Tabmis'!C134</f>
        <v>0</v>
      </c>
      <c r="D134" s="257">
        <f>'B2-01-Tabmis'!D134</f>
        <v>0</v>
      </c>
      <c r="E134" s="257">
        <f>'B2-01-Tabmis'!E134</f>
        <v>0</v>
      </c>
      <c r="F134" s="257">
        <f>'B2-01-Tabmis'!F134</f>
        <v>0</v>
      </c>
      <c r="G134" s="257">
        <f>'B2-01-Tabmis'!G134</f>
        <v>0</v>
      </c>
      <c r="H134" s="257">
        <f>'B2-01-Tabmis'!H134</f>
        <v>0</v>
      </c>
      <c r="I134" s="257">
        <f>'B2-01-Tabmis'!I134</f>
        <v>0</v>
      </c>
      <c r="J134" s="257">
        <f>'B2-01-Tabmis'!J134</f>
        <v>0</v>
      </c>
      <c r="K134" s="257">
        <f>'B2-01-Tabmis'!K134</f>
        <v>0</v>
      </c>
      <c r="L134" s="257">
        <f>'B2-01-Tabmis'!L134</f>
        <v>0</v>
      </c>
      <c r="M134" s="257">
        <f>'B2-01-Tabmis'!M134</f>
        <v>0</v>
      </c>
      <c r="N134" s="257">
        <f>'B2-01-Tabmis'!N134</f>
        <v>0</v>
      </c>
    </row>
    <row r="135" spans="1:14">
      <c r="A135" s="258" t="s">
        <v>117</v>
      </c>
      <c r="B135" s="258" t="s">
        <v>25</v>
      </c>
      <c r="C135" s="257">
        <f>'B2-01-Tabmis'!C135</f>
        <v>0</v>
      </c>
      <c r="D135" s="257">
        <f>'B2-01-Tabmis'!D135</f>
        <v>0</v>
      </c>
      <c r="E135" s="257">
        <f>'B2-01-Tabmis'!E135</f>
        <v>0</v>
      </c>
      <c r="F135" s="257">
        <f>'B2-01-Tabmis'!F135</f>
        <v>0</v>
      </c>
      <c r="G135" s="257">
        <f>'B2-01-Tabmis'!G135</f>
        <v>0</v>
      </c>
      <c r="H135" s="257">
        <f>'B2-01-Tabmis'!H135</f>
        <v>0</v>
      </c>
      <c r="I135" s="257">
        <f>'B2-01-Tabmis'!I135</f>
        <v>0</v>
      </c>
      <c r="J135" s="257">
        <f>'B2-01-Tabmis'!J135</f>
        <v>0</v>
      </c>
      <c r="K135" s="257">
        <f>'B2-01-Tabmis'!K135</f>
        <v>0</v>
      </c>
      <c r="L135" s="257">
        <f>'B2-01-Tabmis'!L135</f>
        <v>0</v>
      </c>
      <c r="M135" s="257">
        <f>'B2-01-Tabmis'!M135</f>
        <v>0</v>
      </c>
      <c r="N135" s="257">
        <f>'B2-01-Tabmis'!N135</f>
        <v>0</v>
      </c>
    </row>
    <row r="136" spans="1:14">
      <c r="A136" s="258" t="s">
        <v>108</v>
      </c>
      <c r="B136" s="258" t="s">
        <v>716</v>
      </c>
      <c r="C136" s="257">
        <f>'B2-01-Tabmis'!C136</f>
        <v>0</v>
      </c>
      <c r="D136" s="257">
        <f>'B2-01-Tabmis'!D136</f>
        <v>0</v>
      </c>
      <c r="E136" s="257">
        <f>'B2-01-Tabmis'!E136</f>
        <v>0</v>
      </c>
      <c r="F136" s="257">
        <f>'B2-01-Tabmis'!F136</f>
        <v>0</v>
      </c>
      <c r="G136" s="257">
        <f>'B2-01-Tabmis'!G136</f>
        <v>0</v>
      </c>
      <c r="H136" s="257">
        <f>'B2-01-Tabmis'!H136</f>
        <v>0</v>
      </c>
      <c r="I136" s="257">
        <f>'B2-01-Tabmis'!I136</f>
        <v>0</v>
      </c>
      <c r="J136" s="257">
        <f>'B2-01-Tabmis'!J136</f>
        <v>0</v>
      </c>
      <c r="K136" s="257">
        <f>'B2-01-Tabmis'!K136</f>
        <v>0</v>
      </c>
      <c r="L136" s="257">
        <f>'B2-01-Tabmis'!L136</f>
        <v>0</v>
      </c>
      <c r="M136" s="257">
        <f>'B2-01-Tabmis'!M136</f>
        <v>0</v>
      </c>
      <c r="N136" s="257">
        <f>'B2-01-Tabmis'!N136</f>
        <v>0</v>
      </c>
    </row>
    <row r="137" spans="1:14" ht="25.5">
      <c r="A137" s="258" t="s">
        <v>109</v>
      </c>
      <c r="B137" s="258" t="s">
        <v>161</v>
      </c>
      <c r="C137" s="257">
        <f>'B2-01-Tabmis'!C137</f>
        <v>0</v>
      </c>
      <c r="D137" s="257">
        <f>'B2-01-Tabmis'!D137</f>
        <v>0</v>
      </c>
      <c r="E137" s="257">
        <f>'B2-01-Tabmis'!E137</f>
        <v>0</v>
      </c>
      <c r="F137" s="257">
        <f>'B2-01-Tabmis'!F137</f>
        <v>0</v>
      </c>
      <c r="G137" s="257">
        <f>'B2-01-Tabmis'!G137</f>
        <v>0</v>
      </c>
      <c r="H137" s="257">
        <f>'B2-01-Tabmis'!H137</f>
        <v>0</v>
      </c>
      <c r="I137" s="257">
        <f>'B2-01-Tabmis'!I137</f>
        <v>0</v>
      </c>
      <c r="J137" s="257">
        <f>'B2-01-Tabmis'!J137</f>
        <v>0</v>
      </c>
      <c r="K137" s="257">
        <f>'B2-01-Tabmis'!K137</f>
        <v>0</v>
      </c>
      <c r="L137" s="257">
        <f>'B2-01-Tabmis'!L137</f>
        <v>0</v>
      </c>
      <c r="M137" s="257">
        <f>'B2-01-Tabmis'!M137</f>
        <v>0</v>
      </c>
      <c r="N137" s="257">
        <f>'B2-01-Tabmis'!N137</f>
        <v>0</v>
      </c>
    </row>
    <row r="138" spans="1:14">
      <c r="A138" s="258" t="s">
        <v>110</v>
      </c>
      <c r="B138" s="258" t="s">
        <v>162</v>
      </c>
      <c r="C138" s="257">
        <f>'B2-01-Tabmis'!C138</f>
        <v>0</v>
      </c>
      <c r="D138" s="257">
        <f>'B2-01-Tabmis'!D138</f>
        <v>0</v>
      </c>
      <c r="E138" s="257">
        <f>'B2-01-Tabmis'!E138</f>
        <v>0</v>
      </c>
      <c r="F138" s="257">
        <f>'B2-01-Tabmis'!F138</f>
        <v>0</v>
      </c>
      <c r="G138" s="257">
        <f>'B2-01-Tabmis'!G138</f>
        <v>0</v>
      </c>
      <c r="H138" s="257">
        <f>'B2-01-Tabmis'!H138</f>
        <v>0</v>
      </c>
      <c r="I138" s="257">
        <f>'B2-01-Tabmis'!I138</f>
        <v>0</v>
      </c>
      <c r="J138" s="257">
        <f>'B2-01-Tabmis'!J138</f>
        <v>0</v>
      </c>
      <c r="K138" s="257">
        <f>'B2-01-Tabmis'!K138</f>
        <v>0</v>
      </c>
      <c r="L138" s="257">
        <f>'B2-01-Tabmis'!L138</f>
        <v>0</v>
      </c>
      <c r="M138" s="257">
        <f>'B2-01-Tabmis'!M138</f>
        <v>0</v>
      </c>
      <c r="N138" s="257">
        <f>'B2-01-Tabmis'!N138</f>
        <v>0</v>
      </c>
    </row>
    <row r="139" spans="1:14">
      <c r="A139" s="258" t="s">
        <v>111</v>
      </c>
      <c r="B139" s="258" t="s">
        <v>717</v>
      </c>
      <c r="C139" s="257">
        <f>'B2-01-Tabmis'!C139</f>
        <v>0</v>
      </c>
      <c r="D139" s="257">
        <f>'B2-01-Tabmis'!D139</f>
        <v>0</v>
      </c>
      <c r="E139" s="257">
        <f>'B2-01-Tabmis'!E139</f>
        <v>0</v>
      </c>
      <c r="F139" s="257">
        <f>'B2-01-Tabmis'!F139</f>
        <v>0</v>
      </c>
      <c r="G139" s="257">
        <f>'B2-01-Tabmis'!G139</f>
        <v>0</v>
      </c>
      <c r="H139" s="257">
        <f>'B2-01-Tabmis'!H139</f>
        <v>0</v>
      </c>
      <c r="I139" s="257">
        <f>'B2-01-Tabmis'!I139</f>
        <v>0</v>
      </c>
      <c r="J139" s="257">
        <f>'B2-01-Tabmis'!J139</f>
        <v>0</v>
      </c>
      <c r="K139" s="257">
        <f>'B2-01-Tabmis'!K139</f>
        <v>0</v>
      </c>
      <c r="L139" s="257">
        <f>'B2-01-Tabmis'!L139</f>
        <v>0</v>
      </c>
      <c r="M139" s="257">
        <f>'B2-01-Tabmis'!M139</f>
        <v>0</v>
      </c>
      <c r="N139" s="257">
        <f>'B2-01-Tabmis'!N139</f>
        <v>0</v>
      </c>
    </row>
    <row r="140" spans="1:14">
      <c r="A140" s="258" t="s">
        <v>112</v>
      </c>
      <c r="B140" s="258" t="s">
        <v>718</v>
      </c>
      <c r="C140" s="257">
        <f>'B2-01-Tabmis'!C140</f>
        <v>0</v>
      </c>
      <c r="D140" s="257">
        <f>'B2-01-Tabmis'!D140</f>
        <v>0</v>
      </c>
      <c r="E140" s="257">
        <f>'B2-01-Tabmis'!E140</f>
        <v>0</v>
      </c>
      <c r="F140" s="257">
        <f>'B2-01-Tabmis'!F140</f>
        <v>0</v>
      </c>
      <c r="G140" s="257">
        <f>'B2-01-Tabmis'!G140</f>
        <v>0</v>
      </c>
      <c r="H140" s="257">
        <f>'B2-01-Tabmis'!H140</f>
        <v>0</v>
      </c>
      <c r="I140" s="257">
        <f>'B2-01-Tabmis'!I140</f>
        <v>0</v>
      </c>
      <c r="J140" s="257">
        <f>'B2-01-Tabmis'!J140</f>
        <v>0</v>
      </c>
      <c r="K140" s="257">
        <f>'B2-01-Tabmis'!K140</f>
        <v>0</v>
      </c>
      <c r="L140" s="257">
        <f>'B2-01-Tabmis'!L140</f>
        <v>0</v>
      </c>
      <c r="M140" s="257">
        <f>'B2-01-Tabmis'!M140</f>
        <v>0</v>
      </c>
      <c r="N140" s="257">
        <f>'B2-01-Tabmis'!N140</f>
        <v>0</v>
      </c>
    </row>
    <row r="141" spans="1:14">
      <c r="A141" s="258" t="s">
        <v>113</v>
      </c>
      <c r="B141" s="258" t="s">
        <v>181</v>
      </c>
      <c r="C141" s="257">
        <f>'B2-01-Tabmis'!C141</f>
        <v>0</v>
      </c>
      <c r="D141" s="257">
        <f>'B2-01-Tabmis'!D141</f>
        <v>0</v>
      </c>
      <c r="E141" s="257">
        <f>'B2-01-Tabmis'!E141</f>
        <v>0</v>
      </c>
      <c r="F141" s="257">
        <f>'B2-01-Tabmis'!F141</f>
        <v>0</v>
      </c>
      <c r="G141" s="257">
        <f>'B2-01-Tabmis'!G141</f>
        <v>0</v>
      </c>
      <c r="H141" s="257">
        <f>'B2-01-Tabmis'!H141</f>
        <v>0</v>
      </c>
      <c r="I141" s="257">
        <f>'B2-01-Tabmis'!I141</f>
        <v>0</v>
      </c>
      <c r="J141" s="257">
        <f>'B2-01-Tabmis'!J141</f>
        <v>0</v>
      </c>
      <c r="K141" s="257">
        <f>'B2-01-Tabmis'!K141</f>
        <v>0</v>
      </c>
      <c r="L141" s="257">
        <f>'B2-01-Tabmis'!L141</f>
        <v>0</v>
      </c>
      <c r="M141" s="257">
        <f>'B2-01-Tabmis'!M141</f>
        <v>0</v>
      </c>
      <c r="N141" s="257">
        <f>'B2-01-Tabmis'!N141</f>
        <v>0</v>
      </c>
    </row>
    <row r="142" spans="1:14" ht="25.5">
      <c r="A142" s="256" t="s">
        <v>131</v>
      </c>
      <c r="B142" s="256" t="s">
        <v>719</v>
      </c>
      <c r="C142" s="257">
        <f>'B2-01-Tabmis'!C142</f>
        <v>-277457507221</v>
      </c>
      <c r="D142" s="257">
        <f>'B2-01-Tabmis'!D142</f>
        <v>-277513117221</v>
      </c>
      <c r="E142" s="257">
        <f>'B2-01-Tabmis'!E142</f>
        <v>55610000</v>
      </c>
      <c r="F142" s="257">
        <f>'B2-01-Tabmis'!F142</f>
        <v>55610000</v>
      </c>
      <c r="G142" s="257">
        <f>'B2-01-Tabmis'!G142</f>
        <v>0</v>
      </c>
      <c r="H142" s="257">
        <f>'B2-01-Tabmis'!H142</f>
        <v>0</v>
      </c>
      <c r="I142" s="257">
        <f>'B2-01-Tabmis'!I142</f>
        <v>-277457507221</v>
      </c>
      <c r="J142" s="257">
        <f>'B2-01-Tabmis'!J142</f>
        <v>-277513117221</v>
      </c>
      <c r="K142" s="257">
        <f>'B2-01-Tabmis'!K142</f>
        <v>55610000</v>
      </c>
      <c r="L142" s="257">
        <f>'B2-01-Tabmis'!L142</f>
        <v>55610000</v>
      </c>
      <c r="M142" s="257">
        <f>'B2-01-Tabmis'!M142</f>
        <v>0</v>
      </c>
      <c r="N142" s="257">
        <f>'B2-01-Tabmis'!N142</f>
        <v>0</v>
      </c>
    </row>
    <row r="143" spans="1:14">
      <c r="A143" s="259" t="s">
        <v>80</v>
      </c>
      <c r="B143" s="259" t="s">
        <v>396</v>
      </c>
      <c r="C143" s="257">
        <f>'B2-01-Tabmis'!C143</f>
        <v>74261833345</v>
      </c>
      <c r="D143" s="257">
        <f>'B2-01-Tabmis'!D143</f>
        <v>74206223345</v>
      </c>
      <c r="E143" s="257">
        <f>'B2-01-Tabmis'!E143</f>
        <v>55610000</v>
      </c>
      <c r="F143" s="257">
        <f>'B2-01-Tabmis'!F143</f>
        <v>55610000</v>
      </c>
      <c r="G143" s="257">
        <f>'B2-01-Tabmis'!G143</f>
        <v>0</v>
      </c>
      <c r="H143" s="257">
        <f>'B2-01-Tabmis'!H143</f>
        <v>0</v>
      </c>
      <c r="I143" s="257">
        <f>'B2-01-Tabmis'!I143</f>
        <v>74261833345</v>
      </c>
      <c r="J143" s="257">
        <f>'B2-01-Tabmis'!J143</f>
        <v>74206223345</v>
      </c>
      <c r="K143" s="257">
        <f>'B2-01-Tabmis'!K143</f>
        <v>55610000</v>
      </c>
      <c r="L143" s="257">
        <f>'B2-01-Tabmis'!L143</f>
        <v>55610000</v>
      </c>
      <c r="M143" s="257">
        <f>'B2-01-Tabmis'!M143</f>
        <v>0</v>
      </c>
      <c r="N143" s="257">
        <f>'B2-01-Tabmis'!N143</f>
        <v>0</v>
      </c>
    </row>
    <row r="144" spans="1:14">
      <c r="A144" s="258" t="s">
        <v>85</v>
      </c>
      <c r="B144" s="258" t="s">
        <v>163</v>
      </c>
      <c r="C144" s="257">
        <f>'B2-01-Tabmis'!C144</f>
        <v>102436656</v>
      </c>
      <c r="D144" s="257">
        <f>'B2-01-Tabmis'!D144</f>
        <v>102436656</v>
      </c>
      <c r="E144" s="257">
        <f>'B2-01-Tabmis'!E144</f>
        <v>0</v>
      </c>
      <c r="F144" s="257">
        <f>'B2-01-Tabmis'!F144</f>
        <v>0</v>
      </c>
      <c r="G144" s="257">
        <f>'B2-01-Tabmis'!G144</f>
        <v>0</v>
      </c>
      <c r="H144" s="257">
        <f>'B2-01-Tabmis'!H144</f>
        <v>0</v>
      </c>
      <c r="I144" s="257">
        <f>'B2-01-Tabmis'!I144</f>
        <v>102436656</v>
      </c>
      <c r="J144" s="257">
        <f>'B2-01-Tabmis'!J144</f>
        <v>102436656</v>
      </c>
      <c r="K144" s="257">
        <f>'B2-01-Tabmis'!K144</f>
        <v>0</v>
      </c>
      <c r="L144" s="257">
        <f>'B2-01-Tabmis'!L144</f>
        <v>0</v>
      </c>
      <c r="M144" s="257">
        <f>'B2-01-Tabmis'!M144</f>
        <v>0</v>
      </c>
      <c r="N144" s="257">
        <f>'B2-01-Tabmis'!N144</f>
        <v>0</v>
      </c>
    </row>
    <row r="145" spans="1:14">
      <c r="A145" s="258" t="s">
        <v>102</v>
      </c>
      <c r="B145" s="258" t="s">
        <v>235</v>
      </c>
      <c r="C145" s="257">
        <f>'B2-01-Tabmis'!C145</f>
        <v>18647051163</v>
      </c>
      <c r="D145" s="257">
        <f>'B2-01-Tabmis'!D145</f>
        <v>18647051163</v>
      </c>
      <c r="E145" s="257">
        <f>'B2-01-Tabmis'!E145</f>
        <v>0</v>
      </c>
      <c r="F145" s="257">
        <f>'B2-01-Tabmis'!F145</f>
        <v>0</v>
      </c>
      <c r="G145" s="257">
        <f>'B2-01-Tabmis'!G145</f>
        <v>0</v>
      </c>
      <c r="H145" s="257">
        <f>'B2-01-Tabmis'!H145</f>
        <v>0</v>
      </c>
      <c r="I145" s="257">
        <f>'B2-01-Tabmis'!I145</f>
        <v>18647051163</v>
      </c>
      <c r="J145" s="257">
        <f>'B2-01-Tabmis'!J145</f>
        <v>18647051163</v>
      </c>
      <c r="K145" s="257">
        <f>'B2-01-Tabmis'!K145</f>
        <v>0</v>
      </c>
      <c r="L145" s="257">
        <f>'B2-01-Tabmis'!L145</f>
        <v>0</v>
      </c>
      <c r="M145" s="257">
        <f>'B2-01-Tabmis'!M145</f>
        <v>0</v>
      </c>
      <c r="N145" s="257">
        <f>'B2-01-Tabmis'!N145</f>
        <v>0</v>
      </c>
    </row>
    <row r="146" spans="1:14">
      <c r="A146" s="258" t="s">
        <v>116</v>
      </c>
      <c r="B146" s="258" t="s">
        <v>236</v>
      </c>
      <c r="C146" s="257">
        <f>'B2-01-Tabmis'!C146</f>
        <v>0</v>
      </c>
      <c r="D146" s="257">
        <f>'B2-01-Tabmis'!D146</f>
        <v>0</v>
      </c>
      <c r="E146" s="257">
        <f>'B2-01-Tabmis'!E146</f>
        <v>0</v>
      </c>
      <c r="F146" s="257">
        <f>'B2-01-Tabmis'!F146</f>
        <v>0</v>
      </c>
      <c r="G146" s="257">
        <f>'B2-01-Tabmis'!G146</f>
        <v>0</v>
      </c>
      <c r="H146" s="257">
        <f>'B2-01-Tabmis'!H146</f>
        <v>0</v>
      </c>
      <c r="I146" s="257">
        <f>'B2-01-Tabmis'!I146</f>
        <v>0</v>
      </c>
      <c r="J146" s="257">
        <f>'B2-01-Tabmis'!J146</f>
        <v>0</v>
      </c>
      <c r="K146" s="257">
        <f>'B2-01-Tabmis'!K146</f>
        <v>0</v>
      </c>
      <c r="L146" s="257">
        <f>'B2-01-Tabmis'!L146</f>
        <v>0</v>
      </c>
      <c r="M146" s="257">
        <f>'B2-01-Tabmis'!M146</f>
        <v>0</v>
      </c>
      <c r="N146" s="257">
        <f>'B2-01-Tabmis'!N146</f>
        <v>0</v>
      </c>
    </row>
    <row r="147" spans="1:14">
      <c r="A147" s="258" t="s">
        <v>134</v>
      </c>
      <c r="B147" s="258" t="s">
        <v>237</v>
      </c>
      <c r="C147" s="257">
        <f>'B2-01-Tabmis'!C147</f>
        <v>50945320870</v>
      </c>
      <c r="D147" s="257">
        <f>'B2-01-Tabmis'!D147</f>
        <v>50945320870</v>
      </c>
      <c r="E147" s="257">
        <f>'B2-01-Tabmis'!E147</f>
        <v>0</v>
      </c>
      <c r="F147" s="257">
        <f>'B2-01-Tabmis'!F147</f>
        <v>0</v>
      </c>
      <c r="G147" s="257">
        <f>'B2-01-Tabmis'!G147</f>
        <v>0</v>
      </c>
      <c r="H147" s="257">
        <f>'B2-01-Tabmis'!H147</f>
        <v>0</v>
      </c>
      <c r="I147" s="257">
        <f>'B2-01-Tabmis'!I147</f>
        <v>50945320870</v>
      </c>
      <c r="J147" s="257">
        <f>'B2-01-Tabmis'!J147</f>
        <v>50945320870</v>
      </c>
      <c r="K147" s="257">
        <f>'B2-01-Tabmis'!K147</f>
        <v>0</v>
      </c>
      <c r="L147" s="257">
        <f>'B2-01-Tabmis'!L147</f>
        <v>0</v>
      </c>
      <c r="M147" s="257">
        <f>'B2-01-Tabmis'!M147</f>
        <v>0</v>
      </c>
      <c r="N147" s="257">
        <f>'B2-01-Tabmis'!N147</f>
        <v>0</v>
      </c>
    </row>
    <row r="148" spans="1:14" ht="25.5">
      <c r="A148" s="258" t="s">
        <v>135</v>
      </c>
      <c r="B148" s="258" t="s">
        <v>166</v>
      </c>
      <c r="C148" s="257">
        <f>'B2-01-Tabmis'!C148</f>
        <v>0</v>
      </c>
      <c r="D148" s="257">
        <f>'B2-01-Tabmis'!D148</f>
        <v>0</v>
      </c>
      <c r="E148" s="257">
        <f>'B2-01-Tabmis'!E148</f>
        <v>0</v>
      </c>
      <c r="F148" s="257">
        <f>'B2-01-Tabmis'!F148</f>
        <v>0</v>
      </c>
      <c r="G148" s="257">
        <f>'B2-01-Tabmis'!G148</f>
        <v>0</v>
      </c>
      <c r="H148" s="257">
        <f>'B2-01-Tabmis'!H148</f>
        <v>0</v>
      </c>
      <c r="I148" s="257">
        <f>'B2-01-Tabmis'!I148</f>
        <v>0</v>
      </c>
      <c r="J148" s="257">
        <f>'B2-01-Tabmis'!J148</f>
        <v>0</v>
      </c>
      <c r="K148" s="257">
        <f>'B2-01-Tabmis'!K148</f>
        <v>0</v>
      </c>
      <c r="L148" s="257">
        <f>'B2-01-Tabmis'!L148</f>
        <v>0</v>
      </c>
      <c r="M148" s="257">
        <f>'B2-01-Tabmis'!M148</f>
        <v>0</v>
      </c>
      <c r="N148" s="257">
        <f>'B2-01-Tabmis'!N148</f>
        <v>0</v>
      </c>
    </row>
    <row r="149" spans="1:14">
      <c r="A149" s="255"/>
      <c r="B149" s="258" t="s">
        <v>720</v>
      </c>
      <c r="C149" s="257">
        <f>'B2-01-Tabmis'!C149</f>
        <v>0</v>
      </c>
      <c r="D149" s="257">
        <f>'B2-01-Tabmis'!D149</f>
        <v>0</v>
      </c>
      <c r="E149" s="257">
        <f>'B2-01-Tabmis'!E149</f>
        <v>0</v>
      </c>
      <c r="F149" s="257">
        <f>'B2-01-Tabmis'!F149</f>
        <v>0</v>
      </c>
      <c r="G149" s="257">
        <f>'B2-01-Tabmis'!G149</f>
        <v>0</v>
      </c>
      <c r="H149" s="257">
        <f>'B2-01-Tabmis'!H149</f>
        <v>0</v>
      </c>
      <c r="I149" s="257">
        <f>'B2-01-Tabmis'!I149</f>
        <v>0</v>
      </c>
      <c r="J149" s="257">
        <f>'B2-01-Tabmis'!J149</f>
        <v>0</v>
      </c>
      <c r="K149" s="257">
        <f>'B2-01-Tabmis'!K149</f>
        <v>0</v>
      </c>
      <c r="L149" s="257">
        <f>'B2-01-Tabmis'!L149</f>
        <v>0</v>
      </c>
      <c r="M149" s="257">
        <f>'B2-01-Tabmis'!M149</f>
        <v>0</v>
      </c>
      <c r="N149" s="257">
        <f>'B2-01-Tabmis'!N149</f>
        <v>0</v>
      </c>
    </row>
    <row r="150" spans="1:14">
      <c r="A150" s="255"/>
      <c r="B150" s="258" t="s">
        <v>721</v>
      </c>
      <c r="C150" s="257">
        <f>'B2-01-Tabmis'!C150</f>
        <v>0</v>
      </c>
      <c r="D150" s="257">
        <f>'B2-01-Tabmis'!D150</f>
        <v>0</v>
      </c>
      <c r="E150" s="257">
        <f>'B2-01-Tabmis'!E150</f>
        <v>0</v>
      </c>
      <c r="F150" s="257">
        <f>'B2-01-Tabmis'!F150</f>
        <v>0</v>
      </c>
      <c r="G150" s="257">
        <f>'B2-01-Tabmis'!G150</f>
        <v>0</v>
      </c>
      <c r="H150" s="257">
        <f>'B2-01-Tabmis'!H150</f>
        <v>0</v>
      </c>
      <c r="I150" s="257">
        <f>'B2-01-Tabmis'!I150</f>
        <v>0</v>
      </c>
      <c r="J150" s="257">
        <f>'B2-01-Tabmis'!J150</f>
        <v>0</v>
      </c>
      <c r="K150" s="257">
        <f>'B2-01-Tabmis'!K150</f>
        <v>0</v>
      </c>
      <c r="L150" s="257">
        <f>'B2-01-Tabmis'!L150</f>
        <v>0</v>
      </c>
      <c r="M150" s="257">
        <f>'B2-01-Tabmis'!M150</f>
        <v>0</v>
      </c>
      <c r="N150" s="257">
        <f>'B2-01-Tabmis'!N150</f>
        <v>0</v>
      </c>
    </row>
    <row r="151" spans="1:14">
      <c r="A151" s="255"/>
      <c r="B151" s="258" t="s">
        <v>722</v>
      </c>
      <c r="C151" s="257">
        <f>'B2-01-Tabmis'!C151</f>
        <v>0</v>
      </c>
      <c r="D151" s="257">
        <f>'B2-01-Tabmis'!D151</f>
        <v>0</v>
      </c>
      <c r="E151" s="257">
        <f>'B2-01-Tabmis'!E151</f>
        <v>0</v>
      </c>
      <c r="F151" s="257">
        <f>'B2-01-Tabmis'!F151</f>
        <v>0</v>
      </c>
      <c r="G151" s="257">
        <f>'B2-01-Tabmis'!G151</f>
        <v>0</v>
      </c>
      <c r="H151" s="257">
        <f>'B2-01-Tabmis'!H151</f>
        <v>0</v>
      </c>
      <c r="I151" s="257">
        <f>'B2-01-Tabmis'!I151</f>
        <v>0</v>
      </c>
      <c r="J151" s="257">
        <f>'B2-01-Tabmis'!J151</f>
        <v>0</v>
      </c>
      <c r="K151" s="257">
        <f>'B2-01-Tabmis'!K151</f>
        <v>0</v>
      </c>
      <c r="L151" s="257">
        <f>'B2-01-Tabmis'!L151</f>
        <v>0</v>
      </c>
      <c r="M151" s="257">
        <f>'B2-01-Tabmis'!M151</f>
        <v>0</v>
      </c>
      <c r="N151" s="257">
        <f>'B2-01-Tabmis'!N151</f>
        <v>0</v>
      </c>
    </row>
    <row r="152" spans="1:14">
      <c r="A152" s="255"/>
      <c r="B152" s="258" t="s">
        <v>723</v>
      </c>
      <c r="C152" s="257">
        <f>'B2-01-Tabmis'!C152</f>
        <v>0</v>
      </c>
      <c r="D152" s="257">
        <f>'B2-01-Tabmis'!D152</f>
        <v>0</v>
      </c>
      <c r="E152" s="257">
        <f>'B2-01-Tabmis'!E152</f>
        <v>0</v>
      </c>
      <c r="F152" s="257">
        <f>'B2-01-Tabmis'!F152</f>
        <v>0</v>
      </c>
      <c r="G152" s="257">
        <f>'B2-01-Tabmis'!G152</f>
        <v>0</v>
      </c>
      <c r="H152" s="257">
        <f>'B2-01-Tabmis'!H152</f>
        <v>0</v>
      </c>
      <c r="I152" s="257">
        <f>'B2-01-Tabmis'!I152</f>
        <v>0</v>
      </c>
      <c r="J152" s="257">
        <f>'B2-01-Tabmis'!J152</f>
        <v>0</v>
      </c>
      <c r="K152" s="257">
        <f>'B2-01-Tabmis'!K152</f>
        <v>0</v>
      </c>
      <c r="L152" s="257">
        <f>'B2-01-Tabmis'!L152</f>
        <v>0</v>
      </c>
      <c r="M152" s="257">
        <f>'B2-01-Tabmis'!M152</f>
        <v>0</v>
      </c>
      <c r="N152" s="257">
        <f>'B2-01-Tabmis'!N152</f>
        <v>0</v>
      </c>
    </row>
    <row r="153" spans="1:14">
      <c r="A153" s="258" t="s">
        <v>136</v>
      </c>
      <c r="B153" s="258" t="s">
        <v>724</v>
      </c>
      <c r="C153" s="257">
        <f>'B2-01-Tabmis'!C153</f>
        <v>169688800</v>
      </c>
      <c r="D153" s="257">
        <f>'B2-01-Tabmis'!D153</f>
        <v>169688800</v>
      </c>
      <c r="E153" s="257">
        <f>'B2-01-Tabmis'!E153</f>
        <v>0</v>
      </c>
      <c r="F153" s="257">
        <f>'B2-01-Tabmis'!F153</f>
        <v>0</v>
      </c>
      <c r="G153" s="257">
        <f>'B2-01-Tabmis'!G153</f>
        <v>0</v>
      </c>
      <c r="H153" s="257">
        <f>'B2-01-Tabmis'!H153</f>
        <v>0</v>
      </c>
      <c r="I153" s="257">
        <f>'B2-01-Tabmis'!I153</f>
        <v>169688800</v>
      </c>
      <c r="J153" s="257">
        <f>'B2-01-Tabmis'!J153</f>
        <v>169688800</v>
      </c>
      <c r="K153" s="257">
        <f>'B2-01-Tabmis'!K153</f>
        <v>0</v>
      </c>
      <c r="L153" s="257">
        <f>'B2-01-Tabmis'!L153</f>
        <v>0</v>
      </c>
      <c r="M153" s="257">
        <f>'B2-01-Tabmis'!M153</f>
        <v>0</v>
      </c>
      <c r="N153" s="257">
        <f>'B2-01-Tabmis'!N153</f>
        <v>0</v>
      </c>
    </row>
    <row r="154" spans="1:14">
      <c r="A154" s="258" t="s">
        <v>294</v>
      </c>
      <c r="B154" s="258" t="s">
        <v>234</v>
      </c>
      <c r="C154" s="257">
        <f>'B2-01-Tabmis'!C154</f>
        <v>4397335856</v>
      </c>
      <c r="D154" s="257">
        <f>'B2-01-Tabmis'!D154</f>
        <v>4341725856</v>
      </c>
      <c r="E154" s="257">
        <f>'B2-01-Tabmis'!E154</f>
        <v>55610000</v>
      </c>
      <c r="F154" s="257">
        <f>'B2-01-Tabmis'!F154</f>
        <v>55610000</v>
      </c>
      <c r="G154" s="257">
        <f>'B2-01-Tabmis'!G154</f>
        <v>0</v>
      </c>
      <c r="H154" s="257">
        <f>'B2-01-Tabmis'!H154</f>
        <v>0</v>
      </c>
      <c r="I154" s="257">
        <f>'B2-01-Tabmis'!I154</f>
        <v>4397335856</v>
      </c>
      <c r="J154" s="257">
        <f>'B2-01-Tabmis'!J154</f>
        <v>4341725856</v>
      </c>
      <c r="K154" s="257">
        <f>'B2-01-Tabmis'!K154</f>
        <v>55610000</v>
      </c>
      <c r="L154" s="257">
        <f>'B2-01-Tabmis'!L154</f>
        <v>55610000</v>
      </c>
      <c r="M154" s="257">
        <f>'B2-01-Tabmis'!M154</f>
        <v>0</v>
      </c>
      <c r="N154" s="257">
        <f>'B2-01-Tabmis'!N154</f>
        <v>0</v>
      </c>
    </row>
    <row r="155" spans="1:14">
      <c r="A155" s="259" t="s">
        <v>81</v>
      </c>
      <c r="B155" s="259" t="s">
        <v>397</v>
      </c>
      <c r="C155" s="257">
        <f>'B2-01-Tabmis'!C155</f>
        <v>-351719340566</v>
      </c>
      <c r="D155" s="257">
        <f>'B2-01-Tabmis'!D155</f>
        <v>-351719340566</v>
      </c>
      <c r="E155" s="257">
        <f>'B2-01-Tabmis'!E155</f>
        <v>0</v>
      </c>
      <c r="F155" s="257">
        <f>'B2-01-Tabmis'!F155</f>
        <v>0</v>
      </c>
      <c r="G155" s="257">
        <f>'B2-01-Tabmis'!G155</f>
        <v>0</v>
      </c>
      <c r="H155" s="257">
        <f>'B2-01-Tabmis'!H155</f>
        <v>0</v>
      </c>
      <c r="I155" s="257">
        <f>'B2-01-Tabmis'!I155</f>
        <v>-351719340566</v>
      </c>
      <c r="J155" s="257">
        <f>'B2-01-Tabmis'!J155</f>
        <v>-351719340566</v>
      </c>
      <c r="K155" s="257">
        <f>'B2-01-Tabmis'!K155</f>
        <v>0</v>
      </c>
      <c r="L155" s="257">
        <f>'B2-01-Tabmis'!L155</f>
        <v>0</v>
      </c>
      <c r="M155" s="257">
        <f>'B2-01-Tabmis'!M155</f>
        <v>0</v>
      </c>
      <c r="N155" s="257">
        <f>'B2-01-Tabmis'!N155</f>
        <v>0</v>
      </c>
    </row>
    <row r="156" spans="1:14">
      <c r="A156" s="256" t="s">
        <v>152</v>
      </c>
      <c r="B156" s="256" t="s">
        <v>621</v>
      </c>
      <c r="C156" s="257">
        <f>'B2-01-Tabmis'!C156</f>
        <v>6881133275</v>
      </c>
      <c r="D156" s="257">
        <f>'B2-01-Tabmis'!D156</f>
        <v>0</v>
      </c>
      <c r="E156" s="257">
        <f>'B2-01-Tabmis'!E156</f>
        <v>6881133275</v>
      </c>
      <c r="F156" s="257">
        <f>'B2-01-Tabmis'!F156</f>
        <v>5002317630</v>
      </c>
      <c r="G156" s="257">
        <f>'B2-01-Tabmis'!G156</f>
        <v>1878815645</v>
      </c>
      <c r="H156" s="257">
        <f>'B2-01-Tabmis'!H156</f>
        <v>0</v>
      </c>
      <c r="I156" s="257">
        <f>'B2-01-Tabmis'!I156</f>
        <v>6881133275</v>
      </c>
      <c r="J156" s="257">
        <f>'B2-01-Tabmis'!J156</f>
        <v>0</v>
      </c>
      <c r="K156" s="257">
        <f>'B2-01-Tabmis'!K156</f>
        <v>6881133275</v>
      </c>
      <c r="L156" s="257">
        <f>'B2-01-Tabmis'!L156</f>
        <v>5002317630</v>
      </c>
      <c r="M156" s="257">
        <f>'B2-01-Tabmis'!M156</f>
        <v>1878815645</v>
      </c>
      <c r="N156" s="257">
        <f>'B2-01-Tabmis'!N156</f>
        <v>0</v>
      </c>
    </row>
    <row r="157" spans="1:14">
      <c r="A157" s="256" t="s">
        <v>153</v>
      </c>
      <c r="B157" s="256" t="s">
        <v>167</v>
      </c>
      <c r="C157" s="257">
        <f>'B2-01-Tabmis'!C157</f>
        <v>12794679026</v>
      </c>
      <c r="D157" s="257">
        <f>'B2-01-Tabmis'!D157</f>
        <v>0</v>
      </c>
      <c r="E157" s="257">
        <f>'B2-01-Tabmis'!E157</f>
        <v>12794679026</v>
      </c>
      <c r="F157" s="257">
        <f>'B2-01-Tabmis'!F157</f>
        <v>0</v>
      </c>
      <c r="G157" s="257">
        <f>'B2-01-Tabmis'!G157</f>
        <v>2306084948</v>
      </c>
      <c r="H157" s="257">
        <f>'B2-01-Tabmis'!H157</f>
        <v>10488594078</v>
      </c>
      <c r="I157" s="257">
        <f>'B2-01-Tabmis'!I157</f>
        <v>12794679026</v>
      </c>
      <c r="J157" s="257">
        <f>'B2-01-Tabmis'!J157</f>
        <v>0</v>
      </c>
      <c r="K157" s="257">
        <f>'B2-01-Tabmis'!K157</f>
        <v>12794679026</v>
      </c>
      <c r="L157" s="257">
        <f>'B2-01-Tabmis'!L157</f>
        <v>0</v>
      </c>
      <c r="M157" s="257">
        <f>'B2-01-Tabmis'!M157</f>
        <v>2306084948</v>
      </c>
      <c r="N157" s="257">
        <f>'B2-01-Tabmis'!N157</f>
        <v>10488594078</v>
      </c>
    </row>
    <row r="158" spans="1:14" ht="25.5">
      <c r="A158" s="259" t="s">
        <v>80</v>
      </c>
      <c r="B158" s="259" t="s">
        <v>168</v>
      </c>
      <c r="C158" s="257">
        <f>'B2-01-Tabmis'!C158</f>
        <v>8363105700</v>
      </c>
      <c r="D158" s="257">
        <f>'B2-01-Tabmis'!D158</f>
        <v>0</v>
      </c>
      <c r="E158" s="257">
        <f>'B2-01-Tabmis'!E158</f>
        <v>8363105700</v>
      </c>
      <c r="F158" s="257">
        <f>'B2-01-Tabmis'!F158</f>
        <v>0</v>
      </c>
      <c r="G158" s="257">
        <f>'B2-01-Tabmis'!G158</f>
        <v>1655487000</v>
      </c>
      <c r="H158" s="257">
        <f>'B2-01-Tabmis'!H158</f>
        <v>6707618700</v>
      </c>
      <c r="I158" s="257">
        <f>'B2-01-Tabmis'!I158</f>
        <v>8363105700</v>
      </c>
      <c r="J158" s="257">
        <f>'B2-01-Tabmis'!J158</f>
        <v>0</v>
      </c>
      <c r="K158" s="257">
        <f>'B2-01-Tabmis'!K158</f>
        <v>8363105700</v>
      </c>
      <c r="L158" s="257">
        <f>'B2-01-Tabmis'!L158</f>
        <v>0</v>
      </c>
      <c r="M158" s="257">
        <f>'B2-01-Tabmis'!M158</f>
        <v>1655487000</v>
      </c>
      <c r="N158" s="257">
        <f>'B2-01-Tabmis'!N158</f>
        <v>6707618700</v>
      </c>
    </row>
    <row r="159" spans="1:14">
      <c r="A159" s="259" t="s">
        <v>81</v>
      </c>
      <c r="B159" s="259" t="s">
        <v>247</v>
      </c>
      <c r="C159" s="257">
        <f>'B2-01-Tabmis'!C159</f>
        <v>4431573326</v>
      </c>
      <c r="D159" s="257">
        <f>'B2-01-Tabmis'!D159</f>
        <v>0</v>
      </c>
      <c r="E159" s="257">
        <f>'B2-01-Tabmis'!E159</f>
        <v>4431573326</v>
      </c>
      <c r="F159" s="257">
        <f>'B2-01-Tabmis'!F159</f>
        <v>0</v>
      </c>
      <c r="G159" s="257">
        <f>'B2-01-Tabmis'!G159</f>
        <v>650597948</v>
      </c>
      <c r="H159" s="257">
        <f>'B2-01-Tabmis'!H159</f>
        <v>3780975378</v>
      </c>
      <c r="I159" s="257">
        <f>'B2-01-Tabmis'!I159</f>
        <v>4431573326</v>
      </c>
      <c r="J159" s="257">
        <f>'B2-01-Tabmis'!J159</f>
        <v>0</v>
      </c>
      <c r="K159" s="257">
        <f>'B2-01-Tabmis'!K159</f>
        <v>4431573326</v>
      </c>
      <c r="L159" s="257">
        <f>'B2-01-Tabmis'!L159</f>
        <v>0</v>
      </c>
      <c r="M159" s="257">
        <f>'B2-01-Tabmis'!M159</f>
        <v>650597948</v>
      </c>
      <c r="N159" s="257">
        <f>'B2-01-Tabmis'!N159</f>
        <v>3780975378</v>
      </c>
    </row>
    <row r="160" spans="1:14" ht="25.5">
      <c r="A160" s="258" t="s">
        <v>154</v>
      </c>
      <c r="B160" s="258" t="s">
        <v>725</v>
      </c>
      <c r="C160" s="257">
        <f>'B2-01-Tabmis'!C160</f>
        <v>0</v>
      </c>
      <c r="D160" s="257">
        <f>'B2-01-Tabmis'!D160</f>
        <v>0</v>
      </c>
      <c r="E160" s="257">
        <f>'B2-01-Tabmis'!E160</f>
        <v>0</v>
      </c>
      <c r="F160" s="257">
        <f>'B2-01-Tabmis'!F160</f>
        <v>0</v>
      </c>
      <c r="G160" s="257">
        <f>'B2-01-Tabmis'!G160</f>
        <v>0</v>
      </c>
      <c r="H160" s="257">
        <f>'B2-01-Tabmis'!H160</f>
        <v>0</v>
      </c>
      <c r="I160" s="257">
        <f>'B2-01-Tabmis'!I160</f>
        <v>0</v>
      </c>
      <c r="J160" s="257">
        <f>'B2-01-Tabmis'!J160</f>
        <v>0</v>
      </c>
      <c r="K160" s="257">
        <f>'B2-01-Tabmis'!K160</f>
        <v>0</v>
      </c>
      <c r="L160" s="257">
        <f>'B2-01-Tabmis'!L160</f>
        <v>0</v>
      </c>
      <c r="M160" s="257">
        <f>'B2-01-Tabmis'!M160</f>
        <v>0</v>
      </c>
      <c r="N160" s="257">
        <f>'B2-01-Tabmis'!N160</f>
        <v>0</v>
      </c>
    </row>
    <row r="161" spans="1:14">
      <c r="A161" s="258" t="s">
        <v>80</v>
      </c>
      <c r="B161" s="258" t="s">
        <v>726</v>
      </c>
      <c r="C161" s="257">
        <f>'B2-01-Tabmis'!C161</f>
        <v>0</v>
      </c>
      <c r="D161" s="257">
        <f>'B2-01-Tabmis'!D161</f>
        <v>0</v>
      </c>
      <c r="E161" s="257">
        <f>'B2-01-Tabmis'!E161</f>
        <v>0</v>
      </c>
      <c r="F161" s="257">
        <f>'B2-01-Tabmis'!F161</f>
        <v>0</v>
      </c>
      <c r="G161" s="257">
        <f>'B2-01-Tabmis'!G161</f>
        <v>0</v>
      </c>
      <c r="H161" s="257">
        <f>'B2-01-Tabmis'!H161</f>
        <v>0</v>
      </c>
      <c r="I161" s="257">
        <f>'B2-01-Tabmis'!I161</f>
        <v>0</v>
      </c>
      <c r="J161" s="257">
        <f>'B2-01-Tabmis'!J161</f>
        <v>0</v>
      </c>
      <c r="K161" s="257">
        <f>'B2-01-Tabmis'!K161</f>
        <v>0</v>
      </c>
      <c r="L161" s="257">
        <f>'B2-01-Tabmis'!L161</f>
        <v>0</v>
      </c>
      <c r="M161" s="257">
        <f>'B2-01-Tabmis'!M161</f>
        <v>0</v>
      </c>
      <c r="N161" s="257">
        <f>'B2-01-Tabmis'!N161</f>
        <v>0</v>
      </c>
    </row>
    <row r="162" spans="1:14">
      <c r="A162" s="258" t="s">
        <v>85</v>
      </c>
      <c r="B162" s="258" t="s">
        <v>146</v>
      </c>
      <c r="C162" s="257">
        <f>'B2-01-Tabmis'!C162</f>
        <v>0</v>
      </c>
      <c r="D162" s="257">
        <f>'B2-01-Tabmis'!D162</f>
        <v>0</v>
      </c>
      <c r="E162" s="257">
        <f>'B2-01-Tabmis'!E162</f>
        <v>0</v>
      </c>
      <c r="F162" s="257">
        <f>'B2-01-Tabmis'!F162</f>
        <v>0</v>
      </c>
      <c r="G162" s="257">
        <f>'B2-01-Tabmis'!G162</f>
        <v>0</v>
      </c>
      <c r="H162" s="257">
        <f>'B2-01-Tabmis'!H162</f>
        <v>0</v>
      </c>
      <c r="I162" s="257">
        <f>'B2-01-Tabmis'!I162</f>
        <v>0</v>
      </c>
      <c r="J162" s="257">
        <f>'B2-01-Tabmis'!J162</f>
        <v>0</v>
      </c>
      <c r="K162" s="257">
        <f>'B2-01-Tabmis'!K162</f>
        <v>0</v>
      </c>
      <c r="L162" s="257">
        <f>'B2-01-Tabmis'!L162</f>
        <v>0</v>
      </c>
      <c r="M162" s="257">
        <f>'B2-01-Tabmis'!M162</f>
        <v>0</v>
      </c>
      <c r="N162" s="257">
        <f>'B2-01-Tabmis'!N162</f>
        <v>0</v>
      </c>
    </row>
    <row r="163" spans="1:14">
      <c r="A163" s="258" t="s">
        <v>102</v>
      </c>
      <c r="B163" s="258" t="s">
        <v>147</v>
      </c>
      <c r="C163" s="257">
        <f>'B2-01-Tabmis'!C163</f>
        <v>0</v>
      </c>
      <c r="D163" s="257">
        <f>'B2-01-Tabmis'!D163</f>
        <v>0</v>
      </c>
      <c r="E163" s="257">
        <f>'B2-01-Tabmis'!E163</f>
        <v>0</v>
      </c>
      <c r="F163" s="257">
        <f>'B2-01-Tabmis'!F163</f>
        <v>0</v>
      </c>
      <c r="G163" s="257">
        <f>'B2-01-Tabmis'!G163</f>
        <v>0</v>
      </c>
      <c r="H163" s="257">
        <f>'B2-01-Tabmis'!H163</f>
        <v>0</v>
      </c>
      <c r="I163" s="257">
        <f>'B2-01-Tabmis'!I163</f>
        <v>0</v>
      </c>
      <c r="J163" s="257">
        <f>'B2-01-Tabmis'!J163</f>
        <v>0</v>
      </c>
      <c r="K163" s="257">
        <f>'B2-01-Tabmis'!K163</f>
        <v>0</v>
      </c>
      <c r="L163" s="257">
        <f>'B2-01-Tabmis'!L163</f>
        <v>0</v>
      </c>
      <c r="M163" s="257">
        <f>'B2-01-Tabmis'!M163</f>
        <v>0</v>
      </c>
      <c r="N163" s="257">
        <f>'B2-01-Tabmis'!N163</f>
        <v>0</v>
      </c>
    </row>
    <row r="164" spans="1:14">
      <c r="A164" s="258" t="s">
        <v>81</v>
      </c>
      <c r="B164" s="258" t="s">
        <v>148</v>
      </c>
      <c r="C164" s="257">
        <f>'B2-01-Tabmis'!C164</f>
        <v>0</v>
      </c>
      <c r="D164" s="257">
        <f>'B2-01-Tabmis'!D164</f>
        <v>0</v>
      </c>
      <c r="E164" s="257">
        <f>'B2-01-Tabmis'!E164</f>
        <v>0</v>
      </c>
      <c r="F164" s="257">
        <f>'B2-01-Tabmis'!F164</f>
        <v>0</v>
      </c>
      <c r="G164" s="257">
        <f>'B2-01-Tabmis'!G164</f>
        <v>0</v>
      </c>
      <c r="H164" s="257">
        <f>'B2-01-Tabmis'!H164</f>
        <v>0</v>
      </c>
      <c r="I164" s="257">
        <f>'B2-01-Tabmis'!I164</f>
        <v>0</v>
      </c>
      <c r="J164" s="257">
        <f>'B2-01-Tabmis'!J164</f>
        <v>0</v>
      </c>
      <c r="K164" s="257">
        <f>'B2-01-Tabmis'!K164</f>
        <v>0</v>
      </c>
      <c r="L164" s="257">
        <f>'B2-01-Tabmis'!L164</f>
        <v>0</v>
      </c>
      <c r="M164" s="257">
        <f>'B2-01-Tabmis'!M164</f>
        <v>0</v>
      </c>
      <c r="N164" s="257">
        <f>'B2-01-Tabmis'!N164</f>
        <v>0</v>
      </c>
    </row>
    <row r="165" spans="1:14">
      <c r="A165" s="258" t="s">
        <v>155</v>
      </c>
      <c r="B165" s="258" t="s">
        <v>149</v>
      </c>
      <c r="C165" s="257">
        <f>'B2-01-Tabmis'!C165</f>
        <v>0</v>
      </c>
      <c r="D165" s="257">
        <f>'B2-01-Tabmis'!D165</f>
        <v>0</v>
      </c>
      <c r="E165" s="257">
        <f>'B2-01-Tabmis'!E165</f>
        <v>0</v>
      </c>
      <c r="F165" s="257">
        <f>'B2-01-Tabmis'!F165</f>
        <v>0</v>
      </c>
      <c r="G165" s="257">
        <f>'B2-01-Tabmis'!G165</f>
        <v>0</v>
      </c>
      <c r="H165" s="257">
        <f>'B2-01-Tabmis'!H165</f>
        <v>0</v>
      </c>
      <c r="I165" s="257">
        <f>'B2-01-Tabmis'!I165</f>
        <v>0</v>
      </c>
      <c r="J165" s="257">
        <f>'B2-01-Tabmis'!J165</f>
        <v>0</v>
      </c>
      <c r="K165" s="257">
        <f>'B2-01-Tabmis'!K165</f>
        <v>0</v>
      </c>
      <c r="L165" s="257">
        <f>'B2-01-Tabmis'!L165</f>
        <v>0</v>
      </c>
      <c r="M165" s="257">
        <f>'B2-01-Tabmis'!M165</f>
        <v>0</v>
      </c>
      <c r="N165" s="257">
        <f>'B2-01-Tabmis'!N165</f>
        <v>0</v>
      </c>
    </row>
    <row r="166" spans="1:14" ht="25.5">
      <c r="A166" s="256" t="s">
        <v>103</v>
      </c>
      <c r="B166" s="256" t="s">
        <v>727</v>
      </c>
      <c r="C166" s="257">
        <f>'B2-01-Tabmis'!C166</f>
        <v>0</v>
      </c>
      <c r="D166" s="257">
        <f>'B2-01-Tabmis'!D166</f>
        <v>0</v>
      </c>
      <c r="E166" s="257">
        <f>'B2-01-Tabmis'!E166</f>
        <v>0</v>
      </c>
      <c r="F166" s="257">
        <f>'B2-01-Tabmis'!F166</f>
        <v>0</v>
      </c>
      <c r="G166" s="257">
        <f>'B2-01-Tabmis'!G166</f>
        <v>0</v>
      </c>
      <c r="H166" s="257">
        <f>'B2-01-Tabmis'!H166</f>
        <v>0</v>
      </c>
      <c r="I166" s="257">
        <f>'B2-01-Tabmis'!I166</f>
        <v>0</v>
      </c>
      <c r="J166" s="257">
        <f>'B2-01-Tabmis'!J166</f>
        <v>0</v>
      </c>
      <c r="K166" s="257">
        <f>'B2-01-Tabmis'!K166</f>
        <v>0</v>
      </c>
      <c r="L166" s="257">
        <f>'B2-01-Tabmis'!L166</f>
        <v>0</v>
      </c>
      <c r="M166" s="257">
        <f>'B2-01-Tabmis'!M166</f>
        <v>0</v>
      </c>
      <c r="N166" s="257">
        <f>'B2-01-Tabmis'!N166</f>
        <v>0</v>
      </c>
    </row>
    <row r="167" spans="1:14" ht="25.5">
      <c r="A167" s="255"/>
      <c r="B167" s="258" t="s">
        <v>728</v>
      </c>
      <c r="C167" s="257">
        <f>'B2-01-Tabmis'!C167</f>
        <v>0</v>
      </c>
      <c r="D167" s="257">
        <f>'B2-01-Tabmis'!D167</f>
        <v>0</v>
      </c>
      <c r="E167" s="257">
        <f>'B2-01-Tabmis'!E167</f>
        <v>0</v>
      </c>
      <c r="F167" s="257">
        <f>'B2-01-Tabmis'!F167</f>
        <v>0</v>
      </c>
      <c r="G167" s="257">
        <f>'B2-01-Tabmis'!G167</f>
        <v>0</v>
      </c>
      <c r="H167" s="257">
        <f>'B2-01-Tabmis'!H167</f>
        <v>0</v>
      </c>
      <c r="I167" s="257">
        <f>'B2-01-Tabmis'!I167</f>
        <v>0</v>
      </c>
      <c r="J167" s="257">
        <f>'B2-01-Tabmis'!J167</f>
        <v>0</v>
      </c>
      <c r="K167" s="257">
        <f>'B2-01-Tabmis'!K167</f>
        <v>0</v>
      </c>
      <c r="L167" s="257">
        <f>'B2-01-Tabmis'!L167</f>
        <v>0</v>
      </c>
      <c r="M167" s="257">
        <f>'B2-01-Tabmis'!M167</f>
        <v>0</v>
      </c>
      <c r="N167" s="257">
        <f>'B2-01-Tabmis'!N167</f>
        <v>0</v>
      </c>
    </row>
    <row r="168" spans="1:14" s="264" customFormat="1">
      <c r="A168" s="256" t="s">
        <v>209</v>
      </c>
      <c r="B168" s="256" t="s">
        <v>150</v>
      </c>
      <c r="C168" s="263">
        <f>'B2-01-Tabmis'!C168</f>
        <v>0</v>
      </c>
      <c r="D168" s="263">
        <f>'B2-01-Tabmis'!D168</f>
        <v>0</v>
      </c>
      <c r="E168" s="263">
        <f>'B2-01-Tabmis'!E168</f>
        <v>0</v>
      </c>
      <c r="F168" s="263">
        <f>'B2-01-Tabmis'!F168</f>
        <v>0</v>
      </c>
      <c r="G168" s="263">
        <f>'B2-01-Tabmis'!G168</f>
        <v>0</v>
      </c>
      <c r="H168" s="263">
        <f>'B2-01-Tabmis'!H168</f>
        <v>0</v>
      </c>
      <c r="I168" s="263">
        <f>'B2-01-Tabmis'!I168</f>
        <v>0</v>
      </c>
      <c r="J168" s="263">
        <f>'B2-01-Tabmis'!J168</f>
        <v>0</v>
      </c>
      <c r="K168" s="263">
        <f>'B2-01-Tabmis'!K168</f>
        <v>0</v>
      </c>
      <c r="L168" s="263">
        <f>'B2-01-Tabmis'!L168</f>
        <v>0</v>
      </c>
      <c r="M168" s="263">
        <f>'B2-01-Tabmis'!M168</f>
        <v>0</v>
      </c>
      <c r="N168" s="263">
        <f>'B2-01-Tabmis'!N168</f>
        <v>0</v>
      </c>
    </row>
    <row r="169" spans="1:14">
      <c r="A169" s="258" t="s">
        <v>207</v>
      </c>
      <c r="B169" s="258" t="s">
        <v>729</v>
      </c>
      <c r="C169" s="257">
        <f>'B2-01-Tabmis'!C169</f>
        <v>0</v>
      </c>
      <c r="D169" s="257">
        <f>'B2-01-Tabmis'!D169</f>
        <v>0</v>
      </c>
      <c r="E169" s="257">
        <f>'B2-01-Tabmis'!E169</f>
        <v>0</v>
      </c>
      <c r="F169" s="257">
        <f>'B2-01-Tabmis'!F169</f>
        <v>0</v>
      </c>
      <c r="G169" s="257">
        <f>'B2-01-Tabmis'!G169</f>
        <v>0</v>
      </c>
      <c r="H169" s="257">
        <f>'B2-01-Tabmis'!H169</f>
        <v>0</v>
      </c>
      <c r="I169" s="257">
        <f>'B2-01-Tabmis'!I169</f>
        <v>0</v>
      </c>
      <c r="J169" s="257">
        <f>'B2-01-Tabmis'!J169</f>
        <v>0</v>
      </c>
      <c r="K169" s="257">
        <f>'B2-01-Tabmis'!K169</f>
        <v>0</v>
      </c>
      <c r="L169" s="257">
        <f>'B2-01-Tabmis'!L169</f>
        <v>0</v>
      </c>
      <c r="M169" s="257">
        <f>'B2-01-Tabmis'!M169</f>
        <v>0</v>
      </c>
      <c r="N169" s="257">
        <f>'B2-01-Tabmis'!N169</f>
        <v>0</v>
      </c>
    </row>
    <row r="170" spans="1:14" ht="25.5">
      <c r="A170" s="255"/>
      <c r="B170" s="258" t="s">
        <v>730</v>
      </c>
      <c r="C170" s="257">
        <f>'B2-01-Tabmis'!C170</f>
        <v>0</v>
      </c>
      <c r="D170" s="257">
        <f>'B2-01-Tabmis'!D170</f>
        <v>0</v>
      </c>
      <c r="E170" s="257">
        <f>'B2-01-Tabmis'!E170</f>
        <v>0</v>
      </c>
      <c r="F170" s="257">
        <f>'B2-01-Tabmis'!F170</f>
        <v>0</v>
      </c>
      <c r="G170" s="257">
        <f>'B2-01-Tabmis'!G170</f>
        <v>0</v>
      </c>
      <c r="H170" s="257">
        <f>'B2-01-Tabmis'!H170</f>
        <v>0</v>
      </c>
      <c r="I170" s="257">
        <f>'B2-01-Tabmis'!I170</f>
        <v>0</v>
      </c>
      <c r="J170" s="257">
        <f>'B2-01-Tabmis'!J170</f>
        <v>0</v>
      </c>
      <c r="K170" s="257">
        <f>'B2-01-Tabmis'!K170</f>
        <v>0</v>
      </c>
      <c r="L170" s="257">
        <f>'B2-01-Tabmis'!L170</f>
        <v>0</v>
      </c>
      <c r="M170" s="257">
        <f>'B2-01-Tabmis'!M170</f>
        <v>0</v>
      </c>
      <c r="N170" s="257">
        <f>'B2-01-Tabmis'!N170</f>
        <v>0</v>
      </c>
    </row>
    <row r="171" spans="1:14">
      <c r="A171" s="258" t="s">
        <v>208</v>
      </c>
      <c r="B171" s="258" t="s">
        <v>731</v>
      </c>
      <c r="C171" s="257">
        <f>'B2-01-Tabmis'!C171</f>
        <v>0</v>
      </c>
      <c r="D171" s="257">
        <f>'B2-01-Tabmis'!D171</f>
        <v>0</v>
      </c>
      <c r="E171" s="257">
        <f>'B2-01-Tabmis'!E171</f>
        <v>0</v>
      </c>
      <c r="F171" s="257">
        <f>'B2-01-Tabmis'!F171</f>
        <v>0</v>
      </c>
      <c r="G171" s="257">
        <f>'B2-01-Tabmis'!G171</f>
        <v>0</v>
      </c>
      <c r="H171" s="257">
        <f>'B2-01-Tabmis'!H171</f>
        <v>0</v>
      </c>
      <c r="I171" s="257">
        <f>'B2-01-Tabmis'!I171</f>
        <v>0</v>
      </c>
      <c r="J171" s="257">
        <f>'B2-01-Tabmis'!J171</f>
        <v>0</v>
      </c>
      <c r="K171" s="257">
        <f>'B2-01-Tabmis'!K171</f>
        <v>0</v>
      </c>
      <c r="L171" s="257">
        <f>'B2-01-Tabmis'!L171</f>
        <v>0</v>
      </c>
      <c r="M171" s="257">
        <f>'B2-01-Tabmis'!M171</f>
        <v>0</v>
      </c>
      <c r="N171" s="257">
        <f>'B2-01-Tabmis'!N171</f>
        <v>0</v>
      </c>
    </row>
    <row r="172" spans="1:14">
      <c r="A172" s="258" t="s">
        <v>131</v>
      </c>
      <c r="B172" s="258" t="s">
        <v>28</v>
      </c>
      <c r="C172" s="257">
        <f>'B2-01-Tabmis'!C172</f>
        <v>0</v>
      </c>
      <c r="D172" s="257">
        <f>'B2-01-Tabmis'!D172</f>
        <v>0</v>
      </c>
      <c r="E172" s="257">
        <f>'B2-01-Tabmis'!E172</f>
        <v>0</v>
      </c>
      <c r="F172" s="257">
        <f>'B2-01-Tabmis'!F172</f>
        <v>0</v>
      </c>
      <c r="G172" s="257">
        <f>'B2-01-Tabmis'!G172</f>
        <v>0</v>
      </c>
      <c r="H172" s="257">
        <f>'B2-01-Tabmis'!H172</f>
        <v>0</v>
      </c>
      <c r="I172" s="257">
        <f>'B2-01-Tabmis'!I172</f>
        <v>0</v>
      </c>
      <c r="J172" s="257">
        <f>'B2-01-Tabmis'!J172</f>
        <v>0</v>
      </c>
      <c r="K172" s="257">
        <f>'B2-01-Tabmis'!K172</f>
        <v>0</v>
      </c>
      <c r="L172" s="257">
        <f>'B2-01-Tabmis'!L172</f>
        <v>0</v>
      </c>
      <c r="M172" s="257">
        <f>'B2-01-Tabmis'!M172</f>
        <v>0</v>
      </c>
      <c r="N172" s="257">
        <f>'B2-01-Tabmis'!N172</f>
        <v>0</v>
      </c>
    </row>
    <row r="173" spans="1:14" ht="25.5">
      <c r="A173" s="258" t="s">
        <v>80</v>
      </c>
      <c r="B173" s="258" t="s">
        <v>732</v>
      </c>
      <c r="C173" s="257">
        <f>'B2-01-Tabmis'!C173</f>
        <v>0</v>
      </c>
      <c r="D173" s="257">
        <f>'B2-01-Tabmis'!D173</f>
        <v>0</v>
      </c>
      <c r="E173" s="257">
        <f>'B2-01-Tabmis'!E173</f>
        <v>0</v>
      </c>
      <c r="F173" s="257">
        <f>'B2-01-Tabmis'!F173</f>
        <v>0</v>
      </c>
      <c r="G173" s="257">
        <f>'B2-01-Tabmis'!G173</f>
        <v>0</v>
      </c>
      <c r="H173" s="257">
        <f>'B2-01-Tabmis'!H173</f>
        <v>0</v>
      </c>
      <c r="I173" s="257">
        <f>'B2-01-Tabmis'!I173</f>
        <v>0</v>
      </c>
      <c r="J173" s="257">
        <f>'B2-01-Tabmis'!J173</f>
        <v>0</v>
      </c>
      <c r="K173" s="257">
        <f>'B2-01-Tabmis'!K173</f>
        <v>0</v>
      </c>
      <c r="L173" s="257">
        <f>'B2-01-Tabmis'!L173</f>
        <v>0</v>
      </c>
      <c r="M173" s="257">
        <f>'B2-01-Tabmis'!M173</f>
        <v>0</v>
      </c>
      <c r="N173" s="257">
        <f>'B2-01-Tabmis'!N173</f>
        <v>0</v>
      </c>
    </row>
    <row r="174" spans="1:14">
      <c r="A174" s="258" t="s">
        <v>81</v>
      </c>
      <c r="B174" s="258" t="s">
        <v>164</v>
      </c>
      <c r="C174" s="257">
        <f>'B2-01-Tabmis'!C174</f>
        <v>0</v>
      </c>
      <c r="D174" s="257">
        <f>'B2-01-Tabmis'!D174</f>
        <v>0</v>
      </c>
      <c r="E174" s="257">
        <f>'B2-01-Tabmis'!E174</f>
        <v>0</v>
      </c>
      <c r="F174" s="257">
        <f>'B2-01-Tabmis'!F174</f>
        <v>0</v>
      </c>
      <c r="G174" s="257">
        <f>'B2-01-Tabmis'!G174</f>
        <v>0</v>
      </c>
      <c r="H174" s="257">
        <f>'B2-01-Tabmis'!H174</f>
        <v>0</v>
      </c>
      <c r="I174" s="257">
        <f>'B2-01-Tabmis'!I174</f>
        <v>0</v>
      </c>
      <c r="J174" s="257">
        <f>'B2-01-Tabmis'!J174</f>
        <v>0</v>
      </c>
      <c r="K174" s="257">
        <f>'B2-01-Tabmis'!K174</f>
        <v>0</v>
      </c>
      <c r="L174" s="257">
        <f>'B2-01-Tabmis'!L174</f>
        <v>0</v>
      </c>
      <c r="M174" s="257">
        <f>'B2-01-Tabmis'!M174</f>
        <v>0</v>
      </c>
      <c r="N174" s="257">
        <f>'B2-01-Tabmis'!N174</f>
        <v>0</v>
      </c>
    </row>
    <row r="175" spans="1:14">
      <c r="A175" s="258" t="s">
        <v>152</v>
      </c>
      <c r="B175" s="258" t="s">
        <v>733</v>
      </c>
      <c r="C175" s="257">
        <f>'B2-01-Tabmis'!C175</f>
        <v>0</v>
      </c>
      <c r="D175" s="257">
        <f>'B2-01-Tabmis'!D175</f>
        <v>0</v>
      </c>
      <c r="E175" s="257">
        <f>'B2-01-Tabmis'!E175</f>
        <v>0</v>
      </c>
      <c r="F175" s="257">
        <f>'B2-01-Tabmis'!F175</f>
        <v>0</v>
      </c>
      <c r="G175" s="257">
        <f>'B2-01-Tabmis'!G175</f>
        <v>0</v>
      </c>
      <c r="H175" s="257">
        <f>'B2-01-Tabmis'!H175</f>
        <v>0</v>
      </c>
      <c r="I175" s="257">
        <f>'B2-01-Tabmis'!I175</f>
        <v>0</v>
      </c>
      <c r="J175" s="257">
        <f>'B2-01-Tabmis'!J175</f>
        <v>0</v>
      </c>
      <c r="K175" s="257">
        <f>'B2-01-Tabmis'!K175</f>
        <v>0</v>
      </c>
      <c r="L175" s="257">
        <f>'B2-01-Tabmis'!L175</f>
        <v>0</v>
      </c>
      <c r="M175" s="257">
        <f>'B2-01-Tabmis'!M175</f>
        <v>0</v>
      </c>
      <c r="N175" s="257">
        <f>'B2-01-Tabmis'!N175</f>
        <v>0</v>
      </c>
    </row>
    <row r="176" spans="1:14" ht="25.5">
      <c r="A176" s="255"/>
      <c r="B176" s="258" t="s">
        <v>734</v>
      </c>
      <c r="C176" s="257">
        <f>'B2-01-Tabmis'!C176</f>
        <v>0</v>
      </c>
      <c r="D176" s="257">
        <f>'B2-01-Tabmis'!D176</f>
        <v>0</v>
      </c>
      <c r="E176" s="257">
        <f>'B2-01-Tabmis'!E176</f>
        <v>0</v>
      </c>
      <c r="F176" s="257">
        <f>'B2-01-Tabmis'!F176</f>
        <v>0</v>
      </c>
      <c r="G176" s="257">
        <f>'B2-01-Tabmis'!G176</f>
        <v>0</v>
      </c>
      <c r="H176" s="257">
        <f>'B2-01-Tabmis'!H176</f>
        <v>0</v>
      </c>
      <c r="I176" s="257">
        <f>'B2-01-Tabmis'!I176</f>
        <v>0</v>
      </c>
      <c r="J176" s="257">
        <f>'B2-01-Tabmis'!J176</f>
        <v>0</v>
      </c>
      <c r="K176" s="257">
        <f>'B2-01-Tabmis'!K176</f>
        <v>0</v>
      </c>
      <c r="L176" s="257">
        <f>'B2-01-Tabmis'!L176</f>
        <v>0</v>
      </c>
      <c r="M176" s="257">
        <f>'B2-01-Tabmis'!M176</f>
        <v>0</v>
      </c>
      <c r="N176" s="257">
        <f>'B2-01-Tabmis'!N176</f>
        <v>0</v>
      </c>
    </row>
    <row r="177" spans="1:14">
      <c r="A177" s="256" t="s">
        <v>104</v>
      </c>
      <c r="B177" s="256" t="s">
        <v>735</v>
      </c>
      <c r="C177" s="257">
        <f>'B2-01-Tabmis'!C177</f>
        <v>12970461846250</v>
      </c>
      <c r="D177" s="257">
        <f>'B2-01-Tabmis'!D177</f>
        <v>0</v>
      </c>
      <c r="E177" s="257">
        <f>'B2-01-Tabmis'!E177</f>
        <v>12970461846250</v>
      </c>
      <c r="F177" s="257">
        <f>'B2-01-Tabmis'!F177</f>
        <v>7033900321527</v>
      </c>
      <c r="G177" s="257">
        <f>'B2-01-Tabmis'!G177</f>
        <v>4846946860298</v>
      </c>
      <c r="H177" s="257">
        <f>'B2-01-Tabmis'!H177</f>
        <v>1089614664425</v>
      </c>
      <c r="I177" s="257">
        <f>'B2-01-Tabmis'!I177</f>
        <v>12970461846250</v>
      </c>
      <c r="J177" s="257">
        <f>'B2-01-Tabmis'!J177</f>
        <v>0</v>
      </c>
      <c r="K177" s="257">
        <f>'B2-01-Tabmis'!K177</f>
        <v>12970461846250</v>
      </c>
      <c r="L177" s="257">
        <f>'B2-01-Tabmis'!L177</f>
        <v>7033900321527</v>
      </c>
      <c r="M177" s="257">
        <f>'B2-01-Tabmis'!M177</f>
        <v>4846946860298</v>
      </c>
      <c r="N177" s="257">
        <f>'B2-01-Tabmis'!N177</f>
        <v>1089614664425</v>
      </c>
    </row>
    <row r="178" spans="1:14">
      <c r="A178" s="256" t="s">
        <v>207</v>
      </c>
      <c r="B178" s="256" t="s">
        <v>30</v>
      </c>
      <c r="C178" s="257">
        <f>'B2-01-Tabmis'!C178</f>
        <v>12813313143290</v>
      </c>
      <c r="D178" s="257">
        <f>'B2-01-Tabmis'!D178</f>
        <v>0</v>
      </c>
      <c r="E178" s="257">
        <f>'B2-01-Tabmis'!E178</f>
        <v>12813313143290</v>
      </c>
      <c r="F178" s="257">
        <f>'B2-01-Tabmis'!F178</f>
        <v>6876751618567</v>
      </c>
      <c r="G178" s="257">
        <f>'B2-01-Tabmis'!G178</f>
        <v>4846946860298</v>
      </c>
      <c r="H178" s="257">
        <f>'B2-01-Tabmis'!H178</f>
        <v>1089614664425</v>
      </c>
      <c r="I178" s="257">
        <f>'B2-01-Tabmis'!I178</f>
        <v>12813313143290</v>
      </c>
      <c r="J178" s="257">
        <f>'B2-01-Tabmis'!J178</f>
        <v>0</v>
      </c>
      <c r="K178" s="257">
        <f>'B2-01-Tabmis'!K178</f>
        <v>12813313143290</v>
      </c>
      <c r="L178" s="257">
        <f>'B2-01-Tabmis'!L178</f>
        <v>6876751618567</v>
      </c>
      <c r="M178" s="257">
        <f>'B2-01-Tabmis'!M178</f>
        <v>4846946860298</v>
      </c>
      <c r="N178" s="257">
        <f>'B2-01-Tabmis'!N178</f>
        <v>1089614664425</v>
      </c>
    </row>
    <row r="179" spans="1:14">
      <c r="A179" s="259" t="s">
        <v>80</v>
      </c>
      <c r="B179" s="259" t="s">
        <v>114</v>
      </c>
      <c r="C179" s="257">
        <f>'B2-01-Tabmis'!C179</f>
        <v>8823570287000</v>
      </c>
      <c r="D179" s="257">
        <f>'B2-01-Tabmis'!D179</f>
        <v>0</v>
      </c>
      <c r="E179" s="257">
        <f>'B2-01-Tabmis'!E179</f>
        <v>8823570287000</v>
      </c>
      <c r="F179" s="257">
        <f>'B2-01-Tabmis'!F179</f>
        <v>4787581000000</v>
      </c>
      <c r="G179" s="257">
        <f>'B2-01-Tabmis'!G179</f>
        <v>3464851000000</v>
      </c>
      <c r="H179" s="257">
        <f>'B2-01-Tabmis'!H179</f>
        <v>571138287000</v>
      </c>
      <c r="I179" s="257">
        <f>'B2-01-Tabmis'!I179</f>
        <v>8823570287000</v>
      </c>
      <c r="J179" s="257">
        <f>'B2-01-Tabmis'!J179</f>
        <v>0</v>
      </c>
      <c r="K179" s="257">
        <f>'B2-01-Tabmis'!K179</f>
        <v>8823570287000</v>
      </c>
      <c r="L179" s="257">
        <f>'B2-01-Tabmis'!L179</f>
        <v>4787581000000</v>
      </c>
      <c r="M179" s="257">
        <f>'B2-01-Tabmis'!M179</f>
        <v>3464851000000</v>
      </c>
      <c r="N179" s="257">
        <f>'B2-01-Tabmis'!N179</f>
        <v>571138287000</v>
      </c>
    </row>
    <row r="180" spans="1:14">
      <c r="A180" s="259" t="s">
        <v>81</v>
      </c>
      <c r="B180" s="259" t="s">
        <v>115</v>
      </c>
      <c r="C180" s="257">
        <f>'B2-01-Tabmis'!C180</f>
        <v>3989742856290</v>
      </c>
      <c r="D180" s="257">
        <f>'B2-01-Tabmis'!D180</f>
        <v>0</v>
      </c>
      <c r="E180" s="257">
        <f>'B2-01-Tabmis'!E180</f>
        <v>3989742856290</v>
      </c>
      <c r="F180" s="257">
        <f>'B2-01-Tabmis'!F180</f>
        <v>2089170618567</v>
      </c>
      <c r="G180" s="257">
        <f>'B2-01-Tabmis'!G180</f>
        <v>1382095860298</v>
      </c>
      <c r="H180" s="257">
        <f>'B2-01-Tabmis'!H180</f>
        <v>518476377425</v>
      </c>
      <c r="I180" s="257">
        <f>'B2-01-Tabmis'!I180</f>
        <v>3989742856290</v>
      </c>
      <c r="J180" s="257">
        <f>'B2-01-Tabmis'!J180</f>
        <v>0</v>
      </c>
      <c r="K180" s="257">
        <f>'B2-01-Tabmis'!K180</f>
        <v>3989742856290</v>
      </c>
      <c r="L180" s="257">
        <f>'B2-01-Tabmis'!L180</f>
        <v>2089170618567</v>
      </c>
      <c r="M180" s="257">
        <f>'B2-01-Tabmis'!M180</f>
        <v>1382095860298</v>
      </c>
      <c r="N180" s="257">
        <f>'B2-01-Tabmis'!N180</f>
        <v>518476377425</v>
      </c>
    </row>
    <row r="181" spans="1:14" ht="25.5">
      <c r="A181" s="258" t="s">
        <v>232</v>
      </c>
      <c r="B181" s="258" t="s">
        <v>62</v>
      </c>
      <c r="C181" s="257">
        <f>'B2-01-Tabmis'!C181</f>
        <v>3536857129023</v>
      </c>
      <c r="D181" s="257">
        <f>'B2-01-Tabmis'!D181</f>
        <v>0</v>
      </c>
      <c r="E181" s="257">
        <f>'B2-01-Tabmis'!E181</f>
        <v>3536857129023</v>
      </c>
      <c r="F181" s="257">
        <f>'B2-01-Tabmis'!F181</f>
        <v>1636284891300</v>
      </c>
      <c r="G181" s="257">
        <f>'B2-01-Tabmis'!G181</f>
        <v>1382095860298</v>
      </c>
      <c r="H181" s="257">
        <f>'B2-01-Tabmis'!H181</f>
        <v>518476377425</v>
      </c>
      <c r="I181" s="257">
        <f>'B2-01-Tabmis'!I181</f>
        <v>3536857129023</v>
      </c>
      <c r="J181" s="257">
        <f>'B2-01-Tabmis'!J181</f>
        <v>0</v>
      </c>
      <c r="K181" s="257">
        <f>'B2-01-Tabmis'!K181</f>
        <v>3536857129023</v>
      </c>
      <c r="L181" s="257">
        <f>'B2-01-Tabmis'!L181</f>
        <v>1636284891300</v>
      </c>
      <c r="M181" s="257">
        <f>'B2-01-Tabmis'!M181</f>
        <v>1382095860298</v>
      </c>
      <c r="N181" s="257">
        <f>'B2-01-Tabmis'!N181</f>
        <v>518476377425</v>
      </c>
    </row>
    <row r="182" spans="1:14" ht="25.5">
      <c r="A182" s="258" t="s">
        <v>117</v>
      </c>
      <c r="B182" s="258" t="s">
        <v>63</v>
      </c>
      <c r="C182" s="257">
        <f>'B2-01-Tabmis'!C182</f>
        <v>452885727267</v>
      </c>
      <c r="D182" s="257">
        <f>'B2-01-Tabmis'!D182</f>
        <v>0</v>
      </c>
      <c r="E182" s="257">
        <f>'B2-01-Tabmis'!E182</f>
        <v>452885727267</v>
      </c>
      <c r="F182" s="257">
        <f>'B2-01-Tabmis'!F182</f>
        <v>452885727267</v>
      </c>
      <c r="G182" s="257">
        <f>'B2-01-Tabmis'!G182</f>
        <v>0</v>
      </c>
      <c r="H182" s="257">
        <f>'B2-01-Tabmis'!H182</f>
        <v>0</v>
      </c>
      <c r="I182" s="257">
        <f>'B2-01-Tabmis'!I182</f>
        <v>452885727267</v>
      </c>
      <c r="J182" s="257">
        <f>'B2-01-Tabmis'!J182</f>
        <v>0</v>
      </c>
      <c r="K182" s="257">
        <f>'B2-01-Tabmis'!K182</f>
        <v>452885727267</v>
      </c>
      <c r="L182" s="257">
        <f>'B2-01-Tabmis'!L182</f>
        <v>452885727267</v>
      </c>
      <c r="M182" s="257">
        <f>'B2-01-Tabmis'!M182</f>
        <v>0</v>
      </c>
      <c r="N182" s="257">
        <f>'B2-01-Tabmis'!N182</f>
        <v>0</v>
      </c>
    </row>
    <row r="183" spans="1:14">
      <c r="A183" s="256" t="s">
        <v>208</v>
      </c>
      <c r="B183" s="256" t="s">
        <v>64</v>
      </c>
      <c r="C183" s="257">
        <f>'B2-01-Tabmis'!C183</f>
        <v>157148702960</v>
      </c>
      <c r="D183" s="257">
        <f>'B2-01-Tabmis'!D183</f>
        <v>0</v>
      </c>
      <c r="E183" s="257">
        <f>'B2-01-Tabmis'!E183</f>
        <v>157148702960</v>
      </c>
      <c r="F183" s="257">
        <f>'B2-01-Tabmis'!F183</f>
        <v>157148702960</v>
      </c>
      <c r="G183" s="257">
        <f>'B2-01-Tabmis'!G183</f>
        <v>0</v>
      </c>
      <c r="H183" s="257">
        <f>'B2-01-Tabmis'!H183</f>
        <v>0</v>
      </c>
      <c r="I183" s="257">
        <f>'B2-01-Tabmis'!I183</f>
        <v>157148702960</v>
      </c>
      <c r="J183" s="257">
        <f>'B2-01-Tabmis'!J183</f>
        <v>0</v>
      </c>
      <c r="K183" s="257">
        <f>'B2-01-Tabmis'!K183</f>
        <v>157148702960</v>
      </c>
      <c r="L183" s="257">
        <f>'B2-01-Tabmis'!L183</f>
        <v>157148702960</v>
      </c>
      <c r="M183" s="257">
        <f>'B2-01-Tabmis'!M183</f>
        <v>0</v>
      </c>
      <c r="N183" s="257">
        <f>'B2-01-Tabmis'!N183</f>
        <v>0</v>
      </c>
    </row>
    <row r="184" spans="1:14">
      <c r="A184" s="258" t="s">
        <v>131</v>
      </c>
      <c r="B184" s="258" t="s">
        <v>736</v>
      </c>
      <c r="C184" s="257">
        <f>'B2-01-Tabmis'!C184</f>
        <v>0</v>
      </c>
      <c r="D184" s="257">
        <f>'B2-01-Tabmis'!D184</f>
        <v>0</v>
      </c>
      <c r="E184" s="257">
        <f>'B2-01-Tabmis'!E184</f>
        <v>0</v>
      </c>
      <c r="F184" s="257">
        <f>'B2-01-Tabmis'!F184</f>
        <v>0</v>
      </c>
      <c r="G184" s="257">
        <f>'B2-01-Tabmis'!G184</f>
        <v>0</v>
      </c>
      <c r="H184" s="257">
        <f>'B2-01-Tabmis'!H184</f>
        <v>0</v>
      </c>
      <c r="I184" s="257">
        <f>'B2-01-Tabmis'!I184</f>
        <v>0</v>
      </c>
      <c r="J184" s="257">
        <f>'B2-01-Tabmis'!J184</f>
        <v>0</v>
      </c>
      <c r="K184" s="257">
        <f>'B2-01-Tabmis'!K184</f>
        <v>0</v>
      </c>
      <c r="L184" s="257">
        <f>'B2-01-Tabmis'!L184</f>
        <v>0</v>
      </c>
      <c r="M184" s="257">
        <f>'B2-01-Tabmis'!M184</f>
        <v>0</v>
      </c>
      <c r="N184" s="257">
        <f>'B2-01-Tabmis'!N184</f>
        <v>0</v>
      </c>
    </row>
    <row r="185" spans="1:14" ht="25.5">
      <c r="A185" s="258" t="s">
        <v>152</v>
      </c>
      <c r="B185" s="258" t="s">
        <v>737</v>
      </c>
      <c r="C185" s="257">
        <f>'B2-01-Tabmis'!C185</f>
        <v>0</v>
      </c>
      <c r="D185" s="257">
        <f>'B2-01-Tabmis'!D185</f>
        <v>0</v>
      </c>
      <c r="E185" s="257">
        <f>'B2-01-Tabmis'!E185</f>
        <v>0</v>
      </c>
      <c r="F185" s="257">
        <f>'B2-01-Tabmis'!F185</f>
        <v>0</v>
      </c>
      <c r="G185" s="257">
        <f>'B2-01-Tabmis'!G185</f>
        <v>0</v>
      </c>
      <c r="H185" s="257">
        <f>'B2-01-Tabmis'!H185</f>
        <v>0</v>
      </c>
      <c r="I185" s="257">
        <f>'B2-01-Tabmis'!I185</f>
        <v>0</v>
      </c>
      <c r="J185" s="257">
        <f>'B2-01-Tabmis'!J185</f>
        <v>0</v>
      </c>
      <c r="K185" s="257">
        <f>'B2-01-Tabmis'!K185</f>
        <v>0</v>
      </c>
      <c r="L185" s="257">
        <f>'B2-01-Tabmis'!L185</f>
        <v>0</v>
      </c>
      <c r="M185" s="257">
        <f>'B2-01-Tabmis'!M185</f>
        <v>0</v>
      </c>
      <c r="N185" s="257">
        <f>'B2-01-Tabmis'!N185</f>
        <v>0</v>
      </c>
    </row>
    <row r="186" spans="1:14" ht="25.5">
      <c r="A186" s="255"/>
      <c r="B186" s="258" t="s">
        <v>738</v>
      </c>
      <c r="C186" s="257">
        <f>'B2-01-Tabmis'!C186</f>
        <v>0</v>
      </c>
      <c r="D186" s="257">
        <f>'B2-01-Tabmis'!D186</f>
        <v>0</v>
      </c>
      <c r="E186" s="257">
        <f>'B2-01-Tabmis'!E186</f>
        <v>0</v>
      </c>
      <c r="F186" s="257">
        <f>'B2-01-Tabmis'!F186</f>
        <v>0</v>
      </c>
      <c r="G186" s="257">
        <f>'B2-01-Tabmis'!G186</f>
        <v>0</v>
      </c>
      <c r="H186" s="257">
        <f>'B2-01-Tabmis'!H186</f>
        <v>0</v>
      </c>
      <c r="I186" s="257">
        <f>'B2-01-Tabmis'!I186</f>
        <v>0</v>
      </c>
      <c r="J186" s="257">
        <f>'B2-01-Tabmis'!J186</f>
        <v>0</v>
      </c>
      <c r="K186" s="257">
        <f>'B2-01-Tabmis'!K186</f>
        <v>0</v>
      </c>
      <c r="L186" s="257">
        <f>'B2-01-Tabmis'!L186</f>
        <v>0</v>
      </c>
      <c r="M186" s="257">
        <f>'B2-01-Tabmis'!M186</f>
        <v>0</v>
      </c>
      <c r="N186" s="257">
        <f>'B2-01-Tabmis'!N186</f>
        <v>0</v>
      </c>
    </row>
    <row r="187" spans="1:14">
      <c r="A187" s="256" t="s">
        <v>107</v>
      </c>
      <c r="B187" s="256" t="s">
        <v>65</v>
      </c>
      <c r="C187" s="257">
        <f>'B2-01-Tabmis'!C187</f>
        <v>3530653603288</v>
      </c>
      <c r="D187" s="257">
        <f>'B2-01-Tabmis'!D187</f>
        <v>0</v>
      </c>
      <c r="E187" s="257">
        <f>'B2-01-Tabmis'!E187</f>
        <v>3530653603288</v>
      </c>
      <c r="F187" s="257">
        <f>'B2-01-Tabmis'!F187</f>
        <v>2660637000000</v>
      </c>
      <c r="G187" s="257">
        <f>'B2-01-Tabmis'!G187</f>
        <v>797802624373</v>
      </c>
      <c r="H187" s="257">
        <f>'B2-01-Tabmis'!H187</f>
        <v>72213978915</v>
      </c>
      <c r="I187" s="257">
        <f>'B2-01-Tabmis'!I187</f>
        <v>3530653603288</v>
      </c>
      <c r="J187" s="257">
        <f>'B2-01-Tabmis'!J187</f>
        <v>0</v>
      </c>
      <c r="K187" s="257">
        <f>'B2-01-Tabmis'!K187</f>
        <v>3530653603288</v>
      </c>
      <c r="L187" s="257">
        <f>'B2-01-Tabmis'!L187</f>
        <v>2660637000000</v>
      </c>
      <c r="M187" s="257">
        <f>'B2-01-Tabmis'!M187</f>
        <v>797802624373</v>
      </c>
      <c r="N187" s="257">
        <f>'B2-01-Tabmis'!N187</f>
        <v>72213978915</v>
      </c>
    </row>
    <row r="188" spans="1:14">
      <c r="A188" s="256" t="s">
        <v>207</v>
      </c>
      <c r="B188" s="256" t="s">
        <v>66</v>
      </c>
      <c r="C188" s="257">
        <f>'B2-01-Tabmis'!C188</f>
        <v>3530653603288</v>
      </c>
      <c r="D188" s="257">
        <f>'B2-01-Tabmis'!D188</f>
        <v>0</v>
      </c>
      <c r="E188" s="257">
        <f>'B2-01-Tabmis'!E188</f>
        <v>3530653603288</v>
      </c>
      <c r="F188" s="257">
        <f>'B2-01-Tabmis'!F188</f>
        <v>2660637000000</v>
      </c>
      <c r="G188" s="257">
        <f>'B2-01-Tabmis'!G188</f>
        <v>797802624373</v>
      </c>
      <c r="H188" s="257">
        <f>'B2-01-Tabmis'!H188</f>
        <v>72213978915</v>
      </c>
      <c r="I188" s="257">
        <f>'B2-01-Tabmis'!I188</f>
        <v>3530653603288</v>
      </c>
      <c r="J188" s="257">
        <f>'B2-01-Tabmis'!J188</f>
        <v>0</v>
      </c>
      <c r="K188" s="257">
        <f>'B2-01-Tabmis'!K188</f>
        <v>3530653603288</v>
      </c>
      <c r="L188" s="257">
        <f>'B2-01-Tabmis'!L188</f>
        <v>2660637000000</v>
      </c>
      <c r="M188" s="257">
        <f>'B2-01-Tabmis'!M188</f>
        <v>797802624373</v>
      </c>
      <c r="N188" s="257">
        <f>'B2-01-Tabmis'!N188</f>
        <v>72213978915</v>
      </c>
    </row>
    <row r="189" spans="1:14" ht="25.5">
      <c r="A189" s="258" t="s">
        <v>208</v>
      </c>
      <c r="B189" s="258" t="s">
        <v>739</v>
      </c>
      <c r="C189" s="257">
        <f>'B2-01-Tabmis'!C189</f>
        <v>0</v>
      </c>
      <c r="D189" s="257">
        <f>'B2-01-Tabmis'!D189</f>
        <v>0</v>
      </c>
      <c r="E189" s="257">
        <f>'B2-01-Tabmis'!E189</f>
        <v>0</v>
      </c>
      <c r="F189" s="257">
        <f>'B2-01-Tabmis'!F189</f>
        <v>0</v>
      </c>
      <c r="G189" s="257">
        <f>'B2-01-Tabmis'!G189</f>
        <v>0</v>
      </c>
      <c r="H189" s="257">
        <f>'B2-01-Tabmis'!H189</f>
        <v>0</v>
      </c>
      <c r="I189" s="257">
        <f>'B2-01-Tabmis'!I189</f>
        <v>0</v>
      </c>
      <c r="J189" s="257">
        <f>'B2-01-Tabmis'!J189</f>
        <v>0</v>
      </c>
      <c r="K189" s="257">
        <f>'B2-01-Tabmis'!K189</f>
        <v>0</v>
      </c>
      <c r="L189" s="257">
        <f>'B2-01-Tabmis'!L189</f>
        <v>0</v>
      </c>
      <c r="M189" s="257">
        <f>'B2-01-Tabmis'!M189</f>
        <v>0</v>
      </c>
      <c r="N189" s="257">
        <f>'B2-01-Tabmis'!N189</f>
        <v>0</v>
      </c>
    </row>
    <row r="190" spans="1:14" ht="25.5">
      <c r="A190" s="255"/>
      <c r="B190" s="258" t="s">
        <v>740</v>
      </c>
      <c r="C190" s="257">
        <f>'B2-01-Tabmis'!C190</f>
        <v>0</v>
      </c>
      <c r="D190" s="257">
        <f>'B2-01-Tabmis'!D190</f>
        <v>0</v>
      </c>
      <c r="E190" s="257">
        <f>'B2-01-Tabmis'!E190</f>
        <v>0</v>
      </c>
      <c r="F190" s="257">
        <f>'B2-01-Tabmis'!F190</f>
        <v>0</v>
      </c>
      <c r="G190" s="257">
        <f>'B2-01-Tabmis'!G190</f>
        <v>0</v>
      </c>
      <c r="H190" s="257">
        <f>'B2-01-Tabmis'!H190</f>
        <v>0</v>
      </c>
      <c r="I190" s="257">
        <f>'B2-01-Tabmis'!I190</f>
        <v>0</v>
      </c>
      <c r="J190" s="257">
        <f>'B2-01-Tabmis'!J190</f>
        <v>0</v>
      </c>
      <c r="K190" s="257">
        <f>'B2-01-Tabmis'!K190</f>
        <v>0</v>
      </c>
      <c r="L190" s="257">
        <f>'B2-01-Tabmis'!L190</f>
        <v>0</v>
      </c>
      <c r="M190" s="257">
        <f>'B2-01-Tabmis'!M190</f>
        <v>0</v>
      </c>
      <c r="N190" s="257">
        <f>'B2-01-Tabmis'!N190</f>
        <v>0</v>
      </c>
    </row>
    <row r="191" spans="1:14">
      <c r="A191" s="256" t="s">
        <v>87</v>
      </c>
      <c r="B191" s="256" t="s">
        <v>67</v>
      </c>
      <c r="C191" s="257">
        <f>'B2-01-Tabmis'!C191</f>
        <v>1031076791304</v>
      </c>
      <c r="D191" s="257">
        <f>'B2-01-Tabmis'!D191</f>
        <v>0</v>
      </c>
      <c r="E191" s="257">
        <f>'B2-01-Tabmis'!E191</f>
        <v>1031076791304</v>
      </c>
      <c r="F191" s="257">
        <f>'B2-01-Tabmis'!F191</f>
        <v>386106239161</v>
      </c>
      <c r="G191" s="257">
        <f>'B2-01-Tabmis'!G191</f>
        <v>558725441743</v>
      </c>
      <c r="H191" s="257">
        <f>'B2-01-Tabmis'!H191</f>
        <v>86245110400</v>
      </c>
      <c r="I191" s="257">
        <f>'B2-01-Tabmis'!I191</f>
        <v>1031076791304</v>
      </c>
      <c r="J191" s="257">
        <f>'B2-01-Tabmis'!J191</f>
        <v>0</v>
      </c>
      <c r="K191" s="257">
        <f>'B2-01-Tabmis'!K191</f>
        <v>1031076791304</v>
      </c>
      <c r="L191" s="257">
        <f>'B2-01-Tabmis'!L191</f>
        <v>386106239161</v>
      </c>
      <c r="M191" s="257">
        <f>'B2-01-Tabmis'!M191</f>
        <v>558725441743</v>
      </c>
      <c r="N191" s="257">
        <f>'B2-01-Tabmis'!N191</f>
        <v>86245110400</v>
      </c>
    </row>
    <row r="192" spans="1:14">
      <c r="A192" s="256" t="s">
        <v>207</v>
      </c>
      <c r="B192" s="256" t="s">
        <v>151</v>
      </c>
      <c r="C192" s="257">
        <f>'B2-01-Tabmis'!C192</f>
        <v>1031076791304</v>
      </c>
      <c r="D192" s="257">
        <f>'B2-01-Tabmis'!D192</f>
        <v>0</v>
      </c>
      <c r="E192" s="257">
        <f>'B2-01-Tabmis'!E192</f>
        <v>1031076791304</v>
      </c>
      <c r="F192" s="257">
        <f>'B2-01-Tabmis'!F192</f>
        <v>386106239161</v>
      </c>
      <c r="G192" s="257">
        <f>'B2-01-Tabmis'!G192</f>
        <v>558725441743</v>
      </c>
      <c r="H192" s="257">
        <f>'B2-01-Tabmis'!H192</f>
        <v>86245110400</v>
      </c>
      <c r="I192" s="257">
        <f>'B2-01-Tabmis'!I192</f>
        <v>1031076791304</v>
      </c>
      <c r="J192" s="257">
        <f>'B2-01-Tabmis'!J192</f>
        <v>0</v>
      </c>
      <c r="K192" s="257">
        <f>'B2-01-Tabmis'!K192</f>
        <v>1031076791304</v>
      </c>
      <c r="L192" s="257">
        <f>'B2-01-Tabmis'!L192</f>
        <v>386106239161</v>
      </c>
      <c r="M192" s="257">
        <f>'B2-01-Tabmis'!M192</f>
        <v>558725441743</v>
      </c>
      <c r="N192" s="257">
        <f>'B2-01-Tabmis'!N192</f>
        <v>86245110400</v>
      </c>
    </row>
    <row r="193" spans="1:14" ht="25.5">
      <c r="A193" s="258" t="s">
        <v>208</v>
      </c>
      <c r="B193" s="258" t="s">
        <v>741</v>
      </c>
      <c r="C193" s="257">
        <f>'B2-01-Tabmis'!C193</f>
        <v>0</v>
      </c>
      <c r="D193" s="257">
        <f>'B2-01-Tabmis'!D193</f>
        <v>0</v>
      </c>
      <c r="E193" s="257">
        <f>'B2-01-Tabmis'!E193</f>
        <v>0</v>
      </c>
      <c r="F193" s="257">
        <f>'B2-01-Tabmis'!F193</f>
        <v>0</v>
      </c>
      <c r="G193" s="257">
        <f>'B2-01-Tabmis'!G193</f>
        <v>0</v>
      </c>
      <c r="H193" s="257">
        <f>'B2-01-Tabmis'!H193</f>
        <v>0</v>
      </c>
      <c r="I193" s="257">
        <f>'B2-01-Tabmis'!I193</f>
        <v>0</v>
      </c>
      <c r="J193" s="257">
        <f>'B2-01-Tabmis'!J193</f>
        <v>0</v>
      </c>
      <c r="K193" s="257">
        <f>'B2-01-Tabmis'!K193</f>
        <v>0</v>
      </c>
      <c r="L193" s="257">
        <f>'B2-01-Tabmis'!L193</f>
        <v>0</v>
      </c>
      <c r="M193" s="257">
        <f>'B2-01-Tabmis'!M193</f>
        <v>0</v>
      </c>
      <c r="N193" s="257">
        <f>'B2-01-Tabmis'!N193</f>
        <v>0</v>
      </c>
    </row>
    <row r="194" spans="1:14" ht="25.5">
      <c r="A194" s="255"/>
      <c r="B194" s="258" t="s">
        <v>742</v>
      </c>
      <c r="C194" s="257">
        <f>'B2-01-Tabmis'!C194</f>
        <v>0</v>
      </c>
      <c r="D194" s="257">
        <f>'B2-01-Tabmis'!D194</f>
        <v>0</v>
      </c>
      <c r="E194" s="257">
        <f>'B2-01-Tabmis'!E194</f>
        <v>0</v>
      </c>
      <c r="F194" s="257">
        <f>'B2-01-Tabmis'!F194</f>
        <v>0</v>
      </c>
      <c r="G194" s="257">
        <f>'B2-01-Tabmis'!G194</f>
        <v>0</v>
      </c>
      <c r="H194" s="257">
        <f>'B2-01-Tabmis'!H194</f>
        <v>0</v>
      </c>
      <c r="I194" s="257">
        <f>'B2-01-Tabmis'!I194</f>
        <v>0</v>
      </c>
      <c r="J194" s="257">
        <f>'B2-01-Tabmis'!J194</f>
        <v>0</v>
      </c>
      <c r="K194" s="257">
        <f>'B2-01-Tabmis'!K194</f>
        <v>0</v>
      </c>
      <c r="L194" s="257">
        <f>'B2-01-Tabmis'!L194</f>
        <v>0</v>
      </c>
      <c r="M194" s="257">
        <f>'B2-01-Tabmis'!M194</f>
        <v>0</v>
      </c>
      <c r="N194" s="257">
        <f>'B2-01-Tabmis'!N194</f>
        <v>0</v>
      </c>
    </row>
    <row r="195" spans="1:14">
      <c r="A195" s="252" t="s">
        <v>581</v>
      </c>
    </row>
    <row r="196" spans="1:14">
      <c r="A196" s="454" t="s">
        <v>608</v>
      </c>
      <c r="B196" s="454"/>
      <c r="C196" s="454"/>
      <c r="D196" s="454"/>
      <c r="E196" s="454"/>
      <c r="F196" s="454"/>
      <c r="G196" s="454"/>
      <c r="H196" s="454"/>
      <c r="I196" s="454"/>
      <c r="J196" s="454"/>
      <c r="K196" s="454"/>
      <c r="L196" s="454"/>
      <c r="M196" s="454"/>
      <c r="N196" s="454"/>
    </row>
    <row r="197" spans="1:14">
      <c r="A197" s="252" t="s">
        <v>581</v>
      </c>
    </row>
    <row r="198" spans="1:14" ht="114.75">
      <c r="A198" s="260" t="s">
        <v>609</v>
      </c>
      <c r="C198" s="261"/>
      <c r="E198" s="454" t="s">
        <v>480</v>
      </c>
      <c r="F198" s="454"/>
      <c r="G198" s="454"/>
      <c r="H198" s="454"/>
      <c r="I198" s="454"/>
      <c r="J198" s="454"/>
      <c r="K198" s="454"/>
      <c r="L198" s="454"/>
      <c r="M198" s="454"/>
    </row>
    <row r="200" spans="1:14">
      <c r="I200" s="262">
        <f>I12-'B2-01-Tabmis'!I12</f>
        <v>0</v>
      </c>
      <c r="J200" s="262">
        <f>J12-'B2-01-Tabmis'!J12</f>
        <v>0</v>
      </c>
      <c r="K200" s="262">
        <f>K12-'B2-01-Tabmis'!K12</f>
        <v>0</v>
      </c>
      <c r="L200" s="262">
        <f>L12-'B2-01-Tabmis'!L12</f>
        <v>0</v>
      </c>
      <c r="M200" s="262">
        <f>M12-'B2-01-Tabmis'!M12</f>
        <v>0</v>
      </c>
      <c r="N200" s="262">
        <f>N12-'B2-01-Tabmis'!N12</f>
        <v>0</v>
      </c>
    </row>
  </sheetData>
  <mergeCells count="9">
    <mergeCell ref="A196:N196"/>
    <mergeCell ref="E198:M198"/>
    <mergeCell ref="A4:N4"/>
    <mergeCell ref="A5:N5"/>
    <mergeCell ref="C10:H10"/>
    <mergeCell ref="I10:N10"/>
    <mergeCell ref="A7:N7"/>
    <mergeCell ref="A8:N8"/>
    <mergeCell ref="A10:B10"/>
  </mergeCells>
  <phoneticPr fontId="7"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c r="A1" s="456" t="s">
        <v>751</v>
      </c>
      <c r="B1" s="456"/>
      <c r="C1" s="456"/>
      <c r="D1" s="456"/>
      <c r="E1" s="456"/>
      <c r="F1" s="360"/>
      <c r="G1" s="360"/>
      <c r="H1" s="360"/>
      <c r="I1" s="360"/>
      <c r="J1" s="360"/>
      <c r="K1" s="457" t="s">
        <v>752</v>
      </c>
      <c r="L1" s="457"/>
      <c r="M1" s="457"/>
      <c r="N1" s="457"/>
    </row>
    <row r="2" spans="1:14" ht="9.1999999999999993" customHeight="1">
      <c r="A2" s="458"/>
      <c r="B2" s="458"/>
      <c r="C2" s="458"/>
      <c r="D2" s="458"/>
      <c r="E2" s="458"/>
      <c r="F2" s="360"/>
      <c r="G2" s="360"/>
      <c r="H2" s="360"/>
      <c r="I2" s="360"/>
      <c r="J2" s="360"/>
      <c r="K2" s="457" t="s">
        <v>753</v>
      </c>
      <c r="L2" s="457"/>
      <c r="M2" s="457"/>
      <c r="N2" s="457"/>
    </row>
    <row r="3" spans="1:14" ht="9.1999999999999993" customHeight="1">
      <c r="A3" s="459" t="s">
        <v>638</v>
      </c>
      <c r="B3" s="459"/>
      <c r="C3" s="459"/>
      <c r="D3" s="459"/>
      <c r="E3" s="459"/>
      <c r="F3" s="459"/>
      <c r="G3" s="459"/>
      <c r="H3" s="459"/>
      <c r="I3" s="459"/>
      <c r="J3" s="459"/>
      <c r="K3" s="459"/>
      <c r="L3" s="459"/>
      <c r="M3" s="459"/>
      <c r="N3" s="459"/>
    </row>
    <row r="4" spans="1:14" ht="9.1999999999999993" customHeight="1">
      <c r="A4" s="457" t="s">
        <v>754</v>
      </c>
      <c r="B4" s="457"/>
      <c r="C4" s="457"/>
      <c r="D4" s="457"/>
      <c r="E4" s="457"/>
      <c r="F4" s="457"/>
      <c r="G4" s="457"/>
      <c r="H4" s="457"/>
      <c r="I4" s="457"/>
      <c r="J4" s="457"/>
      <c r="K4" s="457"/>
      <c r="L4" s="457"/>
      <c r="M4" s="457"/>
      <c r="N4" s="457"/>
    </row>
    <row r="5" spans="1:14">
      <c r="A5" s="458"/>
      <c r="B5" s="458"/>
      <c r="C5" s="458"/>
      <c r="D5" s="458"/>
      <c r="E5" s="458"/>
      <c r="F5" s="458"/>
      <c r="G5" s="458"/>
      <c r="H5" s="458"/>
      <c r="I5" s="458"/>
      <c r="J5" s="458"/>
      <c r="K5" s="458"/>
      <c r="L5" s="458"/>
      <c r="M5" s="458"/>
      <c r="N5" s="458"/>
    </row>
    <row r="6" spans="1:14" ht="9.1999999999999993" customHeight="1">
      <c r="A6" s="457" t="s">
        <v>755</v>
      </c>
      <c r="B6" s="457"/>
      <c r="C6" s="457"/>
      <c r="D6" s="457"/>
      <c r="E6" s="457"/>
      <c r="F6" s="457"/>
      <c r="G6" s="457"/>
      <c r="H6" s="457"/>
      <c r="I6" s="457"/>
      <c r="J6" s="457"/>
      <c r="K6" s="457"/>
      <c r="L6" s="457"/>
      <c r="M6" s="457"/>
      <c r="N6" s="457"/>
    </row>
    <row r="7" spans="1:14" ht="9.4" customHeight="1">
      <c r="A7" s="361"/>
      <c r="B7" s="361"/>
      <c r="C7" s="361"/>
      <c r="D7" s="361"/>
      <c r="E7" s="361"/>
      <c r="F7" s="361"/>
      <c r="G7" s="361"/>
      <c r="H7" s="361"/>
      <c r="I7" s="361"/>
      <c r="J7" s="361"/>
      <c r="K7" s="361"/>
      <c r="L7" s="455" t="s">
        <v>200</v>
      </c>
      <c r="M7" s="455"/>
      <c r="N7" s="455"/>
    </row>
    <row r="8" spans="1:14" ht="9.75" customHeight="1">
      <c r="A8" s="461" t="s">
        <v>204</v>
      </c>
      <c r="B8" s="461" t="s">
        <v>201</v>
      </c>
      <c r="C8" s="464" t="s">
        <v>42</v>
      </c>
      <c r="D8" s="465"/>
      <c r="E8" s="465"/>
      <c r="F8" s="465"/>
      <c r="G8" s="465"/>
      <c r="H8" s="466"/>
      <c r="I8" s="464" t="s">
        <v>202</v>
      </c>
      <c r="J8" s="465"/>
      <c r="K8" s="465"/>
      <c r="L8" s="465"/>
      <c r="M8" s="465"/>
      <c r="N8" s="466"/>
    </row>
    <row r="9" spans="1:14" ht="9.75" customHeight="1">
      <c r="A9" s="462"/>
      <c r="B9" s="462"/>
      <c r="C9" s="461" t="s">
        <v>43</v>
      </c>
      <c r="D9" s="461" t="s">
        <v>245</v>
      </c>
      <c r="E9" s="461" t="s">
        <v>37</v>
      </c>
      <c r="F9" s="464" t="s">
        <v>48</v>
      </c>
      <c r="G9" s="465"/>
      <c r="H9" s="466"/>
      <c r="I9" s="461" t="s">
        <v>43</v>
      </c>
      <c r="J9" s="461" t="s">
        <v>245</v>
      </c>
      <c r="K9" s="461" t="s">
        <v>37</v>
      </c>
      <c r="L9" s="464" t="s">
        <v>48</v>
      </c>
      <c r="M9" s="465"/>
      <c r="N9" s="466"/>
    </row>
    <row r="10" spans="1:14" ht="9.75" customHeight="1">
      <c r="A10" s="463"/>
      <c r="B10" s="463"/>
      <c r="C10" s="463"/>
      <c r="D10" s="463"/>
      <c r="E10" s="463"/>
      <c r="F10" s="364" t="s">
        <v>132</v>
      </c>
      <c r="G10" s="364" t="s">
        <v>133</v>
      </c>
      <c r="H10" s="364" t="s">
        <v>246</v>
      </c>
      <c r="I10" s="463"/>
      <c r="J10" s="463"/>
      <c r="K10" s="463"/>
      <c r="L10" s="364" t="s">
        <v>132</v>
      </c>
      <c r="M10" s="364" t="s">
        <v>133</v>
      </c>
      <c r="N10" s="364" t="s">
        <v>246</v>
      </c>
    </row>
    <row r="11" spans="1:14" ht="10.7" customHeight="1">
      <c r="A11" s="365" t="s">
        <v>206</v>
      </c>
      <c r="B11" s="364" t="s">
        <v>209</v>
      </c>
      <c r="C11" s="364" t="s">
        <v>182</v>
      </c>
      <c r="D11" s="364">
        <v>2</v>
      </c>
      <c r="E11" s="364" t="s">
        <v>756</v>
      </c>
      <c r="F11" s="364">
        <v>4</v>
      </c>
      <c r="G11" s="364">
        <v>5</v>
      </c>
      <c r="H11" s="364">
        <v>6</v>
      </c>
      <c r="I11" s="364" t="s">
        <v>757</v>
      </c>
      <c r="J11" s="364">
        <v>8</v>
      </c>
      <c r="K11" s="364" t="s">
        <v>758</v>
      </c>
      <c r="L11" s="364">
        <v>10</v>
      </c>
      <c r="M11" s="364">
        <v>11</v>
      </c>
      <c r="N11" s="364">
        <v>12</v>
      </c>
    </row>
    <row r="12" spans="1:14" ht="10.7" customHeight="1">
      <c r="A12" s="366"/>
      <c r="B12" s="367" t="s">
        <v>238</v>
      </c>
      <c r="C12" s="368">
        <v>24535735447991</v>
      </c>
      <c r="D12" s="369">
        <v>1249406471720</v>
      </c>
      <c r="E12" s="369">
        <v>23286328976271</v>
      </c>
      <c r="F12" s="369">
        <v>13645962345609</v>
      </c>
      <c r="G12" s="369">
        <v>8269242879634</v>
      </c>
      <c r="H12" s="369">
        <v>1371123751028</v>
      </c>
      <c r="I12" s="369">
        <v>24535735447991</v>
      </c>
      <c r="J12" s="369">
        <v>1249406471720</v>
      </c>
      <c r="K12" s="369">
        <v>23286328976271</v>
      </c>
      <c r="L12" s="369">
        <f>K12-M12-N12</f>
        <v>13645962345609</v>
      </c>
      <c r="M12" s="369">
        <v>8269242879634</v>
      </c>
      <c r="N12" s="369">
        <v>1371123751028</v>
      </c>
    </row>
    <row r="13" spans="1:14" ht="10.7" customHeight="1">
      <c r="A13" s="366"/>
      <c r="B13" s="367" t="s">
        <v>759</v>
      </c>
      <c r="C13" s="368">
        <v>24184016107425</v>
      </c>
      <c r="D13" s="369">
        <v>897687131154</v>
      </c>
      <c r="E13" s="369">
        <v>23286328976271</v>
      </c>
      <c r="F13" s="369">
        <v>13645962345609</v>
      </c>
      <c r="G13" s="369">
        <v>8269242879634</v>
      </c>
      <c r="H13" s="369">
        <v>1371123751028</v>
      </c>
      <c r="I13" s="369">
        <v>24184016107425</v>
      </c>
      <c r="J13" s="369">
        <v>897687131154</v>
      </c>
      <c r="K13" s="369">
        <v>23286328976271</v>
      </c>
      <c r="L13" s="369">
        <f>K13-M13-N13</f>
        <v>13645962345609</v>
      </c>
      <c r="M13" s="369">
        <v>8269242879634</v>
      </c>
      <c r="N13" s="369">
        <v>1371123751028</v>
      </c>
    </row>
    <row r="14" spans="1:14" ht="10.7" customHeight="1">
      <c r="A14" s="370" t="s">
        <v>206</v>
      </c>
      <c r="B14" s="367" t="s">
        <v>20</v>
      </c>
      <c r="C14" s="368">
        <v>7003543207149</v>
      </c>
      <c r="D14" s="369">
        <v>1249406471720</v>
      </c>
      <c r="E14" s="369">
        <v>5754136735429</v>
      </c>
      <c r="F14" s="369">
        <v>3565318784921</v>
      </c>
      <c r="G14" s="369">
        <v>2065767953220</v>
      </c>
      <c r="H14" s="369">
        <v>123049997288</v>
      </c>
      <c r="I14" s="369">
        <v>7003543207149</v>
      </c>
      <c r="J14" s="369">
        <v>1249406471720</v>
      </c>
      <c r="K14" s="369">
        <v>5754136735429</v>
      </c>
      <c r="L14" s="369">
        <v>3565318784921</v>
      </c>
      <c r="M14" s="369">
        <v>2065767953220</v>
      </c>
      <c r="N14" s="369">
        <v>123049997288</v>
      </c>
    </row>
    <row r="15" spans="1:14" ht="10.7" customHeight="1">
      <c r="A15" s="366"/>
      <c r="B15" s="367" t="s">
        <v>642</v>
      </c>
      <c r="C15" s="368">
        <v>6651823866583</v>
      </c>
      <c r="D15" s="369">
        <v>897687131154</v>
      </c>
      <c r="E15" s="369">
        <v>5754136735429</v>
      </c>
      <c r="F15" s="369">
        <v>3565318784921</v>
      </c>
      <c r="G15" s="369">
        <v>2065767953220</v>
      </c>
      <c r="H15" s="369">
        <v>123049997288</v>
      </c>
      <c r="I15" s="369">
        <v>6651823866583</v>
      </c>
      <c r="J15" s="369">
        <v>897687131154</v>
      </c>
      <c r="K15" s="369">
        <v>5754136735429</v>
      </c>
      <c r="L15" s="369">
        <v>3565318784921</v>
      </c>
      <c r="M15" s="369">
        <v>2065767953220</v>
      </c>
      <c r="N15" s="369">
        <v>123049997288</v>
      </c>
    </row>
    <row r="16" spans="1:14" ht="10.7" customHeight="1">
      <c r="A16" s="370" t="s">
        <v>207</v>
      </c>
      <c r="B16" s="367" t="s">
        <v>643</v>
      </c>
      <c r="C16" s="368">
        <v>6909605561503</v>
      </c>
      <c r="D16" s="369">
        <v>1175200248375</v>
      </c>
      <c r="E16" s="369">
        <v>5734405313128</v>
      </c>
      <c r="F16" s="369">
        <v>3560260857291</v>
      </c>
      <c r="G16" s="369">
        <v>2061583052627</v>
      </c>
      <c r="H16" s="369">
        <v>112561403210</v>
      </c>
      <c r="I16" s="369">
        <v>6909605561503</v>
      </c>
      <c r="J16" s="369">
        <v>1175200248375</v>
      </c>
      <c r="K16" s="369">
        <v>5734405313128</v>
      </c>
      <c r="L16" s="369">
        <v>3560260857291</v>
      </c>
      <c r="M16" s="369">
        <v>2061583052627</v>
      </c>
      <c r="N16" s="369">
        <v>112561403210</v>
      </c>
    </row>
    <row r="17" spans="1:14" ht="10.7" customHeight="1">
      <c r="A17" s="370">
        <v>1</v>
      </c>
      <c r="B17" s="367" t="s">
        <v>760</v>
      </c>
      <c r="C17" s="368">
        <v>589447672456</v>
      </c>
      <c r="D17" s="371">
        <v>0</v>
      </c>
      <c r="E17" s="369">
        <v>589447672456</v>
      </c>
      <c r="F17" s="369">
        <v>589447672456</v>
      </c>
      <c r="G17" s="371">
        <v>0</v>
      </c>
      <c r="H17" s="371">
        <v>0</v>
      </c>
      <c r="I17" s="369">
        <v>589447672456</v>
      </c>
      <c r="J17" s="371">
        <v>0</v>
      </c>
      <c r="K17" s="369">
        <v>589447672456</v>
      </c>
      <c r="L17" s="369">
        <v>589447672456</v>
      </c>
      <c r="M17" s="371">
        <v>0</v>
      </c>
      <c r="N17" s="371">
        <v>0</v>
      </c>
    </row>
    <row r="18" spans="1:14" ht="10.7" customHeight="1">
      <c r="A18" s="370">
        <v>1.1000000000000001</v>
      </c>
      <c r="B18" s="367" t="s">
        <v>761</v>
      </c>
      <c r="C18" s="368">
        <v>203583611554</v>
      </c>
      <c r="D18" s="371">
        <v>0</v>
      </c>
      <c r="E18" s="369">
        <v>203583611554</v>
      </c>
      <c r="F18" s="369">
        <v>203583611554</v>
      </c>
      <c r="G18" s="371">
        <v>0</v>
      </c>
      <c r="H18" s="371">
        <v>0</v>
      </c>
      <c r="I18" s="369">
        <v>203583611554</v>
      </c>
      <c r="J18" s="371">
        <v>0</v>
      </c>
      <c r="K18" s="369">
        <v>203583611554</v>
      </c>
      <c r="L18" s="369">
        <v>203583611554</v>
      </c>
      <c r="M18" s="371">
        <v>0</v>
      </c>
      <c r="N18" s="371">
        <v>0</v>
      </c>
    </row>
    <row r="19" spans="1:14" ht="10.7" customHeight="1">
      <c r="A19" s="370" t="s">
        <v>646</v>
      </c>
      <c r="B19" s="367" t="s">
        <v>24</v>
      </c>
      <c r="C19" s="368">
        <v>138236037315</v>
      </c>
      <c r="D19" s="371">
        <v>0</v>
      </c>
      <c r="E19" s="369">
        <v>138236037315</v>
      </c>
      <c r="F19" s="369">
        <v>138236037315</v>
      </c>
      <c r="G19" s="371">
        <v>0</v>
      </c>
      <c r="H19" s="371">
        <v>0</v>
      </c>
      <c r="I19" s="369">
        <v>138236037315</v>
      </c>
      <c r="J19" s="371">
        <v>0</v>
      </c>
      <c r="K19" s="369">
        <v>138236037315</v>
      </c>
      <c r="L19" s="369">
        <v>138236037315</v>
      </c>
      <c r="M19" s="371">
        <v>0</v>
      </c>
      <c r="N19" s="371">
        <v>0</v>
      </c>
    </row>
    <row r="20" spans="1:14" ht="10.7" customHeight="1">
      <c r="A20" s="366"/>
      <c r="B20" s="367" t="s">
        <v>647</v>
      </c>
      <c r="C20" s="372">
        <v>0</v>
      </c>
      <c r="D20" s="371">
        <v>0</v>
      </c>
      <c r="E20" s="371">
        <v>0</v>
      </c>
      <c r="F20" s="371">
        <v>0</v>
      </c>
      <c r="G20" s="371">
        <v>0</v>
      </c>
      <c r="H20" s="371">
        <v>0</v>
      </c>
      <c r="I20" s="371">
        <v>0</v>
      </c>
      <c r="J20" s="371">
        <v>0</v>
      </c>
      <c r="K20" s="371">
        <v>0</v>
      </c>
      <c r="L20" s="371">
        <v>0</v>
      </c>
      <c r="M20" s="371">
        <v>0</v>
      </c>
      <c r="N20" s="371">
        <v>0</v>
      </c>
    </row>
    <row r="21" spans="1:14" ht="10.7" customHeight="1">
      <c r="A21" s="370" t="s">
        <v>648</v>
      </c>
      <c r="B21" s="367" t="s">
        <v>762</v>
      </c>
      <c r="C21" s="368">
        <v>46013468564</v>
      </c>
      <c r="D21" s="371">
        <v>0</v>
      </c>
      <c r="E21" s="369">
        <v>46013468564</v>
      </c>
      <c r="F21" s="369">
        <v>46013468564</v>
      </c>
      <c r="G21" s="371">
        <v>0</v>
      </c>
      <c r="H21" s="371">
        <v>0</v>
      </c>
      <c r="I21" s="369">
        <v>46013468564</v>
      </c>
      <c r="J21" s="371">
        <v>0</v>
      </c>
      <c r="K21" s="369">
        <v>46013468564</v>
      </c>
      <c r="L21" s="369">
        <v>46013468564</v>
      </c>
      <c r="M21" s="371">
        <v>0</v>
      </c>
      <c r="N21" s="371">
        <v>0</v>
      </c>
    </row>
    <row r="22" spans="1:14" ht="10.7" customHeight="1">
      <c r="A22" s="366"/>
      <c r="B22" s="367" t="s">
        <v>650</v>
      </c>
      <c r="C22" s="372">
        <v>0</v>
      </c>
      <c r="D22" s="371">
        <v>0</v>
      </c>
      <c r="E22" s="371">
        <v>0</v>
      </c>
      <c r="F22" s="371">
        <v>0</v>
      </c>
      <c r="G22" s="371">
        <v>0</v>
      </c>
      <c r="H22" s="371">
        <v>0</v>
      </c>
      <c r="I22" s="371">
        <v>0</v>
      </c>
      <c r="J22" s="371">
        <v>0</v>
      </c>
      <c r="K22" s="371">
        <v>0</v>
      </c>
      <c r="L22" s="371">
        <v>0</v>
      </c>
      <c r="M22" s="371">
        <v>0</v>
      </c>
      <c r="N22" s="371">
        <v>0</v>
      </c>
    </row>
    <row r="23" spans="1:14" ht="10.7" customHeight="1">
      <c r="A23" s="370" t="s">
        <v>651</v>
      </c>
      <c r="B23" s="367" t="s">
        <v>763</v>
      </c>
      <c r="C23" s="368">
        <v>19326336315</v>
      </c>
      <c r="D23" s="371">
        <v>0</v>
      </c>
      <c r="E23" s="369">
        <v>19326336315</v>
      </c>
      <c r="F23" s="369">
        <v>19326336315</v>
      </c>
      <c r="G23" s="371">
        <v>0</v>
      </c>
      <c r="H23" s="371">
        <v>0</v>
      </c>
      <c r="I23" s="369">
        <v>19326336315</v>
      </c>
      <c r="J23" s="371">
        <v>0</v>
      </c>
      <c r="K23" s="369">
        <v>19326336315</v>
      </c>
      <c r="L23" s="369">
        <v>19326336315</v>
      </c>
      <c r="M23" s="371">
        <v>0</v>
      </c>
      <c r="N23" s="371">
        <v>0</v>
      </c>
    </row>
    <row r="24" spans="1:14" ht="10.7" customHeight="1">
      <c r="A24" s="366"/>
      <c r="B24" s="367" t="s">
        <v>764</v>
      </c>
      <c r="C24" s="372">
        <v>0</v>
      </c>
      <c r="D24" s="371">
        <v>0</v>
      </c>
      <c r="E24" s="371">
        <v>0</v>
      </c>
      <c r="F24" s="371">
        <v>0</v>
      </c>
      <c r="G24" s="371">
        <v>0</v>
      </c>
      <c r="H24" s="371">
        <v>0</v>
      </c>
      <c r="I24" s="371">
        <v>0</v>
      </c>
      <c r="J24" s="371">
        <v>0</v>
      </c>
      <c r="K24" s="371">
        <v>0</v>
      </c>
      <c r="L24" s="371">
        <v>0</v>
      </c>
      <c r="M24" s="371">
        <v>0</v>
      </c>
      <c r="N24" s="371">
        <v>0</v>
      </c>
    </row>
    <row r="25" spans="1:14" ht="10.7" customHeight="1">
      <c r="A25" s="370" t="s">
        <v>653</v>
      </c>
      <c r="B25" s="367" t="s">
        <v>27</v>
      </c>
      <c r="C25" s="368">
        <v>7769360</v>
      </c>
      <c r="D25" s="371">
        <v>0</v>
      </c>
      <c r="E25" s="369">
        <v>7769360</v>
      </c>
      <c r="F25" s="369">
        <v>7769360</v>
      </c>
      <c r="G25" s="371">
        <v>0</v>
      </c>
      <c r="H25" s="371">
        <v>0</v>
      </c>
      <c r="I25" s="369">
        <v>7769360</v>
      </c>
      <c r="J25" s="371">
        <v>0</v>
      </c>
      <c r="K25" s="369">
        <v>7769360</v>
      </c>
      <c r="L25" s="369">
        <v>7769360</v>
      </c>
      <c r="M25" s="371">
        <v>0</v>
      </c>
      <c r="N25" s="371">
        <v>0</v>
      </c>
    </row>
    <row r="26" spans="1:14" ht="10.7" customHeight="1">
      <c r="A26" s="366"/>
      <c r="B26" s="367" t="s">
        <v>765</v>
      </c>
      <c r="C26" s="372">
        <v>0</v>
      </c>
      <c r="D26" s="371">
        <v>0</v>
      </c>
      <c r="E26" s="371">
        <v>0</v>
      </c>
      <c r="F26" s="371">
        <v>0</v>
      </c>
      <c r="G26" s="371">
        <v>0</v>
      </c>
      <c r="H26" s="371">
        <v>0</v>
      </c>
      <c r="I26" s="371">
        <v>0</v>
      </c>
      <c r="J26" s="371">
        <v>0</v>
      </c>
      <c r="K26" s="371">
        <v>0</v>
      </c>
      <c r="L26" s="371">
        <v>0</v>
      </c>
      <c r="M26" s="371">
        <v>0</v>
      </c>
      <c r="N26" s="371">
        <v>0</v>
      </c>
    </row>
    <row r="27" spans="1:14" ht="10.7" customHeight="1">
      <c r="A27" s="366"/>
      <c r="B27" s="367" t="s">
        <v>766</v>
      </c>
      <c r="C27" s="372">
        <v>0</v>
      </c>
      <c r="D27" s="371">
        <v>0</v>
      </c>
      <c r="E27" s="371">
        <v>0</v>
      </c>
      <c r="F27" s="371">
        <v>0</v>
      </c>
      <c r="G27" s="371">
        <v>0</v>
      </c>
      <c r="H27" s="371">
        <v>0</v>
      </c>
      <c r="I27" s="371">
        <v>0</v>
      </c>
      <c r="J27" s="371">
        <v>0</v>
      </c>
      <c r="K27" s="371">
        <v>0</v>
      </c>
      <c r="L27" s="371">
        <v>0</v>
      </c>
      <c r="M27" s="371">
        <v>0</v>
      </c>
      <c r="N27" s="371">
        <v>0</v>
      </c>
    </row>
    <row r="28" spans="1:14" ht="10.7" customHeight="1">
      <c r="A28" s="370" t="s">
        <v>656</v>
      </c>
      <c r="B28" s="367" t="s">
        <v>657</v>
      </c>
      <c r="C28" s="372">
        <v>0</v>
      </c>
      <c r="D28" s="371">
        <v>0</v>
      </c>
      <c r="E28" s="371">
        <v>0</v>
      </c>
      <c r="F28" s="371">
        <v>0</v>
      </c>
      <c r="G28" s="371">
        <v>0</v>
      </c>
      <c r="H28" s="371">
        <v>0</v>
      </c>
      <c r="I28" s="371">
        <v>0</v>
      </c>
      <c r="J28" s="371">
        <v>0</v>
      </c>
      <c r="K28" s="371">
        <v>0</v>
      </c>
      <c r="L28" s="371">
        <v>0</v>
      </c>
      <c r="M28" s="371">
        <v>0</v>
      </c>
      <c r="N28" s="371">
        <v>0</v>
      </c>
    </row>
    <row r="29" spans="1:14" ht="10.7" customHeight="1">
      <c r="A29" s="370">
        <v>1.2</v>
      </c>
      <c r="B29" s="367" t="s">
        <v>767</v>
      </c>
      <c r="C29" s="368">
        <v>385864060902</v>
      </c>
      <c r="D29" s="371">
        <v>0</v>
      </c>
      <c r="E29" s="369">
        <v>385864060902</v>
      </c>
      <c r="F29" s="369">
        <v>385864060902</v>
      </c>
      <c r="G29" s="371">
        <v>0</v>
      </c>
      <c r="H29" s="371">
        <v>0</v>
      </c>
      <c r="I29" s="369">
        <v>385864060902</v>
      </c>
      <c r="J29" s="371">
        <v>0</v>
      </c>
      <c r="K29" s="369">
        <v>385864060902</v>
      </c>
      <c r="L29" s="369">
        <v>385864060902</v>
      </c>
      <c r="M29" s="371">
        <v>0</v>
      </c>
      <c r="N29" s="371">
        <v>0</v>
      </c>
    </row>
    <row r="30" spans="1:14" ht="10.7" customHeight="1">
      <c r="A30" s="370" t="s">
        <v>290</v>
      </c>
      <c r="B30" s="367" t="s">
        <v>24</v>
      </c>
      <c r="C30" s="368">
        <v>256210498589</v>
      </c>
      <c r="D30" s="371">
        <v>0</v>
      </c>
      <c r="E30" s="369">
        <v>256210498589</v>
      </c>
      <c r="F30" s="369">
        <v>256210498589</v>
      </c>
      <c r="G30" s="371">
        <v>0</v>
      </c>
      <c r="H30" s="371">
        <v>0</v>
      </c>
      <c r="I30" s="369">
        <v>256210498589</v>
      </c>
      <c r="J30" s="371">
        <v>0</v>
      </c>
      <c r="K30" s="369">
        <v>256210498589</v>
      </c>
      <c r="L30" s="369">
        <v>256210498589</v>
      </c>
      <c r="M30" s="371">
        <v>0</v>
      </c>
      <c r="N30" s="371">
        <v>0</v>
      </c>
    </row>
    <row r="31" spans="1:14" ht="10.7" customHeight="1">
      <c r="A31" s="366"/>
      <c r="B31" s="367" t="s">
        <v>647</v>
      </c>
      <c r="C31" s="372">
        <v>0</v>
      </c>
      <c r="D31" s="371">
        <v>0</v>
      </c>
      <c r="E31" s="371">
        <v>0</v>
      </c>
      <c r="F31" s="371">
        <v>0</v>
      </c>
      <c r="G31" s="371">
        <v>0</v>
      </c>
      <c r="H31" s="371">
        <v>0</v>
      </c>
      <c r="I31" s="371">
        <v>0</v>
      </c>
      <c r="J31" s="371">
        <v>0</v>
      </c>
      <c r="K31" s="371">
        <v>0</v>
      </c>
      <c r="L31" s="371">
        <v>0</v>
      </c>
      <c r="M31" s="371">
        <v>0</v>
      </c>
      <c r="N31" s="371">
        <v>0</v>
      </c>
    </row>
    <row r="32" spans="1:14" ht="10.7" customHeight="1">
      <c r="A32" s="370" t="s">
        <v>291</v>
      </c>
      <c r="B32" s="367" t="s">
        <v>762</v>
      </c>
      <c r="C32" s="372">
        <v>0</v>
      </c>
      <c r="D32" s="371">
        <v>0</v>
      </c>
      <c r="E32" s="371">
        <v>0</v>
      </c>
      <c r="F32" s="371">
        <v>0</v>
      </c>
      <c r="G32" s="371">
        <v>0</v>
      </c>
      <c r="H32" s="371">
        <v>0</v>
      </c>
      <c r="I32" s="371">
        <v>0</v>
      </c>
      <c r="J32" s="371">
        <v>0</v>
      </c>
      <c r="K32" s="371">
        <v>0</v>
      </c>
      <c r="L32" s="371">
        <v>0</v>
      </c>
      <c r="M32" s="371">
        <v>0</v>
      </c>
      <c r="N32" s="371">
        <v>0</v>
      </c>
    </row>
    <row r="33" spans="1:14" ht="10.7" customHeight="1">
      <c r="A33" s="366"/>
      <c r="B33" s="367" t="s">
        <v>650</v>
      </c>
      <c r="C33" s="372">
        <v>0</v>
      </c>
      <c r="D33" s="371">
        <v>0</v>
      </c>
      <c r="E33" s="371">
        <v>0</v>
      </c>
      <c r="F33" s="371">
        <v>0</v>
      </c>
      <c r="G33" s="371">
        <v>0</v>
      </c>
      <c r="H33" s="371">
        <v>0</v>
      </c>
      <c r="I33" s="371">
        <v>0</v>
      </c>
      <c r="J33" s="371">
        <v>0</v>
      </c>
      <c r="K33" s="371">
        <v>0</v>
      </c>
      <c r="L33" s="371">
        <v>0</v>
      </c>
      <c r="M33" s="371">
        <v>0</v>
      </c>
      <c r="N33" s="371">
        <v>0</v>
      </c>
    </row>
    <row r="34" spans="1:14" ht="10.7" customHeight="1">
      <c r="A34" s="370" t="s">
        <v>292</v>
      </c>
      <c r="B34" s="367" t="s">
        <v>763</v>
      </c>
      <c r="C34" s="368">
        <v>57151556679</v>
      </c>
      <c r="D34" s="371">
        <v>0</v>
      </c>
      <c r="E34" s="369">
        <v>57151556679</v>
      </c>
      <c r="F34" s="369">
        <v>57151556679</v>
      </c>
      <c r="G34" s="371">
        <v>0</v>
      </c>
      <c r="H34" s="371">
        <v>0</v>
      </c>
      <c r="I34" s="369">
        <v>57151556679</v>
      </c>
      <c r="J34" s="371">
        <v>0</v>
      </c>
      <c r="K34" s="369">
        <v>57151556679</v>
      </c>
      <c r="L34" s="369">
        <v>57151556679</v>
      </c>
      <c r="M34" s="371">
        <v>0</v>
      </c>
      <c r="N34" s="371">
        <v>0</v>
      </c>
    </row>
    <row r="35" spans="1:14" ht="10.7" customHeight="1">
      <c r="A35" s="366"/>
      <c r="B35" s="367" t="s">
        <v>652</v>
      </c>
      <c r="C35" s="372">
        <v>0</v>
      </c>
      <c r="D35" s="371">
        <v>0</v>
      </c>
      <c r="E35" s="371">
        <v>0</v>
      </c>
      <c r="F35" s="371">
        <v>0</v>
      </c>
      <c r="G35" s="371">
        <v>0</v>
      </c>
      <c r="H35" s="371">
        <v>0</v>
      </c>
      <c r="I35" s="371">
        <v>0</v>
      </c>
      <c r="J35" s="371">
        <v>0</v>
      </c>
      <c r="K35" s="371">
        <v>0</v>
      </c>
      <c r="L35" s="371">
        <v>0</v>
      </c>
      <c r="M35" s="371">
        <v>0</v>
      </c>
      <c r="N35" s="371">
        <v>0</v>
      </c>
    </row>
    <row r="36" spans="1:14" ht="10.7" customHeight="1">
      <c r="A36" s="370" t="s">
        <v>293</v>
      </c>
      <c r="B36" s="367" t="s">
        <v>27</v>
      </c>
      <c r="C36" s="368">
        <v>72502005634</v>
      </c>
      <c r="D36" s="371">
        <v>0</v>
      </c>
      <c r="E36" s="369">
        <v>72502005634</v>
      </c>
      <c r="F36" s="369">
        <v>72502005634</v>
      </c>
      <c r="G36" s="371">
        <v>0</v>
      </c>
      <c r="H36" s="371">
        <v>0</v>
      </c>
      <c r="I36" s="369">
        <v>72502005634</v>
      </c>
      <c r="J36" s="371">
        <v>0</v>
      </c>
      <c r="K36" s="369">
        <v>72502005634</v>
      </c>
      <c r="L36" s="369">
        <v>72502005634</v>
      </c>
      <c r="M36" s="371">
        <v>0</v>
      </c>
      <c r="N36" s="371">
        <v>0</v>
      </c>
    </row>
    <row r="37" spans="1:14" ht="10.7" customHeight="1">
      <c r="A37" s="366"/>
      <c r="B37" s="367" t="s">
        <v>765</v>
      </c>
      <c r="C37" s="372">
        <v>0</v>
      </c>
      <c r="D37" s="371">
        <v>0</v>
      </c>
      <c r="E37" s="371">
        <v>0</v>
      </c>
      <c r="F37" s="371">
        <v>0</v>
      </c>
      <c r="G37" s="371">
        <v>0</v>
      </c>
      <c r="H37" s="371">
        <v>0</v>
      </c>
      <c r="I37" s="371">
        <v>0</v>
      </c>
      <c r="J37" s="371">
        <v>0</v>
      </c>
      <c r="K37" s="371">
        <v>0</v>
      </c>
      <c r="L37" s="371">
        <v>0</v>
      </c>
      <c r="M37" s="371">
        <v>0</v>
      </c>
      <c r="N37" s="371">
        <v>0</v>
      </c>
    </row>
    <row r="38" spans="1:14" ht="10.7" customHeight="1">
      <c r="A38" s="366"/>
      <c r="B38" s="367" t="s">
        <v>768</v>
      </c>
      <c r="C38" s="372">
        <v>0</v>
      </c>
      <c r="D38" s="371">
        <v>0</v>
      </c>
      <c r="E38" s="371">
        <v>0</v>
      </c>
      <c r="F38" s="371">
        <v>0</v>
      </c>
      <c r="G38" s="371">
        <v>0</v>
      </c>
      <c r="H38" s="371">
        <v>0</v>
      </c>
      <c r="I38" s="371">
        <v>0</v>
      </c>
      <c r="J38" s="371">
        <v>0</v>
      </c>
      <c r="K38" s="371">
        <v>0</v>
      </c>
      <c r="L38" s="371">
        <v>0</v>
      </c>
      <c r="M38" s="371">
        <v>0</v>
      </c>
      <c r="N38" s="371">
        <v>0</v>
      </c>
    </row>
    <row r="39" spans="1:14" ht="10.7" customHeight="1">
      <c r="A39" s="370" t="s">
        <v>659</v>
      </c>
      <c r="B39" s="367" t="s">
        <v>657</v>
      </c>
      <c r="C39" s="372">
        <v>0</v>
      </c>
      <c r="D39" s="371">
        <v>0</v>
      </c>
      <c r="E39" s="371">
        <v>0</v>
      </c>
      <c r="F39" s="371">
        <v>0</v>
      </c>
      <c r="G39" s="371">
        <v>0</v>
      </c>
      <c r="H39" s="371">
        <v>0</v>
      </c>
      <c r="I39" s="371">
        <v>0</v>
      </c>
      <c r="J39" s="371">
        <v>0</v>
      </c>
      <c r="K39" s="371">
        <v>0</v>
      </c>
      <c r="L39" s="371">
        <v>0</v>
      </c>
      <c r="M39" s="371">
        <v>0</v>
      </c>
      <c r="N39" s="371">
        <v>0</v>
      </c>
    </row>
    <row r="40" spans="1:14" ht="10.7" customHeight="1">
      <c r="A40" s="370">
        <v>2</v>
      </c>
      <c r="B40" s="367" t="s">
        <v>660</v>
      </c>
      <c r="C40" s="368">
        <v>35833025159</v>
      </c>
      <c r="D40" s="371">
        <v>0</v>
      </c>
      <c r="E40" s="369">
        <v>35833025159</v>
      </c>
      <c r="F40" s="369">
        <v>35833025159</v>
      </c>
      <c r="G40" s="371">
        <v>0</v>
      </c>
      <c r="H40" s="371">
        <v>0</v>
      </c>
      <c r="I40" s="369">
        <v>35833025159</v>
      </c>
      <c r="J40" s="371">
        <v>0</v>
      </c>
      <c r="K40" s="369">
        <v>35833025159</v>
      </c>
      <c r="L40" s="369">
        <v>35833025159</v>
      </c>
      <c r="M40" s="371">
        <v>0</v>
      </c>
      <c r="N40" s="371">
        <v>0</v>
      </c>
    </row>
    <row r="41" spans="1:14" ht="10.7" customHeight="1">
      <c r="A41" s="370">
        <v>2.1</v>
      </c>
      <c r="B41" s="367" t="s">
        <v>24</v>
      </c>
      <c r="C41" s="368">
        <v>15544828078</v>
      </c>
      <c r="D41" s="371">
        <v>0</v>
      </c>
      <c r="E41" s="369">
        <v>15544828078</v>
      </c>
      <c r="F41" s="369">
        <v>15544828078</v>
      </c>
      <c r="G41" s="371">
        <v>0</v>
      </c>
      <c r="H41" s="371">
        <v>0</v>
      </c>
      <c r="I41" s="369">
        <v>15544828078</v>
      </c>
      <c r="J41" s="371">
        <v>0</v>
      </c>
      <c r="K41" s="369">
        <v>15544828078</v>
      </c>
      <c r="L41" s="369">
        <v>15544828078</v>
      </c>
      <c r="M41" s="371">
        <v>0</v>
      </c>
      <c r="N41" s="371">
        <v>0</v>
      </c>
    </row>
    <row r="42" spans="1:14" ht="10.7" customHeight="1">
      <c r="A42" s="366"/>
      <c r="B42" s="367" t="s">
        <v>647</v>
      </c>
      <c r="C42" s="372">
        <v>0</v>
      </c>
      <c r="D42" s="371">
        <v>0</v>
      </c>
      <c r="E42" s="371">
        <v>0</v>
      </c>
      <c r="F42" s="371">
        <v>0</v>
      </c>
      <c r="G42" s="371">
        <v>0</v>
      </c>
      <c r="H42" s="371">
        <v>0</v>
      </c>
      <c r="I42" s="371">
        <v>0</v>
      </c>
      <c r="J42" s="371">
        <v>0</v>
      </c>
      <c r="K42" s="371">
        <v>0</v>
      </c>
      <c r="L42" s="371">
        <v>0</v>
      </c>
      <c r="M42" s="371">
        <v>0</v>
      </c>
      <c r="N42" s="371">
        <v>0</v>
      </c>
    </row>
    <row r="43" spans="1:14" ht="10.7" customHeight="1">
      <c r="A43" s="370">
        <v>2.2000000000000002</v>
      </c>
      <c r="B43" s="367" t="s">
        <v>762</v>
      </c>
      <c r="C43" s="372">
        <v>0</v>
      </c>
      <c r="D43" s="371">
        <v>0</v>
      </c>
      <c r="E43" s="371">
        <v>0</v>
      </c>
      <c r="F43" s="371">
        <v>0</v>
      </c>
      <c r="G43" s="371">
        <v>0</v>
      </c>
      <c r="H43" s="371">
        <v>0</v>
      </c>
      <c r="I43" s="371">
        <v>0</v>
      </c>
      <c r="J43" s="371">
        <v>0</v>
      </c>
      <c r="K43" s="371">
        <v>0</v>
      </c>
      <c r="L43" s="371">
        <v>0</v>
      </c>
      <c r="M43" s="371">
        <v>0</v>
      </c>
      <c r="N43" s="371">
        <v>0</v>
      </c>
    </row>
    <row r="44" spans="1:14" ht="10.7" customHeight="1">
      <c r="A44" s="366"/>
      <c r="B44" s="367" t="s">
        <v>650</v>
      </c>
      <c r="C44" s="372">
        <v>0</v>
      </c>
      <c r="D44" s="371">
        <v>0</v>
      </c>
      <c r="E44" s="371">
        <v>0</v>
      </c>
      <c r="F44" s="371">
        <v>0</v>
      </c>
      <c r="G44" s="371">
        <v>0</v>
      </c>
      <c r="H44" s="371">
        <v>0</v>
      </c>
      <c r="I44" s="371">
        <v>0</v>
      </c>
      <c r="J44" s="371">
        <v>0</v>
      </c>
      <c r="K44" s="371">
        <v>0</v>
      </c>
      <c r="L44" s="371">
        <v>0</v>
      </c>
      <c r="M44" s="371">
        <v>0</v>
      </c>
      <c r="N44" s="371">
        <v>0</v>
      </c>
    </row>
    <row r="45" spans="1:14" ht="10.7" customHeight="1">
      <c r="A45" s="370">
        <v>2.2999999999999998</v>
      </c>
      <c r="B45" s="367" t="s">
        <v>25</v>
      </c>
      <c r="C45" s="368">
        <v>20204109441</v>
      </c>
      <c r="D45" s="371">
        <v>0</v>
      </c>
      <c r="E45" s="369">
        <v>20204109441</v>
      </c>
      <c r="F45" s="369">
        <v>20204109441</v>
      </c>
      <c r="G45" s="371">
        <v>0</v>
      </c>
      <c r="H45" s="371">
        <v>0</v>
      </c>
      <c r="I45" s="369">
        <v>20204109441</v>
      </c>
      <c r="J45" s="371">
        <v>0</v>
      </c>
      <c r="K45" s="369">
        <v>20204109441</v>
      </c>
      <c r="L45" s="369">
        <v>20204109441</v>
      </c>
      <c r="M45" s="371">
        <v>0</v>
      </c>
      <c r="N45" s="371">
        <v>0</v>
      </c>
    </row>
    <row r="46" spans="1:14" ht="10.7" customHeight="1">
      <c r="A46" s="366"/>
      <c r="B46" s="367" t="s">
        <v>652</v>
      </c>
      <c r="C46" s="372">
        <v>0</v>
      </c>
      <c r="D46" s="371">
        <v>0</v>
      </c>
      <c r="E46" s="371">
        <v>0</v>
      </c>
      <c r="F46" s="371">
        <v>0</v>
      </c>
      <c r="G46" s="371">
        <v>0</v>
      </c>
      <c r="H46" s="371">
        <v>0</v>
      </c>
      <c r="I46" s="371">
        <v>0</v>
      </c>
      <c r="J46" s="371">
        <v>0</v>
      </c>
      <c r="K46" s="371">
        <v>0</v>
      </c>
      <c r="L46" s="371">
        <v>0</v>
      </c>
      <c r="M46" s="371">
        <v>0</v>
      </c>
      <c r="N46" s="371">
        <v>0</v>
      </c>
    </row>
    <row r="47" spans="1:14" ht="10.7" customHeight="1">
      <c r="A47" s="370">
        <v>2.4</v>
      </c>
      <c r="B47" s="367" t="s">
        <v>27</v>
      </c>
      <c r="C47" s="368">
        <v>84087640</v>
      </c>
      <c r="D47" s="371">
        <v>0</v>
      </c>
      <c r="E47" s="369">
        <v>84087640</v>
      </c>
      <c r="F47" s="369">
        <v>84087640</v>
      </c>
      <c r="G47" s="371">
        <v>0</v>
      </c>
      <c r="H47" s="371">
        <v>0</v>
      </c>
      <c r="I47" s="369">
        <v>84087640</v>
      </c>
      <c r="J47" s="371">
        <v>0</v>
      </c>
      <c r="K47" s="369">
        <v>84087640</v>
      </c>
      <c r="L47" s="369">
        <v>84087640</v>
      </c>
      <c r="M47" s="371">
        <v>0</v>
      </c>
      <c r="N47" s="371">
        <v>0</v>
      </c>
    </row>
    <row r="48" spans="1:14" ht="10.7" customHeight="1">
      <c r="A48" s="366"/>
      <c r="B48" s="367" t="s">
        <v>654</v>
      </c>
      <c r="C48" s="372">
        <v>0</v>
      </c>
      <c r="D48" s="371">
        <v>0</v>
      </c>
      <c r="E48" s="371">
        <v>0</v>
      </c>
      <c r="F48" s="371">
        <v>0</v>
      </c>
      <c r="G48" s="371">
        <v>0</v>
      </c>
      <c r="H48" s="371">
        <v>0</v>
      </c>
      <c r="I48" s="371">
        <v>0</v>
      </c>
      <c r="J48" s="371">
        <v>0</v>
      </c>
      <c r="K48" s="371">
        <v>0</v>
      </c>
      <c r="L48" s="371">
        <v>0</v>
      </c>
      <c r="M48" s="371">
        <v>0</v>
      </c>
      <c r="N48" s="371">
        <v>0</v>
      </c>
    </row>
    <row r="49" spans="1:14" ht="10.7" customHeight="1">
      <c r="A49" s="366"/>
      <c r="B49" s="367" t="s">
        <v>766</v>
      </c>
      <c r="C49" s="372">
        <v>0</v>
      </c>
      <c r="D49" s="371">
        <v>0</v>
      </c>
      <c r="E49" s="371">
        <v>0</v>
      </c>
      <c r="F49" s="371">
        <v>0</v>
      </c>
      <c r="G49" s="371">
        <v>0</v>
      </c>
      <c r="H49" s="371">
        <v>0</v>
      </c>
      <c r="I49" s="371">
        <v>0</v>
      </c>
      <c r="J49" s="371">
        <v>0</v>
      </c>
      <c r="K49" s="371">
        <v>0</v>
      </c>
      <c r="L49" s="371">
        <v>0</v>
      </c>
      <c r="M49" s="371">
        <v>0</v>
      </c>
      <c r="N49" s="371">
        <v>0</v>
      </c>
    </row>
    <row r="50" spans="1:14" ht="10.7" customHeight="1">
      <c r="A50" s="370">
        <v>2.5</v>
      </c>
      <c r="B50" s="367" t="s">
        <v>663</v>
      </c>
      <c r="C50" s="372">
        <v>0</v>
      </c>
      <c r="D50" s="371">
        <v>0</v>
      </c>
      <c r="E50" s="371">
        <v>0</v>
      </c>
      <c r="F50" s="371">
        <v>0</v>
      </c>
      <c r="G50" s="371">
        <v>0</v>
      </c>
      <c r="H50" s="371">
        <v>0</v>
      </c>
      <c r="I50" s="371">
        <v>0</v>
      </c>
      <c r="J50" s="371">
        <v>0</v>
      </c>
      <c r="K50" s="371">
        <v>0</v>
      </c>
      <c r="L50" s="371">
        <v>0</v>
      </c>
      <c r="M50" s="371">
        <v>0</v>
      </c>
      <c r="N50" s="371">
        <v>0</v>
      </c>
    </row>
    <row r="51" spans="1:14" ht="10.7" customHeight="1">
      <c r="A51" s="370">
        <v>3</v>
      </c>
      <c r="B51" s="367" t="s">
        <v>664</v>
      </c>
      <c r="C51" s="368">
        <v>943678592750</v>
      </c>
      <c r="D51" s="371">
        <v>0</v>
      </c>
      <c r="E51" s="369">
        <v>943678592750</v>
      </c>
      <c r="F51" s="369">
        <v>49580142319</v>
      </c>
      <c r="G51" s="369">
        <v>894098450431</v>
      </c>
      <c r="H51" s="371">
        <v>0</v>
      </c>
      <c r="I51" s="369">
        <v>943678592750</v>
      </c>
      <c r="J51" s="371">
        <v>0</v>
      </c>
      <c r="K51" s="369">
        <v>943678592750</v>
      </c>
      <c r="L51" s="369">
        <v>49580142319</v>
      </c>
      <c r="M51" s="369">
        <v>894098450431</v>
      </c>
      <c r="N51" s="371">
        <v>0</v>
      </c>
    </row>
    <row r="52" spans="1:14" ht="10.7" customHeight="1">
      <c r="A52" s="370">
        <v>3.1</v>
      </c>
      <c r="B52" s="367" t="s">
        <v>24</v>
      </c>
      <c r="C52" s="368">
        <v>519258040006</v>
      </c>
      <c r="D52" s="371">
        <v>0</v>
      </c>
      <c r="E52" s="369">
        <v>519258040006</v>
      </c>
      <c r="F52" s="371">
        <v>0</v>
      </c>
      <c r="G52" s="369">
        <v>519258040006</v>
      </c>
      <c r="H52" s="371">
        <v>0</v>
      </c>
      <c r="I52" s="369">
        <v>519258040006</v>
      </c>
      <c r="J52" s="371">
        <v>0</v>
      </c>
      <c r="K52" s="369">
        <v>519258040006</v>
      </c>
      <c r="L52" s="371">
        <v>0</v>
      </c>
      <c r="M52" s="369">
        <v>519258040006</v>
      </c>
      <c r="N52" s="371">
        <v>0</v>
      </c>
    </row>
    <row r="53" spans="1:14" ht="10.7" customHeight="1">
      <c r="A53" s="366"/>
      <c r="B53" s="367" t="s">
        <v>647</v>
      </c>
      <c r="C53" s="372">
        <v>0</v>
      </c>
      <c r="D53" s="371">
        <v>0</v>
      </c>
      <c r="E53" s="371">
        <v>0</v>
      </c>
      <c r="F53" s="371">
        <v>0</v>
      </c>
      <c r="G53" s="371">
        <v>0</v>
      </c>
      <c r="H53" s="371">
        <v>0</v>
      </c>
      <c r="I53" s="371">
        <v>0</v>
      </c>
      <c r="J53" s="371">
        <v>0</v>
      </c>
      <c r="K53" s="371">
        <v>0</v>
      </c>
      <c r="L53" s="371">
        <v>0</v>
      </c>
      <c r="M53" s="371">
        <v>0</v>
      </c>
      <c r="N53" s="371">
        <v>0</v>
      </c>
    </row>
    <row r="54" spans="1:14" ht="10.7" customHeight="1">
      <c r="A54" s="370">
        <v>3.2</v>
      </c>
      <c r="B54" s="367" t="s">
        <v>762</v>
      </c>
      <c r="C54" s="368">
        <v>32776736667</v>
      </c>
      <c r="D54" s="371">
        <v>0</v>
      </c>
      <c r="E54" s="369">
        <v>32776736667</v>
      </c>
      <c r="F54" s="369">
        <v>32776736667</v>
      </c>
      <c r="G54" s="371">
        <v>0</v>
      </c>
      <c r="H54" s="371">
        <v>0</v>
      </c>
      <c r="I54" s="369">
        <v>32776736667</v>
      </c>
      <c r="J54" s="371">
        <v>0</v>
      </c>
      <c r="K54" s="369">
        <v>32776736667</v>
      </c>
      <c r="L54" s="369">
        <v>32776736667</v>
      </c>
      <c r="M54" s="371">
        <v>0</v>
      </c>
      <c r="N54" s="371">
        <v>0</v>
      </c>
    </row>
    <row r="55" spans="1:14" ht="10.7" customHeight="1">
      <c r="A55" s="366"/>
      <c r="B55" s="367" t="s">
        <v>650</v>
      </c>
      <c r="C55" s="372">
        <v>0</v>
      </c>
      <c r="D55" s="371">
        <v>0</v>
      </c>
      <c r="E55" s="371">
        <v>0</v>
      </c>
      <c r="F55" s="371">
        <v>0</v>
      </c>
      <c r="G55" s="371">
        <v>0</v>
      </c>
      <c r="H55" s="371">
        <v>0</v>
      </c>
      <c r="I55" s="371">
        <v>0</v>
      </c>
      <c r="J55" s="371">
        <v>0</v>
      </c>
      <c r="K55" s="371">
        <v>0</v>
      </c>
      <c r="L55" s="371">
        <v>0</v>
      </c>
      <c r="M55" s="371">
        <v>0</v>
      </c>
      <c r="N55" s="371">
        <v>0</v>
      </c>
    </row>
    <row r="56" spans="1:14" ht="10.7" customHeight="1">
      <c r="A56" s="370">
        <v>3.3</v>
      </c>
      <c r="B56" s="367" t="s">
        <v>25</v>
      </c>
      <c r="C56" s="368">
        <v>374840410425</v>
      </c>
      <c r="D56" s="371">
        <v>0</v>
      </c>
      <c r="E56" s="369">
        <v>374840410425</v>
      </c>
      <c r="F56" s="371">
        <v>0</v>
      </c>
      <c r="G56" s="369">
        <v>374840410425</v>
      </c>
      <c r="H56" s="371">
        <v>0</v>
      </c>
      <c r="I56" s="369">
        <v>374840410425</v>
      </c>
      <c r="J56" s="371">
        <v>0</v>
      </c>
      <c r="K56" s="369">
        <v>374840410425</v>
      </c>
      <c r="L56" s="371">
        <v>0</v>
      </c>
      <c r="M56" s="369">
        <v>374840410425</v>
      </c>
      <c r="N56" s="371">
        <v>0</v>
      </c>
    </row>
    <row r="57" spans="1:14" ht="10.7" customHeight="1">
      <c r="A57" s="366"/>
      <c r="B57" s="367" t="s">
        <v>652</v>
      </c>
      <c r="C57" s="372">
        <v>0</v>
      </c>
      <c r="D57" s="371">
        <v>0</v>
      </c>
      <c r="E57" s="371">
        <v>0</v>
      </c>
      <c r="F57" s="371">
        <v>0</v>
      </c>
      <c r="G57" s="371">
        <v>0</v>
      </c>
      <c r="H57" s="371">
        <v>0</v>
      </c>
      <c r="I57" s="371">
        <v>0</v>
      </c>
      <c r="J57" s="371">
        <v>0</v>
      </c>
      <c r="K57" s="371">
        <v>0</v>
      </c>
      <c r="L57" s="371">
        <v>0</v>
      </c>
      <c r="M57" s="371">
        <v>0</v>
      </c>
      <c r="N57" s="371">
        <v>0</v>
      </c>
    </row>
    <row r="58" spans="1:14" ht="10.7" customHeight="1">
      <c r="A58" s="370">
        <v>3.4</v>
      </c>
      <c r="B58" s="367" t="s">
        <v>27</v>
      </c>
      <c r="C58" s="368">
        <v>16803405652</v>
      </c>
      <c r="D58" s="371">
        <v>0</v>
      </c>
      <c r="E58" s="369">
        <v>16803405652</v>
      </c>
      <c r="F58" s="369">
        <v>16803405652</v>
      </c>
      <c r="G58" s="371">
        <v>0</v>
      </c>
      <c r="H58" s="371">
        <v>0</v>
      </c>
      <c r="I58" s="369">
        <v>16803405652</v>
      </c>
      <c r="J58" s="371">
        <v>0</v>
      </c>
      <c r="K58" s="369">
        <v>16803405652</v>
      </c>
      <c r="L58" s="369">
        <v>16803405652</v>
      </c>
      <c r="M58" s="371">
        <v>0</v>
      </c>
      <c r="N58" s="371">
        <v>0</v>
      </c>
    </row>
    <row r="59" spans="1:14" ht="10.7" customHeight="1">
      <c r="A59" s="366"/>
      <c r="B59" s="367" t="s">
        <v>654</v>
      </c>
      <c r="C59" s="372">
        <v>0</v>
      </c>
      <c r="D59" s="371">
        <v>0</v>
      </c>
      <c r="E59" s="371">
        <v>0</v>
      </c>
      <c r="F59" s="371">
        <v>0</v>
      </c>
      <c r="G59" s="371">
        <v>0</v>
      </c>
      <c r="H59" s="371">
        <v>0</v>
      </c>
      <c r="I59" s="371">
        <v>0</v>
      </c>
      <c r="J59" s="371">
        <v>0</v>
      </c>
      <c r="K59" s="371">
        <v>0</v>
      </c>
      <c r="L59" s="371">
        <v>0</v>
      </c>
      <c r="M59" s="371">
        <v>0</v>
      </c>
      <c r="N59" s="371">
        <v>0</v>
      </c>
    </row>
    <row r="60" spans="1:14" ht="10.7" customHeight="1">
      <c r="A60" s="366"/>
      <c r="B60" s="367" t="s">
        <v>766</v>
      </c>
      <c r="C60" s="372">
        <v>0</v>
      </c>
      <c r="D60" s="371">
        <v>0</v>
      </c>
      <c r="E60" s="371">
        <v>0</v>
      </c>
      <c r="F60" s="371">
        <v>0</v>
      </c>
      <c r="G60" s="371">
        <v>0</v>
      </c>
      <c r="H60" s="371">
        <v>0</v>
      </c>
      <c r="I60" s="371">
        <v>0</v>
      </c>
      <c r="J60" s="371">
        <v>0</v>
      </c>
      <c r="K60" s="371">
        <v>0</v>
      </c>
      <c r="L60" s="371">
        <v>0</v>
      </c>
      <c r="M60" s="371">
        <v>0</v>
      </c>
      <c r="N60" s="371">
        <v>0</v>
      </c>
    </row>
    <row r="61" spans="1:14" ht="10.7" customHeight="1">
      <c r="A61" s="370">
        <v>3.5</v>
      </c>
      <c r="B61" s="367" t="s">
        <v>663</v>
      </c>
      <c r="C61" s="372">
        <v>0</v>
      </c>
      <c r="D61" s="371">
        <v>0</v>
      </c>
      <c r="E61" s="371">
        <v>0</v>
      </c>
      <c r="F61" s="371">
        <v>0</v>
      </c>
      <c r="G61" s="371">
        <v>0</v>
      </c>
      <c r="H61" s="371">
        <v>0</v>
      </c>
      <c r="I61" s="371">
        <v>0</v>
      </c>
      <c r="J61" s="371">
        <v>0</v>
      </c>
      <c r="K61" s="371">
        <v>0</v>
      </c>
      <c r="L61" s="371">
        <v>0</v>
      </c>
      <c r="M61" s="371">
        <v>0</v>
      </c>
      <c r="N61" s="371">
        <v>0</v>
      </c>
    </row>
    <row r="62" spans="1:14" ht="10.7" customHeight="1">
      <c r="A62" s="370">
        <v>4</v>
      </c>
      <c r="B62" s="367" t="s">
        <v>33</v>
      </c>
      <c r="C62" s="368">
        <v>479309864908</v>
      </c>
      <c r="D62" s="371">
        <v>0</v>
      </c>
      <c r="E62" s="369">
        <v>479309864908</v>
      </c>
      <c r="F62" s="369">
        <v>479309864908</v>
      </c>
      <c r="G62" s="371">
        <v>0</v>
      </c>
      <c r="H62" s="371">
        <v>0</v>
      </c>
      <c r="I62" s="369">
        <v>479309864908</v>
      </c>
      <c r="J62" s="371">
        <v>0</v>
      </c>
      <c r="K62" s="369">
        <v>479309864908</v>
      </c>
      <c r="L62" s="369">
        <v>479309864908</v>
      </c>
      <c r="M62" s="371">
        <v>0</v>
      </c>
      <c r="N62" s="371">
        <v>0</v>
      </c>
    </row>
    <row r="63" spans="1:14" ht="10.7" customHeight="1">
      <c r="A63" s="370">
        <v>5</v>
      </c>
      <c r="B63" s="367" t="s">
        <v>665</v>
      </c>
      <c r="C63" s="368">
        <v>1700535975775</v>
      </c>
      <c r="D63" s="369">
        <v>1067898505928</v>
      </c>
      <c r="E63" s="369">
        <v>632637469847</v>
      </c>
      <c r="F63" s="369">
        <v>632637469847</v>
      </c>
      <c r="G63" s="371">
        <v>0</v>
      </c>
      <c r="H63" s="371">
        <v>0</v>
      </c>
      <c r="I63" s="369">
        <v>1700535975775</v>
      </c>
      <c r="J63" s="369">
        <v>1067898505928</v>
      </c>
      <c r="K63" s="369">
        <v>632637469847</v>
      </c>
      <c r="L63" s="369">
        <v>632637469847</v>
      </c>
      <c r="M63" s="371">
        <v>0</v>
      </c>
      <c r="N63" s="371">
        <v>0</v>
      </c>
    </row>
    <row r="64" spans="1:14" ht="10.7" customHeight="1">
      <c r="A64" s="366"/>
      <c r="B64" s="367" t="s">
        <v>666</v>
      </c>
      <c r="C64" s="368">
        <v>1067898505928</v>
      </c>
      <c r="D64" s="369">
        <v>1067898505928</v>
      </c>
      <c r="E64" s="371">
        <v>0</v>
      </c>
      <c r="F64" s="371">
        <v>0</v>
      </c>
      <c r="G64" s="371">
        <v>0</v>
      </c>
      <c r="H64" s="371">
        <v>0</v>
      </c>
      <c r="I64" s="369">
        <v>1067898505928</v>
      </c>
      <c r="J64" s="369">
        <v>1067898505928</v>
      </c>
      <c r="K64" s="371">
        <v>0</v>
      </c>
      <c r="L64" s="371">
        <v>0</v>
      </c>
      <c r="M64" s="371">
        <v>0</v>
      </c>
      <c r="N64" s="371">
        <v>0</v>
      </c>
    </row>
    <row r="65" spans="1:14" ht="10.7" customHeight="1">
      <c r="A65" s="366"/>
      <c r="B65" s="367" t="s">
        <v>769</v>
      </c>
      <c r="C65" s="368">
        <v>632637469847</v>
      </c>
      <c r="D65" s="371">
        <v>0</v>
      </c>
      <c r="E65" s="369">
        <v>632637469847</v>
      </c>
      <c r="F65" s="369">
        <v>632637469847</v>
      </c>
      <c r="G65" s="371">
        <v>0</v>
      </c>
      <c r="H65" s="371">
        <v>0</v>
      </c>
      <c r="I65" s="369">
        <v>632637469847</v>
      </c>
      <c r="J65" s="371">
        <v>0</v>
      </c>
      <c r="K65" s="369">
        <v>632637469847</v>
      </c>
      <c r="L65" s="369">
        <v>632637469847</v>
      </c>
      <c r="M65" s="371">
        <v>0</v>
      </c>
      <c r="N65" s="371">
        <v>0</v>
      </c>
    </row>
    <row r="66" spans="1:14" ht="10.7" customHeight="1">
      <c r="A66" s="370">
        <v>6</v>
      </c>
      <c r="B66" s="367" t="s">
        <v>34</v>
      </c>
      <c r="C66" s="368">
        <v>247449516171</v>
      </c>
      <c r="D66" s="371">
        <v>0</v>
      </c>
      <c r="E66" s="369">
        <v>247449516171</v>
      </c>
      <c r="F66" s="371">
        <v>0</v>
      </c>
      <c r="G66" s="369">
        <v>205779952239</v>
      </c>
      <c r="H66" s="369">
        <v>41669563932</v>
      </c>
      <c r="I66" s="369">
        <v>247449516171</v>
      </c>
      <c r="J66" s="371">
        <v>0</v>
      </c>
      <c r="K66" s="369">
        <v>247449516171</v>
      </c>
      <c r="L66" s="371">
        <v>0</v>
      </c>
      <c r="M66" s="369">
        <v>205779952239</v>
      </c>
      <c r="N66" s="369">
        <v>41669563932</v>
      </c>
    </row>
    <row r="67" spans="1:14" ht="10.7" customHeight="1">
      <c r="A67" s="370">
        <v>7</v>
      </c>
      <c r="B67" s="367" t="s">
        <v>668</v>
      </c>
      <c r="C67" s="368">
        <v>154856127412</v>
      </c>
      <c r="D67" s="369">
        <v>37671323125</v>
      </c>
      <c r="E67" s="369">
        <v>117184804287</v>
      </c>
      <c r="F67" s="369">
        <v>50713814123</v>
      </c>
      <c r="G67" s="369">
        <v>45156553424</v>
      </c>
      <c r="H67" s="369">
        <v>21314436740</v>
      </c>
      <c r="I67" s="369">
        <v>154856127412</v>
      </c>
      <c r="J67" s="369">
        <v>37671323125</v>
      </c>
      <c r="K67" s="369">
        <v>117184804287</v>
      </c>
      <c r="L67" s="369">
        <v>50713814123</v>
      </c>
      <c r="M67" s="369">
        <v>45156553424</v>
      </c>
      <c r="N67" s="369">
        <v>21314436740</v>
      </c>
    </row>
    <row r="68" spans="1:14" ht="10.7" customHeight="1">
      <c r="A68" s="366"/>
      <c r="B68" s="367" t="s">
        <v>669</v>
      </c>
      <c r="C68" s="368">
        <v>3746056612</v>
      </c>
      <c r="D68" s="369">
        <v>3500000</v>
      </c>
      <c r="E68" s="369">
        <v>3742556612</v>
      </c>
      <c r="F68" s="369">
        <v>615948000</v>
      </c>
      <c r="G68" s="369">
        <v>2909538612</v>
      </c>
      <c r="H68" s="369">
        <v>217070000</v>
      </c>
      <c r="I68" s="369">
        <v>3746056612</v>
      </c>
      <c r="J68" s="369">
        <v>3500000</v>
      </c>
      <c r="K68" s="369">
        <v>3742556612</v>
      </c>
      <c r="L68" s="369">
        <v>615948000</v>
      </c>
      <c r="M68" s="369">
        <v>2909538612</v>
      </c>
      <c r="N68" s="369">
        <v>217070000</v>
      </c>
    </row>
    <row r="69" spans="1:14" ht="10.7" customHeight="1">
      <c r="A69" s="366"/>
      <c r="B69" s="367" t="s">
        <v>770</v>
      </c>
      <c r="C69" s="368">
        <v>2560582176</v>
      </c>
      <c r="D69" s="369">
        <v>2560582176</v>
      </c>
      <c r="E69" s="371">
        <v>0</v>
      </c>
      <c r="F69" s="371">
        <v>0</v>
      </c>
      <c r="G69" s="371">
        <v>0</v>
      </c>
      <c r="H69" s="371">
        <v>0</v>
      </c>
      <c r="I69" s="369">
        <v>2560582176</v>
      </c>
      <c r="J69" s="369">
        <v>2560582176</v>
      </c>
      <c r="K69" s="371">
        <v>0</v>
      </c>
      <c r="L69" s="371">
        <v>0</v>
      </c>
      <c r="M69" s="371">
        <v>0</v>
      </c>
      <c r="N69" s="371">
        <v>0</v>
      </c>
    </row>
    <row r="70" spans="1:14" ht="10.7" customHeight="1">
      <c r="A70" s="366"/>
      <c r="B70" s="367" t="s">
        <v>771</v>
      </c>
      <c r="C70" s="368">
        <v>32827907603</v>
      </c>
      <c r="D70" s="371">
        <v>0</v>
      </c>
      <c r="E70" s="369">
        <v>32827907603</v>
      </c>
      <c r="F70" s="369">
        <v>32827907603</v>
      </c>
      <c r="G70" s="371">
        <v>0</v>
      </c>
      <c r="H70" s="371">
        <v>0</v>
      </c>
      <c r="I70" s="369">
        <v>32827907603</v>
      </c>
      <c r="J70" s="371">
        <v>0</v>
      </c>
      <c r="K70" s="369">
        <v>32827907603</v>
      </c>
      <c r="L70" s="369">
        <v>32827907603</v>
      </c>
      <c r="M70" s="371">
        <v>0</v>
      </c>
      <c r="N70" s="371">
        <v>0</v>
      </c>
    </row>
    <row r="71" spans="1:14" ht="10.7" customHeight="1">
      <c r="A71" s="370">
        <v>7.1</v>
      </c>
      <c r="B71" s="367" t="s">
        <v>192</v>
      </c>
      <c r="C71" s="368">
        <v>37955323125</v>
      </c>
      <c r="D71" s="369">
        <v>37671323125</v>
      </c>
      <c r="E71" s="369">
        <v>284000000</v>
      </c>
      <c r="F71" s="369">
        <v>284000000</v>
      </c>
      <c r="G71" s="371">
        <v>0</v>
      </c>
      <c r="H71" s="371">
        <v>0</v>
      </c>
      <c r="I71" s="369">
        <v>37955323125</v>
      </c>
      <c r="J71" s="369">
        <v>37671323125</v>
      </c>
      <c r="K71" s="369">
        <v>284000000</v>
      </c>
      <c r="L71" s="369">
        <v>284000000</v>
      </c>
      <c r="M71" s="371">
        <v>0</v>
      </c>
      <c r="N71" s="371">
        <v>0</v>
      </c>
    </row>
    <row r="72" spans="1:14" ht="10.7" customHeight="1">
      <c r="A72" s="370">
        <v>7.2</v>
      </c>
      <c r="B72" s="367" t="s">
        <v>674</v>
      </c>
      <c r="C72" s="368">
        <v>63045323030</v>
      </c>
      <c r="D72" s="371">
        <v>0</v>
      </c>
      <c r="E72" s="369">
        <v>63045323030</v>
      </c>
      <c r="F72" s="369">
        <v>48463280126</v>
      </c>
      <c r="G72" s="369">
        <v>14582042904</v>
      </c>
      <c r="H72" s="371">
        <v>0</v>
      </c>
      <c r="I72" s="369">
        <v>63045323030</v>
      </c>
      <c r="J72" s="371">
        <v>0</v>
      </c>
      <c r="K72" s="369">
        <v>63045323030</v>
      </c>
      <c r="L72" s="369">
        <v>48463280126</v>
      </c>
      <c r="M72" s="369">
        <v>14582042904</v>
      </c>
      <c r="N72" s="371">
        <v>0</v>
      </c>
    </row>
    <row r="73" spans="1:14" ht="10.7" customHeight="1">
      <c r="A73" s="370">
        <v>7.3</v>
      </c>
      <c r="B73" s="367" t="s">
        <v>676</v>
      </c>
      <c r="C73" s="368">
        <v>40249694517</v>
      </c>
      <c r="D73" s="371">
        <v>0</v>
      </c>
      <c r="E73" s="369">
        <v>40249694517</v>
      </c>
      <c r="F73" s="369">
        <v>1966533997</v>
      </c>
      <c r="G73" s="369">
        <v>30574510520</v>
      </c>
      <c r="H73" s="369">
        <v>7708650000</v>
      </c>
      <c r="I73" s="369">
        <v>40249694517</v>
      </c>
      <c r="J73" s="371">
        <v>0</v>
      </c>
      <c r="K73" s="369">
        <v>40249694517</v>
      </c>
      <c r="L73" s="369">
        <v>1966533997</v>
      </c>
      <c r="M73" s="369">
        <v>30574510520</v>
      </c>
      <c r="N73" s="369">
        <v>7708650000</v>
      </c>
    </row>
    <row r="74" spans="1:14" ht="10.7" customHeight="1">
      <c r="A74" s="370">
        <v>7.4</v>
      </c>
      <c r="B74" s="367" t="s">
        <v>193</v>
      </c>
      <c r="C74" s="368">
        <v>13605786740</v>
      </c>
      <c r="D74" s="371">
        <v>0</v>
      </c>
      <c r="E74" s="369">
        <v>13605786740</v>
      </c>
      <c r="F74" s="371">
        <v>0</v>
      </c>
      <c r="G74" s="371">
        <v>0</v>
      </c>
      <c r="H74" s="369">
        <v>13605786740</v>
      </c>
      <c r="I74" s="369">
        <v>13605786740</v>
      </c>
      <c r="J74" s="371">
        <v>0</v>
      </c>
      <c r="K74" s="369">
        <v>13605786740</v>
      </c>
      <c r="L74" s="371">
        <v>0</v>
      </c>
      <c r="M74" s="371">
        <v>0</v>
      </c>
      <c r="N74" s="369">
        <v>13605786740</v>
      </c>
    </row>
    <row r="75" spans="1:14" ht="10.7" customHeight="1">
      <c r="A75" s="370">
        <v>8</v>
      </c>
      <c r="B75" s="367" t="s">
        <v>772</v>
      </c>
      <c r="C75" s="368">
        <v>1050428464812</v>
      </c>
      <c r="D75" s="371">
        <v>0</v>
      </c>
      <c r="E75" s="369">
        <v>1050428464812</v>
      </c>
      <c r="F75" s="369">
        <v>211979905699</v>
      </c>
      <c r="G75" s="369">
        <v>827367660055</v>
      </c>
      <c r="H75" s="369">
        <v>11080899058</v>
      </c>
      <c r="I75" s="369">
        <v>1050428464812</v>
      </c>
      <c r="J75" s="371">
        <v>0</v>
      </c>
      <c r="K75" s="369">
        <v>1050428464812</v>
      </c>
      <c r="L75" s="369">
        <v>211979905699</v>
      </c>
      <c r="M75" s="369">
        <v>827367660055</v>
      </c>
      <c r="N75" s="369">
        <v>11080899058</v>
      </c>
    </row>
    <row r="76" spans="1:14" ht="10.7" customHeight="1">
      <c r="A76" s="370">
        <v>8.1</v>
      </c>
      <c r="B76" s="367" t="s">
        <v>32</v>
      </c>
      <c r="C76" s="368">
        <v>518660533</v>
      </c>
      <c r="D76" s="371">
        <v>0</v>
      </c>
      <c r="E76" s="369">
        <v>518660533</v>
      </c>
      <c r="F76" s="371">
        <v>0</v>
      </c>
      <c r="G76" s="371">
        <v>0</v>
      </c>
      <c r="H76" s="369">
        <v>518660533</v>
      </c>
      <c r="I76" s="369">
        <v>518660533</v>
      </c>
      <c r="J76" s="371">
        <v>0</v>
      </c>
      <c r="K76" s="369">
        <v>518660533</v>
      </c>
      <c r="L76" s="371">
        <v>0</v>
      </c>
      <c r="M76" s="371">
        <v>0</v>
      </c>
      <c r="N76" s="369">
        <v>518660533</v>
      </c>
    </row>
    <row r="77" spans="1:14" ht="10.7" customHeight="1">
      <c r="A77" s="370">
        <v>8.1999999999999993</v>
      </c>
      <c r="B77" s="367" t="s">
        <v>194</v>
      </c>
      <c r="C77" s="368">
        <v>10562238525</v>
      </c>
      <c r="D77" s="371">
        <v>0</v>
      </c>
      <c r="E77" s="369">
        <v>10562238525</v>
      </c>
      <c r="F77" s="371">
        <v>0</v>
      </c>
      <c r="G77" s="371">
        <v>0</v>
      </c>
      <c r="H77" s="369">
        <v>10562238525</v>
      </c>
      <c r="I77" s="369">
        <v>10562238525</v>
      </c>
      <c r="J77" s="371">
        <v>0</v>
      </c>
      <c r="K77" s="369">
        <v>10562238525</v>
      </c>
      <c r="L77" s="371">
        <v>0</v>
      </c>
      <c r="M77" s="371">
        <v>0</v>
      </c>
      <c r="N77" s="369">
        <v>10562238525</v>
      </c>
    </row>
    <row r="78" spans="1:14" ht="10.7" customHeight="1">
      <c r="A78" s="370">
        <v>8.3000000000000007</v>
      </c>
      <c r="B78" s="367" t="s">
        <v>773</v>
      </c>
      <c r="C78" s="368">
        <v>195223803462</v>
      </c>
      <c r="D78" s="371">
        <v>0</v>
      </c>
      <c r="E78" s="369">
        <v>195223803462</v>
      </c>
      <c r="F78" s="369">
        <v>8897486581</v>
      </c>
      <c r="G78" s="369">
        <v>186326316881</v>
      </c>
      <c r="H78" s="371">
        <v>0</v>
      </c>
      <c r="I78" s="369">
        <v>195223803462</v>
      </c>
      <c r="J78" s="371">
        <v>0</v>
      </c>
      <c r="K78" s="369">
        <v>195223803462</v>
      </c>
      <c r="L78" s="369">
        <v>8897486581</v>
      </c>
      <c r="M78" s="369">
        <v>186326316881</v>
      </c>
      <c r="N78" s="371">
        <v>0</v>
      </c>
    </row>
    <row r="79" spans="1:14" ht="10.7" customHeight="1">
      <c r="A79" s="366"/>
      <c r="B79" s="367" t="s">
        <v>774</v>
      </c>
      <c r="C79" s="372">
        <v>0</v>
      </c>
      <c r="D79" s="371">
        <v>0</v>
      </c>
      <c r="E79" s="371">
        <v>0</v>
      </c>
      <c r="F79" s="371">
        <v>0</v>
      </c>
      <c r="G79" s="371">
        <v>0</v>
      </c>
      <c r="H79" s="371">
        <v>0</v>
      </c>
      <c r="I79" s="371">
        <v>0</v>
      </c>
      <c r="J79" s="371">
        <v>0</v>
      </c>
      <c r="K79" s="371">
        <v>0</v>
      </c>
      <c r="L79" s="371">
        <v>0</v>
      </c>
      <c r="M79" s="371">
        <v>0</v>
      </c>
      <c r="N79" s="371">
        <v>0</v>
      </c>
    </row>
    <row r="80" spans="1:14" ht="10.7" customHeight="1">
      <c r="A80" s="370">
        <v>8.4</v>
      </c>
      <c r="B80" s="367" t="s">
        <v>195</v>
      </c>
      <c r="C80" s="368">
        <v>843422116474</v>
      </c>
      <c r="D80" s="371">
        <v>0</v>
      </c>
      <c r="E80" s="369">
        <v>843422116474</v>
      </c>
      <c r="F80" s="369">
        <v>202713067300</v>
      </c>
      <c r="G80" s="369">
        <v>640709049174</v>
      </c>
      <c r="H80" s="371">
        <v>0</v>
      </c>
      <c r="I80" s="369">
        <v>843422116474</v>
      </c>
      <c r="J80" s="371">
        <v>0</v>
      </c>
      <c r="K80" s="369">
        <v>843422116474</v>
      </c>
      <c r="L80" s="369">
        <v>202713067300</v>
      </c>
      <c r="M80" s="369">
        <v>640709049174</v>
      </c>
      <c r="N80" s="371">
        <v>0</v>
      </c>
    </row>
    <row r="81" spans="1:14" ht="10.7" customHeight="1">
      <c r="A81" s="366"/>
      <c r="B81" s="367" t="s">
        <v>682</v>
      </c>
      <c r="C81" s="372">
        <v>0</v>
      </c>
      <c r="D81" s="371">
        <v>0</v>
      </c>
      <c r="E81" s="371">
        <v>0</v>
      </c>
      <c r="F81" s="371">
        <v>0</v>
      </c>
      <c r="G81" s="371">
        <v>0</v>
      </c>
      <c r="H81" s="371">
        <v>0</v>
      </c>
      <c r="I81" s="371">
        <v>0</v>
      </c>
      <c r="J81" s="371">
        <v>0</v>
      </c>
      <c r="K81" s="371">
        <v>0</v>
      </c>
      <c r="L81" s="371">
        <v>0</v>
      </c>
      <c r="M81" s="371">
        <v>0</v>
      </c>
      <c r="N81" s="371">
        <v>0</v>
      </c>
    </row>
    <row r="82" spans="1:14" ht="10.7" customHeight="1">
      <c r="A82" s="370">
        <v>8.5</v>
      </c>
      <c r="B82" s="367" t="s">
        <v>684</v>
      </c>
      <c r="C82" s="368">
        <v>701645818</v>
      </c>
      <c r="D82" s="371">
        <v>0</v>
      </c>
      <c r="E82" s="369">
        <v>701645818</v>
      </c>
      <c r="F82" s="369">
        <v>369351818</v>
      </c>
      <c r="G82" s="369">
        <v>332294000</v>
      </c>
      <c r="H82" s="371">
        <v>0</v>
      </c>
      <c r="I82" s="369">
        <v>701645818</v>
      </c>
      <c r="J82" s="371">
        <v>0</v>
      </c>
      <c r="K82" s="369">
        <v>701645818</v>
      </c>
      <c r="L82" s="369">
        <v>369351818</v>
      </c>
      <c r="M82" s="369">
        <v>332294000</v>
      </c>
      <c r="N82" s="371">
        <v>0</v>
      </c>
    </row>
    <row r="83" spans="1:14" ht="10.7" customHeight="1">
      <c r="A83" s="370">
        <v>9</v>
      </c>
      <c r="B83" s="367" t="s">
        <v>331</v>
      </c>
      <c r="C83" s="368">
        <v>1371273940101</v>
      </c>
      <c r="D83" s="371">
        <v>0</v>
      </c>
      <c r="E83" s="369">
        <v>1371273940101</v>
      </c>
      <c r="F83" s="369">
        <v>1371273940101</v>
      </c>
      <c r="G83" s="371">
        <v>0</v>
      </c>
      <c r="H83" s="371">
        <v>0</v>
      </c>
      <c r="I83" s="369">
        <v>1371273940101</v>
      </c>
      <c r="J83" s="371">
        <v>0</v>
      </c>
      <c r="K83" s="369">
        <v>1371273940101</v>
      </c>
      <c r="L83" s="369">
        <v>1371273940101</v>
      </c>
      <c r="M83" s="371">
        <v>0</v>
      </c>
      <c r="N83" s="371">
        <v>0</v>
      </c>
    </row>
    <row r="84" spans="1:14" ht="10.7" customHeight="1">
      <c r="A84" s="370">
        <v>9.1</v>
      </c>
      <c r="B84" s="367" t="s">
        <v>158</v>
      </c>
      <c r="C84" s="368">
        <v>389009778789</v>
      </c>
      <c r="D84" s="371">
        <v>0</v>
      </c>
      <c r="E84" s="369">
        <v>389009778789</v>
      </c>
      <c r="F84" s="369">
        <v>389009778789</v>
      </c>
      <c r="G84" s="371">
        <v>0</v>
      </c>
      <c r="H84" s="371">
        <v>0</v>
      </c>
      <c r="I84" s="369">
        <v>389009778789</v>
      </c>
      <c r="J84" s="371">
        <v>0</v>
      </c>
      <c r="K84" s="369">
        <v>389009778789</v>
      </c>
      <c r="L84" s="369">
        <v>389009778789</v>
      </c>
      <c r="M84" s="371">
        <v>0</v>
      </c>
      <c r="N84" s="371">
        <v>0</v>
      </c>
    </row>
    <row r="85" spans="1:14" ht="10.7" customHeight="1">
      <c r="A85" s="370">
        <v>9.1999999999999993</v>
      </c>
      <c r="B85" s="367" t="s">
        <v>25</v>
      </c>
      <c r="C85" s="368">
        <v>118275697900</v>
      </c>
      <c r="D85" s="371">
        <v>0</v>
      </c>
      <c r="E85" s="369">
        <v>118275697900</v>
      </c>
      <c r="F85" s="369">
        <v>118275697900</v>
      </c>
      <c r="G85" s="371">
        <v>0</v>
      </c>
      <c r="H85" s="371">
        <v>0</v>
      </c>
      <c r="I85" s="369">
        <v>118275697900</v>
      </c>
      <c r="J85" s="371">
        <v>0</v>
      </c>
      <c r="K85" s="369">
        <v>118275697900</v>
      </c>
      <c r="L85" s="369">
        <v>118275697900</v>
      </c>
      <c r="M85" s="371">
        <v>0</v>
      </c>
      <c r="N85" s="371">
        <v>0</v>
      </c>
    </row>
    <row r="86" spans="1:14" ht="10.7" customHeight="1">
      <c r="A86" s="370">
        <v>9.3000000000000007</v>
      </c>
      <c r="B86" s="367" t="s">
        <v>775</v>
      </c>
      <c r="C86" s="368">
        <v>348886204504</v>
      </c>
      <c r="D86" s="371">
        <v>0</v>
      </c>
      <c r="E86" s="369">
        <v>348886204504</v>
      </c>
      <c r="F86" s="369">
        <v>348886204504</v>
      </c>
      <c r="G86" s="371">
        <v>0</v>
      </c>
      <c r="H86" s="371">
        <v>0</v>
      </c>
      <c r="I86" s="369">
        <v>348886204504</v>
      </c>
      <c r="J86" s="371">
        <v>0</v>
      </c>
      <c r="K86" s="369">
        <v>348886204504</v>
      </c>
      <c r="L86" s="369">
        <v>348886204504</v>
      </c>
      <c r="M86" s="371">
        <v>0</v>
      </c>
      <c r="N86" s="371">
        <v>0</v>
      </c>
    </row>
    <row r="87" spans="1:14" ht="10.7" customHeight="1">
      <c r="A87" s="370">
        <v>9.4</v>
      </c>
      <c r="B87" s="367" t="s">
        <v>159</v>
      </c>
      <c r="C87" s="368">
        <v>515102258908</v>
      </c>
      <c r="D87" s="371">
        <v>0</v>
      </c>
      <c r="E87" s="369">
        <v>515102258908</v>
      </c>
      <c r="F87" s="369">
        <v>515102258908</v>
      </c>
      <c r="G87" s="371">
        <v>0</v>
      </c>
      <c r="H87" s="371">
        <v>0</v>
      </c>
      <c r="I87" s="369">
        <v>515102258908</v>
      </c>
      <c r="J87" s="371">
        <v>0</v>
      </c>
      <c r="K87" s="369">
        <v>515102258908</v>
      </c>
      <c r="L87" s="369">
        <v>515102258908</v>
      </c>
      <c r="M87" s="371">
        <v>0</v>
      </c>
      <c r="N87" s="371">
        <v>0</v>
      </c>
    </row>
    <row r="88" spans="1:14" ht="10.7" customHeight="1">
      <c r="A88" s="370">
        <v>9.5</v>
      </c>
      <c r="B88" s="367" t="s">
        <v>234</v>
      </c>
      <c r="C88" s="372">
        <v>0</v>
      </c>
      <c r="D88" s="371">
        <v>0</v>
      </c>
      <c r="E88" s="371">
        <v>0</v>
      </c>
      <c r="F88" s="371">
        <v>0</v>
      </c>
      <c r="G88" s="371">
        <v>0</v>
      </c>
      <c r="H88" s="371">
        <v>0</v>
      </c>
      <c r="I88" s="371">
        <v>0</v>
      </c>
      <c r="J88" s="371">
        <v>0</v>
      </c>
      <c r="K88" s="371">
        <v>0</v>
      </c>
      <c r="L88" s="371">
        <v>0</v>
      </c>
      <c r="M88" s="371">
        <v>0</v>
      </c>
      <c r="N88" s="371">
        <v>0</v>
      </c>
    </row>
    <row r="89" spans="1:14" ht="10.7" customHeight="1">
      <c r="A89" s="370">
        <v>10</v>
      </c>
      <c r="B89" s="367" t="s">
        <v>685</v>
      </c>
      <c r="C89" s="368">
        <v>46773223066</v>
      </c>
      <c r="D89" s="371">
        <v>0</v>
      </c>
      <c r="E89" s="369">
        <v>46773223066</v>
      </c>
      <c r="F89" s="369">
        <v>46773223066</v>
      </c>
      <c r="G89" s="371">
        <v>0</v>
      </c>
      <c r="H89" s="371">
        <v>0</v>
      </c>
      <c r="I89" s="369">
        <v>46773223066</v>
      </c>
      <c r="J89" s="371">
        <v>0</v>
      </c>
      <c r="K89" s="369">
        <v>46773223066</v>
      </c>
      <c r="L89" s="369">
        <v>46773223066</v>
      </c>
      <c r="M89" s="371">
        <v>0</v>
      </c>
      <c r="N89" s="371">
        <v>0</v>
      </c>
    </row>
    <row r="90" spans="1:14" ht="10.7" customHeight="1">
      <c r="A90" s="370">
        <v>10.1</v>
      </c>
      <c r="B90" s="367" t="s">
        <v>196</v>
      </c>
      <c r="C90" s="368">
        <v>45929878587</v>
      </c>
      <c r="D90" s="371">
        <v>0</v>
      </c>
      <c r="E90" s="369">
        <v>45929878587</v>
      </c>
      <c r="F90" s="369">
        <v>45929878587</v>
      </c>
      <c r="G90" s="371">
        <v>0</v>
      </c>
      <c r="H90" s="371">
        <v>0</v>
      </c>
      <c r="I90" s="369">
        <v>45929878587</v>
      </c>
      <c r="J90" s="371">
        <v>0</v>
      </c>
      <c r="K90" s="369">
        <v>45929878587</v>
      </c>
      <c r="L90" s="369">
        <v>45929878587</v>
      </c>
      <c r="M90" s="371">
        <v>0</v>
      </c>
      <c r="N90" s="371">
        <v>0</v>
      </c>
    </row>
    <row r="91" spans="1:14" ht="10.7" customHeight="1">
      <c r="A91" s="366"/>
      <c r="B91" s="367" t="s">
        <v>686</v>
      </c>
      <c r="C91" s="372">
        <v>0</v>
      </c>
      <c r="D91" s="371">
        <v>0</v>
      </c>
      <c r="E91" s="371">
        <v>0</v>
      </c>
      <c r="F91" s="371">
        <v>0</v>
      </c>
      <c r="G91" s="371">
        <v>0</v>
      </c>
      <c r="H91" s="371">
        <v>0</v>
      </c>
      <c r="I91" s="371">
        <v>0</v>
      </c>
      <c r="J91" s="371">
        <v>0</v>
      </c>
      <c r="K91" s="371">
        <v>0</v>
      </c>
      <c r="L91" s="371">
        <v>0</v>
      </c>
      <c r="M91" s="371">
        <v>0</v>
      </c>
      <c r="N91" s="371">
        <v>0</v>
      </c>
    </row>
    <row r="92" spans="1:14" ht="10.7" customHeight="1">
      <c r="A92" s="366"/>
      <c r="B92" s="367" t="s">
        <v>776</v>
      </c>
      <c r="C92" s="368">
        <v>45929878587</v>
      </c>
      <c r="D92" s="371">
        <v>0</v>
      </c>
      <c r="E92" s="369">
        <v>45929878587</v>
      </c>
      <c r="F92" s="369">
        <v>45929878587</v>
      </c>
      <c r="G92" s="371">
        <v>0</v>
      </c>
      <c r="H92" s="371">
        <v>0</v>
      </c>
      <c r="I92" s="369">
        <v>45929878587</v>
      </c>
      <c r="J92" s="371">
        <v>0</v>
      </c>
      <c r="K92" s="369">
        <v>45929878587</v>
      </c>
      <c r="L92" s="369">
        <v>45929878587</v>
      </c>
      <c r="M92" s="371">
        <v>0</v>
      </c>
      <c r="N92" s="371">
        <v>0</v>
      </c>
    </row>
    <row r="93" spans="1:14" ht="10.7" customHeight="1">
      <c r="A93" s="370">
        <v>10.199999999999999</v>
      </c>
      <c r="B93" s="367" t="s">
        <v>688</v>
      </c>
      <c r="C93" s="372">
        <v>0</v>
      </c>
      <c r="D93" s="371">
        <v>0</v>
      </c>
      <c r="E93" s="371">
        <v>0</v>
      </c>
      <c r="F93" s="371">
        <v>0</v>
      </c>
      <c r="G93" s="371">
        <v>0</v>
      </c>
      <c r="H93" s="371">
        <v>0</v>
      </c>
      <c r="I93" s="371">
        <v>0</v>
      </c>
      <c r="J93" s="371">
        <v>0</v>
      </c>
      <c r="K93" s="371">
        <v>0</v>
      </c>
      <c r="L93" s="371">
        <v>0</v>
      </c>
      <c r="M93" s="371">
        <v>0</v>
      </c>
      <c r="N93" s="371">
        <v>0</v>
      </c>
    </row>
    <row r="94" spans="1:14" ht="10.7" customHeight="1">
      <c r="A94" s="366"/>
      <c r="B94" s="367" t="s">
        <v>686</v>
      </c>
      <c r="C94" s="372">
        <v>0</v>
      </c>
      <c r="D94" s="371">
        <v>0</v>
      </c>
      <c r="E94" s="371">
        <v>0</v>
      </c>
      <c r="F94" s="371">
        <v>0</v>
      </c>
      <c r="G94" s="371">
        <v>0</v>
      </c>
      <c r="H94" s="371">
        <v>0</v>
      </c>
      <c r="I94" s="371">
        <v>0</v>
      </c>
      <c r="J94" s="371">
        <v>0</v>
      </c>
      <c r="K94" s="371">
        <v>0</v>
      </c>
      <c r="L94" s="371">
        <v>0</v>
      </c>
      <c r="M94" s="371">
        <v>0</v>
      </c>
      <c r="N94" s="371">
        <v>0</v>
      </c>
    </row>
    <row r="95" spans="1:14" ht="10.7" customHeight="1">
      <c r="A95" s="366"/>
      <c r="B95" s="367" t="s">
        <v>776</v>
      </c>
      <c r="C95" s="372">
        <v>0</v>
      </c>
      <c r="D95" s="371">
        <v>0</v>
      </c>
      <c r="E95" s="371">
        <v>0</v>
      </c>
      <c r="F95" s="371">
        <v>0</v>
      </c>
      <c r="G95" s="371">
        <v>0</v>
      </c>
      <c r="H95" s="371">
        <v>0</v>
      </c>
      <c r="I95" s="371">
        <v>0</v>
      </c>
      <c r="J95" s="371">
        <v>0</v>
      </c>
      <c r="K95" s="371">
        <v>0</v>
      </c>
      <c r="L95" s="371">
        <v>0</v>
      </c>
      <c r="M95" s="371">
        <v>0</v>
      </c>
      <c r="N95" s="371">
        <v>0</v>
      </c>
    </row>
    <row r="96" spans="1:14" ht="10.7" customHeight="1">
      <c r="A96" s="370">
        <v>10.3</v>
      </c>
      <c r="B96" s="367" t="s">
        <v>689</v>
      </c>
      <c r="C96" s="368">
        <v>843344479</v>
      </c>
      <c r="D96" s="371">
        <v>0</v>
      </c>
      <c r="E96" s="369">
        <v>843344479</v>
      </c>
      <c r="F96" s="369">
        <v>843344479</v>
      </c>
      <c r="G96" s="371">
        <v>0</v>
      </c>
      <c r="H96" s="371">
        <v>0</v>
      </c>
      <c r="I96" s="369">
        <v>843344479</v>
      </c>
      <c r="J96" s="371">
        <v>0</v>
      </c>
      <c r="K96" s="369">
        <v>843344479</v>
      </c>
      <c r="L96" s="369">
        <v>843344479</v>
      </c>
      <c r="M96" s="371">
        <v>0</v>
      </c>
      <c r="N96" s="371">
        <v>0</v>
      </c>
    </row>
    <row r="97" spans="1:14" ht="10.7" customHeight="1">
      <c r="A97" s="366"/>
      <c r="B97" s="367" t="s">
        <v>686</v>
      </c>
      <c r="C97" s="372">
        <v>0</v>
      </c>
      <c r="D97" s="371">
        <v>0</v>
      </c>
      <c r="E97" s="371">
        <v>0</v>
      </c>
      <c r="F97" s="371">
        <v>0</v>
      </c>
      <c r="G97" s="371">
        <v>0</v>
      </c>
      <c r="H97" s="371">
        <v>0</v>
      </c>
      <c r="I97" s="371">
        <v>0</v>
      </c>
      <c r="J97" s="371">
        <v>0</v>
      </c>
      <c r="K97" s="371">
        <v>0</v>
      </c>
      <c r="L97" s="371">
        <v>0</v>
      </c>
      <c r="M97" s="371">
        <v>0</v>
      </c>
      <c r="N97" s="371">
        <v>0</v>
      </c>
    </row>
    <row r="98" spans="1:14" ht="10.7" customHeight="1">
      <c r="A98" s="366"/>
      <c r="B98" s="367" t="s">
        <v>776</v>
      </c>
      <c r="C98" s="368">
        <v>843344479</v>
      </c>
      <c r="D98" s="371">
        <v>0</v>
      </c>
      <c r="E98" s="369">
        <v>843344479</v>
      </c>
      <c r="F98" s="369">
        <v>843344479</v>
      </c>
      <c r="G98" s="371">
        <v>0</v>
      </c>
      <c r="H98" s="371">
        <v>0</v>
      </c>
      <c r="I98" s="369">
        <v>843344479</v>
      </c>
      <c r="J98" s="371">
        <v>0</v>
      </c>
      <c r="K98" s="369">
        <v>843344479</v>
      </c>
      <c r="L98" s="369">
        <v>843344479</v>
      </c>
      <c r="M98" s="371">
        <v>0</v>
      </c>
      <c r="N98" s="371">
        <v>0</v>
      </c>
    </row>
    <row r="99" spans="1:14" ht="10.7" customHeight="1">
      <c r="A99" s="370">
        <v>11</v>
      </c>
      <c r="B99" s="367" t="s">
        <v>197</v>
      </c>
      <c r="C99" s="368">
        <v>237237853758</v>
      </c>
      <c r="D99" s="369">
        <v>69630419322</v>
      </c>
      <c r="E99" s="369">
        <v>167607434436</v>
      </c>
      <c r="F99" s="369">
        <v>44779935613</v>
      </c>
      <c r="G99" s="369">
        <v>88444714690</v>
      </c>
      <c r="H99" s="369">
        <v>34382784133</v>
      </c>
      <c r="I99" s="369">
        <v>237237853758</v>
      </c>
      <c r="J99" s="369">
        <v>69630419322</v>
      </c>
      <c r="K99" s="369">
        <v>167607434436</v>
      </c>
      <c r="L99" s="369">
        <v>44779935613</v>
      </c>
      <c r="M99" s="369">
        <v>88444714690</v>
      </c>
      <c r="N99" s="369">
        <v>34382784133</v>
      </c>
    </row>
    <row r="100" spans="1:14" ht="10.7" customHeight="1">
      <c r="A100" s="370">
        <v>11.1</v>
      </c>
      <c r="B100" s="367" t="s">
        <v>233</v>
      </c>
      <c r="C100" s="372">
        <v>0</v>
      </c>
      <c r="D100" s="371">
        <v>0</v>
      </c>
      <c r="E100" s="371">
        <v>0</v>
      </c>
      <c r="F100" s="371">
        <v>0</v>
      </c>
      <c r="G100" s="371">
        <v>0</v>
      </c>
      <c r="H100" s="371">
        <v>0</v>
      </c>
      <c r="I100" s="371">
        <v>0</v>
      </c>
      <c r="J100" s="371">
        <v>0</v>
      </c>
      <c r="K100" s="371">
        <v>0</v>
      </c>
      <c r="L100" s="371">
        <v>0</v>
      </c>
      <c r="M100" s="371">
        <v>0</v>
      </c>
      <c r="N100" s="371">
        <v>0</v>
      </c>
    </row>
    <row r="101" spans="1:14" ht="10.7" customHeight="1">
      <c r="A101" s="370">
        <v>11.2</v>
      </c>
      <c r="B101" s="367" t="s">
        <v>690</v>
      </c>
      <c r="C101" s="368">
        <v>78326469068</v>
      </c>
      <c r="D101" s="369">
        <v>60821250228</v>
      </c>
      <c r="E101" s="369">
        <v>17505218840</v>
      </c>
      <c r="F101" s="369">
        <v>8614953701</v>
      </c>
      <c r="G101" s="369">
        <v>3039410774</v>
      </c>
      <c r="H101" s="369">
        <v>5850854365</v>
      </c>
      <c r="I101" s="369">
        <v>78326469068</v>
      </c>
      <c r="J101" s="369">
        <v>60821250228</v>
      </c>
      <c r="K101" s="369">
        <v>17505218840</v>
      </c>
      <c r="L101" s="369">
        <v>8614953701</v>
      </c>
      <c r="M101" s="369">
        <v>3039410774</v>
      </c>
      <c r="N101" s="369">
        <v>5850854365</v>
      </c>
    </row>
    <row r="102" spans="1:14" ht="10.7" customHeight="1">
      <c r="A102" s="366"/>
      <c r="B102" s="367" t="s">
        <v>777</v>
      </c>
      <c r="C102" s="368">
        <v>50208144893</v>
      </c>
      <c r="D102" s="369">
        <v>47786278103</v>
      </c>
      <c r="E102" s="369">
        <v>2421866790</v>
      </c>
      <c r="F102" s="369">
        <v>1062780000</v>
      </c>
      <c r="G102" s="369">
        <v>233491000</v>
      </c>
      <c r="H102" s="369">
        <v>1125595790</v>
      </c>
      <c r="I102" s="369">
        <v>50208144893</v>
      </c>
      <c r="J102" s="369">
        <v>47786278103</v>
      </c>
      <c r="K102" s="369">
        <v>2421866790</v>
      </c>
      <c r="L102" s="369">
        <v>1062780000</v>
      </c>
      <c r="M102" s="369">
        <v>233491000</v>
      </c>
      <c r="N102" s="369">
        <v>1125595790</v>
      </c>
    </row>
    <row r="103" spans="1:14" ht="10.7" customHeight="1">
      <c r="A103" s="366"/>
      <c r="B103" s="367" t="s">
        <v>778</v>
      </c>
      <c r="C103" s="368">
        <v>6301345799</v>
      </c>
      <c r="D103" s="369">
        <v>6283334825</v>
      </c>
      <c r="E103" s="369">
        <v>18010974</v>
      </c>
      <c r="F103" s="371">
        <v>0</v>
      </c>
      <c r="G103" s="369">
        <v>18010974</v>
      </c>
      <c r="H103" s="371">
        <v>0</v>
      </c>
      <c r="I103" s="369">
        <v>6301345799</v>
      </c>
      <c r="J103" s="369">
        <v>6283334825</v>
      </c>
      <c r="K103" s="369">
        <v>18010974</v>
      </c>
      <c r="L103" s="371">
        <v>0</v>
      </c>
      <c r="M103" s="369">
        <v>18010974</v>
      </c>
      <c r="N103" s="371">
        <v>0</v>
      </c>
    </row>
    <row r="104" spans="1:14" ht="10.7" customHeight="1">
      <c r="A104" s="370">
        <v>11.3</v>
      </c>
      <c r="B104" s="367" t="s">
        <v>779</v>
      </c>
      <c r="C104" s="368">
        <v>8012261412</v>
      </c>
      <c r="D104" s="369">
        <v>5830046912</v>
      </c>
      <c r="E104" s="369">
        <v>2182214500</v>
      </c>
      <c r="F104" s="369">
        <v>1072379500</v>
      </c>
      <c r="G104" s="369">
        <v>1047335000</v>
      </c>
      <c r="H104" s="369">
        <v>62500000</v>
      </c>
      <c r="I104" s="369">
        <v>8012261412</v>
      </c>
      <c r="J104" s="369">
        <v>5830046912</v>
      </c>
      <c r="K104" s="369">
        <v>2182214500</v>
      </c>
      <c r="L104" s="369">
        <v>1072379500</v>
      </c>
      <c r="M104" s="369">
        <v>1047335000</v>
      </c>
      <c r="N104" s="369">
        <v>62500000</v>
      </c>
    </row>
    <row r="105" spans="1:14" ht="10.7" customHeight="1">
      <c r="A105" s="366"/>
      <c r="B105" s="367" t="s">
        <v>183</v>
      </c>
      <c r="C105" s="372">
        <v>0</v>
      </c>
      <c r="D105" s="371">
        <v>0</v>
      </c>
      <c r="E105" s="371">
        <v>0</v>
      </c>
      <c r="F105" s="371">
        <v>0</v>
      </c>
      <c r="G105" s="371">
        <v>0</v>
      </c>
      <c r="H105" s="371">
        <v>0</v>
      </c>
      <c r="I105" s="371">
        <v>0</v>
      </c>
      <c r="J105" s="371">
        <v>0</v>
      </c>
      <c r="K105" s="371">
        <v>0</v>
      </c>
      <c r="L105" s="371">
        <v>0</v>
      </c>
      <c r="M105" s="371">
        <v>0</v>
      </c>
      <c r="N105" s="371">
        <v>0</v>
      </c>
    </row>
    <row r="106" spans="1:14" ht="10.7" customHeight="1">
      <c r="A106" s="370">
        <v>11.4</v>
      </c>
      <c r="B106" s="367" t="s">
        <v>19</v>
      </c>
      <c r="C106" s="368">
        <v>26892135882</v>
      </c>
      <c r="D106" s="369">
        <v>1110431663</v>
      </c>
      <c r="E106" s="369">
        <v>25781704219</v>
      </c>
      <c r="F106" s="369">
        <v>18912510885</v>
      </c>
      <c r="G106" s="369">
        <v>6655154534</v>
      </c>
      <c r="H106" s="369">
        <v>214038800</v>
      </c>
      <c r="I106" s="369">
        <v>26892135882</v>
      </c>
      <c r="J106" s="369">
        <v>1110431663</v>
      </c>
      <c r="K106" s="369">
        <v>25781704219</v>
      </c>
      <c r="L106" s="369">
        <v>18912510885</v>
      </c>
      <c r="M106" s="369">
        <v>6655154534</v>
      </c>
      <c r="N106" s="369">
        <v>214038800</v>
      </c>
    </row>
    <row r="107" spans="1:14" ht="10.7" customHeight="1">
      <c r="A107" s="370">
        <v>11.5</v>
      </c>
      <c r="B107" s="367" t="s">
        <v>694</v>
      </c>
      <c r="C107" s="372">
        <v>0</v>
      </c>
      <c r="D107" s="371">
        <v>0</v>
      </c>
      <c r="E107" s="371">
        <v>0</v>
      </c>
      <c r="F107" s="371">
        <v>0</v>
      </c>
      <c r="G107" s="371">
        <v>0</v>
      </c>
      <c r="H107" s="371">
        <v>0</v>
      </c>
      <c r="I107" s="371">
        <v>0</v>
      </c>
      <c r="J107" s="371">
        <v>0</v>
      </c>
      <c r="K107" s="371">
        <v>0</v>
      </c>
      <c r="L107" s="371">
        <v>0</v>
      </c>
      <c r="M107" s="371">
        <v>0</v>
      </c>
      <c r="N107" s="371">
        <v>0</v>
      </c>
    </row>
    <row r="108" spans="1:14" ht="10.7" customHeight="1">
      <c r="A108" s="370">
        <v>11.6</v>
      </c>
      <c r="B108" s="367" t="s">
        <v>145</v>
      </c>
      <c r="C108" s="368">
        <v>24271803277</v>
      </c>
      <c r="D108" s="369">
        <v>224734800</v>
      </c>
      <c r="E108" s="369">
        <v>24047068477</v>
      </c>
      <c r="F108" s="369">
        <v>8026232471</v>
      </c>
      <c r="G108" s="369">
        <v>14696346306</v>
      </c>
      <c r="H108" s="369">
        <v>1324489700</v>
      </c>
      <c r="I108" s="369">
        <v>24271803277</v>
      </c>
      <c r="J108" s="369">
        <v>224734800</v>
      </c>
      <c r="K108" s="369">
        <v>24047068477</v>
      </c>
      <c r="L108" s="369">
        <v>8026232471</v>
      </c>
      <c r="M108" s="369">
        <v>14696346306</v>
      </c>
      <c r="N108" s="369">
        <v>1324489700</v>
      </c>
    </row>
    <row r="109" spans="1:14" ht="10.7" customHeight="1">
      <c r="A109" s="370">
        <v>11.7</v>
      </c>
      <c r="B109" s="367" t="s">
        <v>695</v>
      </c>
      <c r="C109" s="372">
        <v>0</v>
      </c>
      <c r="D109" s="371">
        <v>0</v>
      </c>
      <c r="E109" s="371">
        <v>0</v>
      </c>
      <c r="F109" s="371">
        <v>0</v>
      </c>
      <c r="G109" s="371">
        <v>0</v>
      </c>
      <c r="H109" s="371">
        <v>0</v>
      </c>
      <c r="I109" s="371">
        <v>0</v>
      </c>
      <c r="J109" s="371">
        <v>0</v>
      </c>
      <c r="K109" s="371">
        <v>0</v>
      </c>
      <c r="L109" s="371">
        <v>0</v>
      </c>
      <c r="M109" s="371">
        <v>0</v>
      </c>
      <c r="N109" s="371">
        <v>0</v>
      </c>
    </row>
    <row r="110" spans="1:14" ht="10.7" customHeight="1">
      <c r="A110" s="370">
        <v>11.8</v>
      </c>
      <c r="B110" s="367" t="s">
        <v>696</v>
      </c>
      <c r="C110" s="368">
        <v>99735184119</v>
      </c>
      <c r="D110" s="369">
        <v>1643955719</v>
      </c>
      <c r="E110" s="369">
        <v>98091228400</v>
      </c>
      <c r="F110" s="369">
        <v>8153859056</v>
      </c>
      <c r="G110" s="369">
        <v>63006468076</v>
      </c>
      <c r="H110" s="369">
        <v>26930901268</v>
      </c>
      <c r="I110" s="369">
        <v>99735184119</v>
      </c>
      <c r="J110" s="369">
        <v>1643955719</v>
      </c>
      <c r="K110" s="369">
        <v>98091228400</v>
      </c>
      <c r="L110" s="369">
        <v>8153859056</v>
      </c>
      <c r="M110" s="369">
        <v>63006468076</v>
      </c>
      <c r="N110" s="369">
        <v>26930901268</v>
      </c>
    </row>
    <row r="111" spans="1:14" ht="10.7" customHeight="1">
      <c r="A111" s="370">
        <v>12</v>
      </c>
      <c r="B111" s="367" t="s">
        <v>780</v>
      </c>
      <c r="C111" s="368">
        <v>4849441135</v>
      </c>
      <c r="D111" s="371">
        <v>0</v>
      </c>
      <c r="E111" s="369">
        <v>4849441135</v>
      </c>
      <c r="F111" s="371">
        <v>0</v>
      </c>
      <c r="G111" s="369">
        <v>735721788</v>
      </c>
      <c r="H111" s="369">
        <v>4113719347</v>
      </c>
      <c r="I111" s="369">
        <v>4849441135</v>
      </c>
      <c r="J111" s="371">
        <v>0</v>
      </c>
      <c r="K111" s="369">
        <v>4849441135</v>
      </c>
      <c r="L111" s="371">
        <v>0</v>
      </c>
      <c r="M111" s="369">
        <v>735721788</v>
      </c>
      <c r="N111" s="369">
        <v>4113719347</v>
      </c>
    </row>
    <row r="112" spans="1:14" ht="10.7" customHeight="1">
      <c r="A112" s="366"/>
      <c r="B112" s="367" t="s">
        <v>698</v>
      </c>
      <c r="C112" s="368">
        <v>735721788</v>
      </c>
      <c r="D112" s="371">
        <v>0</v>
      </c>
      <c r="E112" s="369">
        <v>735721788</v>
      </c>
      <c r="F112" s="371">
        <v>0</v>
      </c>
      <c r="G112" s="369">
        <v>735721788</v>
      </c>
      <c r="H112" s="371">
        <v>0</v>
      </c>
      <c r="I112" s="369">
        <v>735721788</v>
      </c>
      <c r="J112" s="371">
        <v>0</v>
      </c>
      <c r="K112" s="369">
        <v>735721788</v>
      </c>
      <c r="L112" s="371">
        <v>0</v>
      </c>
      <c r="M112" s="369">
        <v>735721788</v>
      </c>
      <c r="N112" s="371">
        <v>0</v>
      </c>
    </row>
    <row r="113" spans="1:14" ht="10.7" customHeight="1">
      <c r="A113" s="370">
        <v>13</v>
      </c>
      <c r="B113" s="367" t="s">
        <v>699</v>
      </c>
      <c r="C113" s="368">
        <v>47931864000</v>
      </c>
      <c r="D113" s="371">
        <v>0</v>
      </c>
      <c r="E113" s="369">
        <v>47931864000</v>
      </c>
      <c r="F113" s="369">
        <v>47931864000</v>
      </c>
      <c r="G113" s="371">
        <v>0</v>
      </c>
      <c r="H113" s="371">
        <v>0</v>
      </c>
      <c r="I113" s="369">
        <v>47931864000</v>
      </c>
      <c r="J113" s="371">
        <v>0</v>
      </c>
      <c r="K113" s="369">
        <v>47931864000</v>
      </c>
      <c r="L113" s="369">
        <v>47931864000</v>
      </c>
      <c r="M113" s="371">
        <v>0</v>
      </c>
      <c r="N113" s="371">
        <v>0</v>
      </c>
    </row>
    <row r="114" spans="1:14" ht="10.7" customHeight="1">
      <c r="A114" s="366"/>
      <c r="B114" s="367" t="s">
        <v>700</v>
      </c>
      <c r="C114" s="372">
        <v>0</v>
      </c>
      <c r="D114" s="371">
        <v>0</v>
      </c>
      <c r="E114" s="371">
        <v>0</v>
      </c>
      <c r="F114" s="371">
        <v>0</v>
      </c>
      <c r="G114" s="371">
        <v>0</v>
      </c>
      <c r="H114" s="371">
        <v>0</v>
      </c>
      <c r="I114" s="371">
        <v>0</v>
      </c>
      <c r="J114" s="371">
        <v>0</v>
      </c>
      <c r="K114" s="371">
        <v>0</v>
      </c>
      <c r="L114" s="371">
        <v>0</v>
      </c>
      <c r="M114" s="371">
        <v>0</v>
      </c>
      <c r="N114" s="371">
        <v>0</v>
      </c>
    </row>
    <row r="115" spans="1:14" ht="10.7" customHeight="1">
      <c r="A115" s="366"/>
      <c r="B115" s="367" t="s">
        <v>781</v>
      </c>
      <c r="C115" s="368">
        <v>47931864000</v>
      </c>
      <c r="D115" s="371">
        <v>0</v>
      </c>
      <c r="E115" s="369">
        <v>47931864000</v>
      </c>
      <c r="F115" s="369">
        <v>47931864000</v>
      </c>
      <c r="G115" s="371">
        <v>0</v>
      </c>
      <c r="H115" s="371">
        <v>0</v>
      </c>
      <c r="I115" s="369">
        <v>47931864000</v>
      </c>
      <c r="J115" s="371">
        <v>0</v>
      </c>
      <c r="K115" s="369">
        <v>47931864000</v>
      </c>
      <c r="L115" s="369">
        <v>47931864000</v>
      </c>
      <c r="M115" s="371">
        <v>0</v>
      </c>
      <c r="N115" s="371">
        <v>0</v>
      </c>
    </row>
    <row r="116" spans="1:14" ht="10.7" customHeight="1">
      <c r="A116" s="370">
        <v>13.1</v>
      </c>
      <c r="B116" s="367" t="s">
        <v>702</v>
      </c>
      <c r="C116" s="372">
        <v>0</v>
      </c>
      <c r="D116" s="371">
        <v>0</v>
      </c>
      <c r="E116" s="371">
        <v>0</v>
      </c>
      <c r="F116" s="371">
        <v>0</v>
      </c>
      <c r="G116" s="371">
        <v>0</v>
      </c>
      <c r="H116" s="371">
        <v>0</v>
      </c>
      <c r="I116" s="371">
        <v>0</v>
      </c>
      <c r="J116" s="371">
        <v>0</v>
      </c>
      <c r="K116" s="371">
        <v>0</v>
      </c>
      <c r="L116" s="371">
        <v>0</v>
      </c>
      <c r="M116" s="371">
        <v>0</v>
      </c>
      <c r="N116" s="371">
        <v>0</v>
      </c>
    </row>
    <row r="117" spans="1:14" ht="10.7" customHeight="1">
      <c r="A117" s="370">
        <v>13.2</v>
      </c>
      <c r="B117" s="367" t="s">
        <v>703</v>
      </c>
      <c r="C117" s="368">
        <v>47931864000</v>
      </c>
      <c r="D117" s="371">
        <v>0</v>
      </c>
      <c r="E117" s="369">
        <v>47931864000</v>
      </c>
      <c r="F117" s="369">
        <v>47931864000</v>
      </c>
      <c r="G117" s="371">
        <v>0</v>
      </c>
      <c r="H117" s="371">
        <v>0</v>
      </c>
      <c r="I117" s="369">
        <v>47931864000</v>
      </c>
      <c r="J117" s="371">
        <v>0</v>
      </c>
      <c r="K117" s="369">
        <v>47931864000</v>
      </c>
      <c r="L117" s="369">
        <v>47931864000</v>
      </c>
      <c r="M117" s="371">
        <v>0</v>
      </c>
      <c r="N117" s="371">
        <v>0</v>
      </c>
    </row>
    <row r="118" spans="1:14" ht="10.7" customHeight="1">
      <c r="A118" s="370">
        <v>13.3</v>
      </c>
      <c r="B118" s="367" t="s">
        <v>705</v>
      </c>
      <c r="C118" s="372">
        <v>0</v>
      </c>
      <c r="D118" s="371">
        <v>0</v>
      </c>
      <c r="E118" s="371">
        <v>0</v>
      </c>
      <c r="F118" s="371">
        <v>0</v>
      </c>
      <c r="G118" s="371">
        <v>0</v>
      </c>
      <c r="H118" s="371">
        <v>0</v>
      </c>
      <c r="I118" s="371">
        <v>0</v>
      </c>
      <c r="J118" s="371">
        <v>0</v>
      </c>
      <c r="K118" s="371">
        <v>0</v>
      </c>
      <c r="L118" s="371">
        <v>0</v>
      </c>
      <c r="M118" s="371">
        <v>0</v>
      </c>
      <c r="N118" s="371">
        <v>0</v>
      </c>
    </row>
    <row r="119" spans="1:14" ht="10.7" customHeight="1">
      <c r="A119" s="370">
        <v>13.4</v>
      </c>
      <c r="B119" s="367" t="s">
        <v>706</v>
      </c>
      <c r="C119" s="372">
        <v>0</v>
      </c>
      <c r="D119" s="371">
        <v>0</v>
      </c>
      <c r="E119" s="371">
        <v>0</v>
      </c>
      <c r="F119" s="371">
        <v>0</v>
      </c>
      <c r="G119" s="371">
        <v>0</v>
      </c>
      <c r="H119" s="371">
        <v>0</v>
      </c>
      <c r="I119" s="371">
        <v>0</v>
      </c>
      <c r="J119" s="371">
        <v>0</v>
      </c>
      <c r="K119" s="371">
        <v>0</v>
      </c>
      <c r="L119" s="371">
        <v>0</v>
      </c>
      <c r="M119" s="371">
        <v>0</v>
      </c>
      <c r="N119" s="371">
        <v>0</v>
      </c>
    </row>
    <row r="120" spans="1:14" ht="10.7" customHeight="1">
      <c r="A120" s="366"/>
      <c r="B120" s="367" t="s">
        <v>707</v>
      </c>
      <c r="C120" s="372">
        <v>0</v>
      </c>
      <c r="D120" s="371">
        <v>0</v>
      </c>
      <c r="E120" s="371">
        <v>0</v>
      </c>
      <c r="F120" s="371">
        <v>0</v>
      </c>
      <c r="G120" s="371">
        <v>0</v>
      </c>
      <c r="H120" s="371">
        <v>0</v>
      </c>
      <c r="I120" s="371">
        <v>0</v>
      </c>
      <c r="J120" s="371">
        <v>0</v>
      </c>
      <c r="K120" s="371">
        <v>0</v>
      </c>
      <c r="L120" s="371">
        <v>0</v>
      </c>
      <c r="M120" s="371">
        <v>0</v>
      </c>
      <c r="N120" s="371">
        <v>0</v>
      </c>
    </row>
    <row r="121" spans="1:14" ht="10.7" customHeight="1">
      <c r="A121" s="366"/>
      <c r="B121" s="367" t="s">
        <v>782</v>
      </c>
      <c r="C121" s="372">
        <v>0</v>
      </c>
      <c r="D121" s="371">
        <v>0</v>
      </c>
      <c r="E121" s="371">
        <v>0</v>
      </c>
      <c r="F121" s="371">
        <v>0</v>
      </c>
      <c r="G121" s="371">
        <v>0</v>
      </c>
      <c r="H121" s="371">
        <v>0</v>
      </c>
      <c r="I121" s="371">
        <v>0</v>
      </c>
      <c r="J121" s="371">
        <v>0</v>
      </c>
      <c r="K121" s="371">
        <v>0</v>
      </c>
      <c r="L121" s="371">
        <v>0</v>
      </c>
      <c r="M121" s="371">
        <v>0</v>
      </c>
      <c r="N121" s="371">
        <v>0</v>
      </c>
    </row>
    <row r="122" spans="1:14" ht="10.7" customHeight="1">
      <c r="A122" s="370">
        <v>13.5</v>
      </c>
      <c r="B122" s="367" t="s">
        <v>710</v>
      </c>
      <c r="C122" s="372">
        <v>0</v>
      </c>
      <c r="D122" s="371">
        <v>0</v>
      </c>
      <c r="E122" s="371">
        <v>0</v>
      </c>
      <c r="F122" s="371">
        <v>0</v>
      </c>
      <c r="G122" s="371">
        <v>0</v>
      </c>
      <c r="H122" s="371">
        <v>0</v>
      </c>
      <c r="I122" s="371">
        <v>0</v>
      </c>
      <c r="J122" s="371">
        <v>0</v>
      </c>
      <c r="K122" s="371">
        <v>0</v>
      </c>
      <c r="L122" s="371">
        <v>0</v>
      </c>
      <c r="M122" s="371">
        <v>0</v>
      </c>
      <c r="N122" s="371">
        <v>0</v>
      </c>
    </row>
    <row r="123" spans="1:14" ht="10.7" customHeight="1">
      <c r="A123" s="370" t="s">
        <v>208</v>
      </c>
      <c r="B123" s="367" t="s">
        <v>160</v>
      </c>
      <c r="C123" s="372">
        <v>0</v>
      </c>
      <c r="D123" s="371">
        <v>0</v>
      </c>
      <c r="E123" s="371">
        <v>0</v>
      </c>
      <c r="F123" s="371">
        <v>0</v>
      </c>
      <c r="G123" s="371">
        <v>0</v>
      </c>
      <c r="H123" s="371">
        <v>0</v>
      </c>
      <c r="I123" s="371">
        <v>0</v>
      </c>
      <c r="J123" s="371">
        <v>0</v>
      </c>
      <c r="K123" s="371">
        <v>0</v>
      </c>
      <c r="L123" s="371">
        <v>0</v>
      </c>
      <c r="M123" s="371">
        <v>0</v>
      </c>
      <c r="N123" s="371">
        <v>0</v>
      </c>
    </row>
    <row r="124" spans="1:14" ht="10.7" customHeight="1">
      <c r="A124" s="370">
        <v>1</v>
      </c>
      <c r="B124" s="367" t="s">
        <v>711</v>
      </c>
      <c r="C124" s="372">
        <v>0</v>
      </c>
      <c r="D124" s="371">
        <v>0</v>
      </c>
      <c r="E124" s="371">
        <v>0</v>
      </c>
      <c r="F124" s="371">
        <v>0</v>
      </c>
      <c r="G124" s="371">
        <v>0</v>
      </c>
      <c r="H124" s="371">
        <v>0</v>
      </c>
      <c r="I124" s="371">
        <v>0</v>
      </c>
      <c r="J124" s="371">
        <v>0</v>
      </c>
      <c r="K124" s="371">
        <v>0</v>
      </c>
      <c r="L124" s="371">
        <v>0</v>
      </c>
      <c r="M124" s="371">
        <v>0</v>
      </c>
      <c r="N124" s="371">
        <v>0</v>
      </c>
    </row>
    <row r="125" spans="1:14" ht="10.7" customHeight="1">
      <c r="A125" s="370">
        <v>1.1000000000000001</v>
      </c>
      <c r="B125" s="367" t="s">
        <v>27</v>
      </c>
      <c r="C125" s="372">
        <v>0</v>
      </c>
      <c r="D125" s="371">
        <v>0</v>
      </c>
      <c r="E125" s="371">
        <v>0</v>
      </c>
      <c r="F125" s="371">
        <v>0</v>
      </c>
      <c r="G125" s="371">
        <v>0</v>
      </c>
      <c r="H125" s="371">
        <v>0</v>
      </c>
      <c r="I125" s="371">
        <v>0</v>
      </c>
      <c r="J125" s="371">
        <v>0</v>
      </c>
      <c r="K125" s="371">
        <v>0</v>
      </c>
      <c r="L125" s="371">
        <v>0</v>
      </c>
      <c r="M125" s="371">
        <v>0</v>
      </c>
      <c r="N125" s="371">
        <v>0</v>
      </c>
    </row>
    <row r="126" spans="1:14" ht="10.7" customHeight="1">
      <c r="A126" s="370">
        <v>1.2</v>
      </c>
      <c r="B126" s="367" t="s">
        <v>25</v>
      </c>
      <c r="C126" s="372">
        <v>0</v>
      </c>
      <c r="D126" s="371">
        <v>0</v>
      </c>
      <c r="E126" s="371">
        <v>0</v>
      </c>
      <c r="F126" s="371">
        <v>0</v>
      </c>
      <c r="G126" s="371">
        <v>0</v>
      </c>
      <c r="H126" s="371">
        <v>0</v>
      </c>
      <c r="I126" s="371">
        <v>0</v>
      </c>
      <c r="J126" s="371">
        <v>0</v>
      </c>
      <c r="K126" s="371">
        <v>0</v>
      </c>
      <c r="L126" s="371">
        <v>0</v>
      </c>
      <c r="M126" s="371">
        <v>0</v>
      </c>
      <c r="N126" s="371">
        <v>0</v>
      </c>
    </row>
    <row r="127" spans="1:14" ht="10.7" customHeight="1">
      <c r="A127" s="370">
        <v>1.3</v>
      </c>
      <c r="B127" s="367" t="s">
        <v>161</v>
      </c>
      <c r="C127" s="372">
        <v>0</v>
      </c>
      <c r="D127" s="371">
        <v>0</v>
      </c>
      <c r="E127" s="371">
        <v>0</v>
      </c>
      <c r="F127" s="371">
        <v>0</v>
      </c>
      <c r="G127" s="371">
        <v>0</v>
      </c>
      <c r="H127" s="371">
        <v>0</v>
      </c>
      <c r="I127" s="371">
        <v>0</v>
      </c>
      <c r="J127" s="371">
        <v>0</v>
      </c>
      <c r="K127" s="371">
        <v>0</v>
      </c>
      <c r="L127" s="371">
        <v>0</v>
      </c>
      <c r="M127" s="371">
        <v>0</v>
      </c>
      <c r="N127" s="371">
        <v>0</v>
      </c>
    </row>
    <row r="128" spans="1:14" ht="10.7" customHeight="1">
      <c r="A128" s="370">
        <v>1.4</v>
      </c>
      <c r="B128" s="367" t="s">
        <v>783</v>
      </c>
      <c r="C128" s="372">
        <v>0</v>
      </c>
      <c r="D128" s="371">
        <v>0</v>
      </c>
      <c r="E128" s="371">
        <v>0</v>
      </c>
      <c r="F128" s="371">
        <v>0</v>
      </c>
      <c r="G128" s="371">
        <v>0</v>
      </c>
      <c r="H128" s="371">
        <v>0</v>
      </c>
      <c r="I128" s="371">
        <v>0</v>
      </c>
      <c r="J128" s="371">
        <v>0</v>
      </c>
      <c r="K128" s="371">
        <v>0</v>
      </c>
      <c r="L128" s="371">
        <v>0</v>
      </c>
      <c r="M128" s="371">
        <v>0</v>
      </c>
      <c r="N128" s="371">
        <v>0</v>
      </c>
    </row>
    <row r="129" spans="1:14" ht="10.7" customHeight="1">
      <c r="A129" s="370">
        <v>1.5</v>
      </c>
      <c r="B129" s="367" t="s">
        <v>162</v>
      </c>
      <c r="C129" s="372">
        <v>0</v>
      </c>
      <c r="D129" s="371">
        <v>0</v>
      </c>
      <c r="E129" s="371">
        <v>0</v>
      </c>
      <c r="F129" s="371">
        <v>0</v>
      </c>
      <c r="G129" s="371">
        <v>0</v>
      </c>
      <c r="H129" s="371">
        <v>0</v>
      </c>
      <c r="I129" s="371">
        <v>0</v>
      </c>
      <c r="J129" s="371">
        <v>0</v>
      </c>
      <c r="K129" s="371">
        <v>0</v>
      </c>
      <c r="L129" s="371">
        <v>0</v>
      </c>
      <c r="M129" s="371">
        <v>0</v>
      </c>
      <c r="N129" s="371">
        <v>0</v>
      </c>
    </row>
    <row r="130" spans="1:14" ht="10.7" customHeight="1">
      <c r="A130" s="370">
        <v>1.6</v>
      </c>
      <c r="B130" s="367" t="s">
        <v>713</v>
      </c>
      <c r="C130" s="372">
        <v>0</v>
      </c>
      <c r="D130" s="371">
        <v>0</v>
      </c>
      <c r="E130" s="371">
        <v>0</v>
      </c>
      <c r="F130" s="371">
        <v>0</v>
      </c>
      <c r="G130" s="371">
        <v>0</v>
      </c>
      <c r="H130" s="371">
        <v>0</v>
      </c>
      <c r="I130" s="371">
        <v>0</v>
      </c>
      <c r="J130" s="371">
        <v>0</v>
      </c>
      <c r="K130" s="371">
        <v>0</v>
      </c>
      <c r="L130" s="371">
        <v>0</v>
      </c>
      <c r="M130" s="371">
        <v>0</v>
      </c>
      <c r="N130" s="371">
        <v>0</v>
      </c>
    </row>
    <row r="131" spans="1:14" ht="10.7" customHeight="1">
      <c r="A131" s="370">
        <v>1.7</v>
      </c>
      <c r="B131" s="367" t="s">
        <v>714</v>
      </c>
      <c r="C131" s="372">
        <v>0</v>
      </c>
      <c r="D131" s="371">
        <v>0</v>
      </c>
      <c r="E131" s="371">
        <v>0</v>
      </c>
      <c r="F131" s="371">
        <v>0</v>
      </c>
      <c r="G131" s="371">
        <v>0</v>
      </c>
      <c r="H131" s="371">
        <v>0</v>
      </c>
      <c r="I131" s="371">
        <v>0</v>
      </c>
      <c r="J131" s="371">
        <v>0</v>
      </c>
      <c r="K131" s="371">
        <v>0</v>
      </c>
      <c r="L131" s="371">
        <v>0</v>
      </c>
      <c r="M131" s="371">
        <v>0</v>
      </c>
      <c r="N131" s="371">
        <v>0</v>
      </c>
    </row>
    <row r="132" spans="1:14" ht="10.7" customHeight="1">
      <c r="A132" s="370">
        <v>1.8</v>
      </c>
      <c r="B132" s="367" t="s">
        <v>181</v>
      </c>
      <c r="C132" s="372">
        <v>0</v>
      </c>
      <c r="D132" s="371">
        <v>0</v>
      </c>
      <c r="E132" s="371">
        <v>0</v>
      </c>
      <c r="F132" s="371">
        <v>0</v>
      </c>
      <c r="G132" s="371">
        <v>0</v>
      </c>
      <c r="H132" s="371">
        <v>0</v>
      </c>
      <c r="I132" s="371">
        <v>0</v>
      </c>
      <c r="J132" s="371">
        <v>0</v>
      </c>
      <c r="K132" s="371">
        <v>0</v>
      </c>
      <c r="L132" s="371">
        <v>0</v>
      </c>
      <c r="M132" s="371">
        <v>0</v>
      </c>
      <c r="N132" s="371">
        <v>0</v>
      </c>
    </row>
    <row r="133" spans="1:14" ht="10.7" customHeight="1">
      <c r="A133" s="370">
        <v>2</v>
      </c>
      <c r="B133" s="367" t="s">
        <v>784</v>
      </c>
      <c r="C133" s="372">
        <v>0</v>
      </c>
      <c r="D133" s="371">
        <v>0</v>
      </c>
      <c r="E133" s="371">
        <v>0</v>
      </c>
      <c r="F133" s="371">
        <v>0</v>
      </c>
      <c r="G133" s="371">
        <v>0</v>
      </c>
      <c r="H133" s="371">
        <v>0</v>
      </c>
      <c r="I133" s="371">
        <v>0</v>
      </c>
      <c r="J133" s="371">
        <v>0</v>
      </c>
      <c r="K133" s="371">
        <v>0</v>
      </c>
      <c r="L133" s="371">
        <v>0</v>
      </c>
      <c r="M133" s="371">
        <v>0</v>
      </c>
      <c r="N133" s="371">
        <v>0</v>
      </c>
    </row>
    <row r="134" spans="1:14" ht="10.7" customHeight="1">
      <c r="A134" s="370">
        <v>2.1</v>
      </c>
      <c r="B134" s="367" t="s">
        <v>27</v>
      </c>
      <c r="C134" s="372">
        <v>0</v>
      </c>
      <c r="D134" s="371">
        <v>0</v>
      </c>
      <c r="E134" s="371">
        <v>0</v>
      </c>
      <c r="F134" s="371">
        <v>0</v>
      </c>
      <c r="G134" s="371">
        <v>0</v>
      </c>
      <c r="H134" s="371">
        <v>0</v>
      </c>
      <c r="I134" s="371">
        <v>0</v>
      </c>
      <c r="J134" s="371">
        <v>0</v>
      </c>
      <c r="K134" s="371">
        <v>0</v>
      </c>
      <c r="L134" s="371">
        <v>0</v>
      </c>
      <c r="M134" s="371">
        <v>0</v>
      </c>
      <c r="N134" s="371">
        <v>0</v>
      </c>
    </row>
    <row r="135" spans="1:14" ht="10.7" customHeight="1">
      <c r="A135" s="370">
        <v>2.2000000000000002</v>
      </c>
      <c r="B135" s="367" t="s">
        <v>25</v>
      </c>
      <c r="C135" s="372">
        <v>0</v>
      </c>
      <c r="D135" s="371">
        <v>0</v>
      </c>
      <c r="E135" s="371">
        <v>0</v>
      </c>
      <c r="F135" s="371">
        <v>0</v>
      </c>
      <c r="G135" s="371">
        <v>0</v>
      </c>
      <c r="H135" s="371">
        <v>0</v>
      </c>
      <c r="I135" s="371">
        <v>0</v>
      </c>
      <c r="J135" s="371">
        <v>0</v>
      </c>
      <c r="K135" s="371">
        <v>0</v>
      </c>
      <c r="L135" s="371">
        <v>0</v>
      </c>
      <c r="M135" s="371">
        <v>0</v>
      </c>
      <c r="N135" s="371">
        <v>0</v>
      </c>
    </row>
    <row r="136" spans="1:14" ht="10.7" customHeight="1">
      <c r="A136" s="370">
        <v>2.2999999999999998</v>
      </c>
      <c r="B136" s="367" t="s">
        <v>716</v>
      </c>
      <c r="C136" s="372">
        <v>0</v>
      </c>
      <c r="D136" s="371">
        <v>0</v>
      </c>
      <c r="E136" s="371">
        <v>0</v>
      </c>
      <c r="F136" s="371">
        <v>0</v>
      </c>
      <c r="G136" s="371">
        <v>0</v>
      </c>
      <c r="H136" s="371">
        <v>0</v>
      </c>
      <c r="I136" s="371">
        <v>0</v>
      </c>
      <c r="J136" s="371">
        <v>0</v>
      </c>
      <c r="K136" s="371">
        <v>0</v>
      </c>
      <c r="L136" s="371">
        <v>0</v>
      </c>
      <c r="M136" s="371">
        <v>0</v>
      </c>
      <c r="N136" s="371">
        <v>0</v>
      </c>
    </row>
    <row r="137" spans="1:14" ht="10.7" customHeight="1">
      <c r="A137" s="370">
        <v>2.4</v>
      </c>
      <c r="B137" s="367" t="s">
        <v>161</v>
      </c>
      <c r="C137" s="372">
        <v>0</v>
      </c>
      <c r="D137" s="371">
        <v>0</v>
      </c>
      <c r="E137" s="371">
        <v>0</v>
      </c>
      <c r="F137" s="371">
        <v>0</v>
      </c>
      <c r="G137" s="371">
        <v>0</v>
      </c>
      <c r="H137" s="371">
        <v>0</v>
      </c>
      <c r="I137" s="371">
        <v>0</v>
      </c>
      <c r="J137" s="371">
        <v>0</v>
      </c>
      <c r="K137" s="371">
        <v>0</v>
      </c>
      <c r="L137" s="371">
        <v>0</v>
      </c>
      <c r="M137" s="371">
        <v>0</v>
      </c>
      <c r="N137" s="371">
        <v>0</v>
      </c>
    </row>
    <row r="138" spans="1:14" ht="10.7" customHeight="1">
      <c r="A138" s="370">
        <v>2.5</v>
      </c>
      <c r="B138" s="367" t="s">
        <v>162</v>
      </c>
      <c r="C138" s="372">
        <v>0</v>
      </c>
      <c r="D138" s="371">
        <v>0</v>
      </c>
      <c r="E138" s="371">
        <v>0</v>
      </c>
      <c r="F138" s="371">
        <v>0</v>
      </c>
      <c r="G138" s="371">
        <v>0</v>
      </c>
      <c r="H138" s="371">
        <v>0</v>
      </c>
      <c r="I138" s="371">
        <v>0</v>
      </c>
      <c r="J138" s="371">
        <v>0</v>
      </c>
      <c r="K138" s="371">
        <v>0</v>
      </c>
      <c r="L138" s="371">
        <v>0</v>
      </c>
      <c r="M138" s="371">
        <v>0</v>
      </c>
      <c r="N138" s="371">
        <v>0</v>
      </c>
    </row>
    <row r="139" spans="1:14" ht="10.7" customHeight="1">
      <c r="A139" s="370">
        <v>2.6</v>
      </c>
      <c r="B139" s="367" t="s">
        <v>717</v>
      </c>
      <c r="C139" s="372">
        <v>0</v>
      </c>
      <c r="D139" s="371">
        <v>0</v>
      </c>
      <c r="E139" s="371">
        <v>0</v>
      </c>
      <c r="F139" s="371">
        <v>0</v>
      </c>
      <c r="G139" s="371">
        <v>0</v>
      </c>
      <c r="H139" s="371">
        <v>0</v>
      </c>
      <c r="I139" s="371">
        <v>0</v>
      </c>
      <c r="J139" s="371">
        <v>0</v>
      </c>
      <c r="K139" s="371">
        <v>0</v>
      </c>
      <c r="L139" s="371">
        <v>0</v>
      </c>
      <c r="M139" s="371">
        <v>0</v>
      </c>
      <c r="N139" s="371">
        <v>0</v>
      </c>
    </row>
    <row r="140" spans="1:14" ht="10.7" customHeight="1">
      <c r="A140" s="370">
        <v>2.7</v>
      </c>
      <c r="B140" s="367" t="s">
        <v>718</v>
      </c>
      <c r="C140" s="372">
        <v>0</v>
      </c>
      <c r="D140" s="371">
        <v>0</v>
      </c>
      <c r="E140" s="371">
        <v>0</v>
      </c>
      <c r="F140" s="371">
        <v>0</v>
      </c>
      <c r="G140" s="371">
        <v>0</v>
      </c>
      <c r="H140" s="371">
        <v>0</v>
      </c>
      <c r="I140" s="371">
        <v>0</v>
      </c>
      <c r="J140" s="371">
        <v>0</v>
      </c>
      <c r="K140" s="371">
        <v>0</v>
      </c>
      <c r="L140" s="371">
        <v>0</v>
      </c>
      <c r="M140" s="371">
        <v>0</v>
      </c>
      <c r="N140" s="371">
        <v>0</v>
      </c>
    </row>
    <row r="141" spans="1:14" ht="10.7" customHeight="1">
      <c r="A141" s="370">
        <v>2.8</v>
      </c>
      <c r="B141" s="367" t="s">
        <v>181</v>
      </c>
      <c r="C141" s="372">
        <v>0</v>
      </c>
      <c r="D141" s="371">
        <v>0</v>
      </c>
      <c r="E141" s="371">
        <v>0</v>
      </c>
      <c r="F141" s="371">
        <v>0</v>
      </c>
      <c r="G141" s="371">
        <v>0</v>
      </c>
      <c r="H141" s="371">
        <v>0</v>
      </c>
      <c r="I141" s="371">
        <v>0</v>
      </c>
      <c r="J141" s="371">
        <v>0</v>
      </c>
      <c r="K141" s="371">
        <v>0</v>
      </c>
      <c r="L141" s="371">
        <v>0</v>
      </c>
      <c r="M141" s="371">
        <v>0</v>
      </c>
      <c r="N141" s="371">
        <v>0</v>
      </c>
    </row>
    <row r="142" spans="1:14" ht="10.7" customHeight="1">
      <c r="A142" s="370" t="s">
        <v>131</v>
      </c>
      <c r="B142" s="367" t="s">
        <v>719</v>
      </c>
      <c r="C142" s="368">
        <v>-277457507221</v>
      </c>
      <c r="D142" s="369">
        <v>-277513117221</v>
      </c>
      <c r="E142" s="369">
        <v>55610000</v>
      </c>
      <c r="F142" s="369">
        <v>55610000</v>
      </c>
      <c r="G142" s="371">
        <v>0</v>
      </c>
      <c r="H142" s="371">
        <v>0</v>
      </c>
      <c r="I142" s="369">
        <v>-277457507221</v>
      </c>
      <c r="J142" s="369">
        <v>-277513117221</v>
      </c>
      <c r="K142" s="369">
        <v>55610000</v>
      </c>
      <c r="L142" s="369">
        <v>55610000</v>
      </c>
      <c r="M142" s="371">
        <v>0</v>
      </c>
      <c r="N142" s="371">
        <v>0</v>
      </c>
    </row>
    <row r="143" spans="1:14" ht="10.7" customHeight="1">
      <c r="A143" s="370">
        <v>1</v>
      </c>
      <c r="B143" s="367" t="s">
        <v>396</v>
      </c>
      <c r="C143" s="368">
        <v>74261833345</v>
      </c>
      <c r="D143" s="369">
        <v>74206223345</v>
      </c>
      <c r="E143" s="369">
        <v>55610000</v>
      </c>
      <c r="F143" s="369">
        <v>55610000</v>
      </c>
      <c r="G143" s="371">
        <v>0</v>
      </c>
      <c r="H143" s="371">
        <v>0</v>
      </c>
      <c r="I143" s="369">
        <v>74261833345</v>
      </c>
      <c r="J143" s="369">
        <v>74206223345</v>
      </c>
      <c r="K143" s="369">
        <v>55610000</v>
      </c>
      <c r="L143" s="369">
        <v>55610000</v>
      </c>
      <c r="M143" s="371">
        <v>0</v>
      </c>
      <c r="N143" s="371">
        <v>0</v>
      </c>
    </row>
    <row r="144" spans="1:14" ht="10.7" customHeight="1">
      <c r="A144" s="370">
        <v>1.1000000000000001</v>
      </c>
      <c r="B144" s="367" t="s">
        <v>163</v>
      </c>
      <c r="C144" s="368">
        <v>102436656</v>
      </c>
      <c r="D144" s="369">
        <v>102436656</v>
      </c>
      <c r="E144" s="371">
        <v>0</v>
      </c>
      <c r="F144" s="371">
        <v>0</v>
      </c>
      <c r="G144" s="371">
        <v>0</v>
      </c>
      <c r="H144" s="371">
        <v>0</v>
      </c>
      <c r="I144" s="369">
        <v>102436656</v>
      </c>
      <c r="J144" s="369">
        <v>102436656</v>
      </c>
      <c r="K144" s="371">
        <v>0</v>
      </c>
      <c r="L144" s="371">
        <v>0</v>
      </c>
      <c r="M144" s="371">
        <v>0</v>
      </c>
      <c r="N144" s="371">
        <v>0</v>
      </c>
    </row>
    <row r="145" spans="1:14" ht="10.7" customHeight="1">
      <c r="A145" s="370">
        <v>1.2</v>
      </c>
      <c r="B145" s="367" t="s">
        <v>235</v>
      </c>
      <c r="C145" s="368">
        <v>18647051163</v>
      </c>
      <c r="D145" s="369">
        <v>18647051163</v>
      </c>
      <c r="E145" s="371">
        <v>0</v>
      </c>
      <c r="F145" s="371">
        <v>0</v>
      </c>
      <c r="G145" s="371">
        <v>0</v>
      </c>
      <c r="H145" s="371">
        <v>0</v>
      </c>
      <c r="I145" s="369">
        <v>18647051163</v>
      </c>
      <c r="J145" s="369">
        <v>18647051163</v>
      </c>
      <c r="K145" s="371">
        <v>0</v>
      </c>
      <c r="L145" s="371">
        <v>0</v>
      </c>
      <c r="M145" s="371">
        <v>0</v>
      </c>
      <c r="N145" s="371">
        <v>0</v>
      </c>
    </row>
    <row r="146" spans="1:14" ht="10.7" customHeight="1">
      <c r="A146" s="370">
        <v>1.3</v>
      </c>
      <c r="B146" s="367" t="s">
        <v>236</v>
      </c>
      <c r="C146" s="372">
        <v>0</v>
      </c>
      <c r="D146" s="371">
        <v>0</v>
      </c>
      <c r="E146" s="371">
        <v>0</v>
      </c>
      <c r="F146" s="371">
        <v>0</v>
      </c>
      <c r="G146" s="371">
        <v>0</v>
      </c>
      <c r="H146" s="371">
        <v>0</v>
      </c>
      <c r="I146" s="371">
        <v>0</v>
      </c>
      <c r="J146" s="371">
        <v>0</v>
      </c>
      <c r="K146" s="371">
        <v>0</v>
      </c>
      <c r="L146" s="371">
        <v>0</v>
      </c>
      <c r="M146" s="371">
        <v>0</v>
      </c>
      <c r="N146" s="371">
        <v>0</v>
      </c>
    </row>
    <row r="147" spans="1:14" ht="10.7" customHeight="1">
      <c r="A147" s="370">
        <v>1.4</v>
      </c>
      <c r="B147" s="367" t="s">
        <v>237</v>
      </c>
      <c r="C147" s="368">
        <v>50945320870</v>
      </c>
      <c r="D147" s="369">
        <v>50945320870</v>
      </c>
      <c r="E147" s="371">
        <v>0</v>
      </c>
      <c r="F147" s="371">
        <v>0</v>
      </c>
      <c r="G147" s="371">
        <v>0</v>
      </c>
      <c r="H147" s="371">
        <v>0</v>
      </c>
      <c r="I147" s="369">
        <v>50945320870</v>
      </c>
      <c r="J147" s="369">
        <v>50945320870</v>
      </c>
      <c r="K147" s="371">
        <v>0</v>
      </c>
      <c r="L147" s="371">
        <v>0</v>
      </c>
      <c r="M147" s="371">
        <v>0</v>
      </c>
      <c r="N147" s="371">
        <v>0</v>
      </c>
    </row>
    <row r="148" spans="1:14" ht="10.7" customHeight="1">
      <c r="A148" s="370">
        <v>1.5</v>
      </c>
      <c r="B148" s="367" t="s">
        <v>166</v>
      </c>
      <c r="C148" s="372">
        <v>0</v>
      </c>
      <c r="D148" s="371">
        <v>0</v>
      </c>
      <c r="E148" s="371">
        <v>0</v>
      </c>
      <c r="F148" s="371">
        <v>0</v>
      </c>
      <c r="G148" s="371">
        <v>0</v>
      </c>
      <c r="H148" s="371">
        <v>0</v>
      </c>
      <c r="I148" s="371">
        <v>0</v>
      </c>
      <c r="J148" s="371">
        <v>0</v>
      </c>
      <c r="K148" s="371">
        <v>0</v>
      </c>
      <c r="L148" s="371">
        <v>0</v>
      </c>
      <c r="M148" s="371">
        <v>0</v>
      </c>
      <c r="N148" s="371">
        <v>0</v>
      </c>
    </row>
    <row r="149" spans="1:14" ht="10.7" customHeight="1">
      <c r="A149" s="366"/>
      <c r="B149" s="367" t="s">
        <v>785</v>
      </c>
      <c r="C149" s="372">
        <v>0</v>
      </c>
      <c r="D149" s="371">
        <v>0</v>
      </c>
      <c r="E149" s="371">
        <v>0</v>
      </c>
      <c r="F149" s="371">
        <v>0</v>
      </c>
      <c r="G149" s="371">
        <v>0</v>
      </c>
      <c r="H149" s="371">
        <v>0</v>
      </c>
      <c r="I149" s="371">
        <v>0</v>
      </c>
      <c r="J149" s="371">
        <v>0</v>
      </c>
      <c r="K149" s="371">
        <v>0</v>
      </c>
      <c r="L149" s="371">
        <v>0</v>
      </c>
      <c r="M149" s="371">
        <v>0</v>
      </c>
      <c r="N149" s="371">
        <v>0</v>
      </c>
    </row>
    <row r="150" spans="1:14" ht="10.7" customHeight="1">
      <c r="A150" s="366"/>
      <c r="B150" s="367" t="s">
        <v>786</v>
      </c>
      <c r="C150" s="372">
        <v>0</v>
      </c>
      <c r="D150" s="371">
        <v>0</v>
      </c>
      <c r="E150" s="371">
        <v>0</v>
      </c>
      <c r="F150" s="371">
        <v>0</v>
      </c>
      <c r="G150" s="371">
        <v>0</v>
      </c>
      <c r="H150" s="371">
        <v>0</v>
      </c>
      <c r="I150" s="371">
        <v>0</v>
      </c>
      <c r="J150" s="371">
        <v>0</v>
      </c>
      <c r="K150" s="371">
        <v>0</v>
      </c>
      <c r="L150" s="371">
        <v>0</v>
      </c>
      <c r="M150" s="371">
        <v>0</v>
      </c>
      <c r="N150" s="371">
        <v>0</v>
      </c>
    </row>
    <row r="151" spans="1:14" ht="10.7" customHeight="1">
      <c r="A151" s="366"/>
      <c r="B151" s="367" t="s">
        <v>787</v>
      </c>
      <c r="C151" s="372">
        <v>0</v>
      </c>
      <c r="D151" s="371">
        <v>0</v>
      </c>
      <c r="E151" s="371">
        <v>0</v>
      </c>
      <c r="F151" s="371">
        <v>0</v>
      </c>
      <c r="G151" s="371">
        <v>0</v>
      </c>
      <c r="H151" s="371">
        <v>0</v>
      </c>
      <c r="I151" s="371">
        <v>0</v>
      </c>
      <c r="J151" s="371">
        <v>0</v>
      </c>
      <c r="K151" s="371">
        <v>0</v>
      </c>
      <c r="L151" s="371">
        <v>0</v>
      </c>
      <c r="M151" s="371">
        <v>0</v>
      </c>
      <c r="N151" s="371">
        <v>0</v>
      </c>
    </row>
    <row r="152" spans="1:14" ht="10.7" customHeight="1">
      <c r="A152" s="366"/>
      <c r="B152" s="367" t="s">
        <v>788</v>
      </c>
      <c r="C152" s="372">
        <v>0</v>
      </c>
      <c r="D152" s="371">
        <v>0</v>
      </c>
      <c r="E152" s="371">
        <v>0</v>
      </c>
      <c r="F152" s="371">
        <v>0</v>
      </c>
      <c r="G152" s="371">
        <v>0</v>
      </c>
      <c r="H152" s="371">
        <v>0</v>
      </c>
      <c r="I152" s="371">
        <v>0</v>
      </c>
      <c r="J152" s="371">
        <v>0</v>
      </c>
      <c r="K152" s="371">
        <v>0</v>
      </c>
      <c r="L152" s="371">
        <v>0</v>
      </c>
      <c r="M152" s="371">
        <v>0</v>
      </c>
      <c r="N152" s="371">
        <v>0</v>
      </c>
    </row>
    <row r="153" spans="1:14" ht="10.7" customHeight="1">
      <c r="A153" s="370">
        <v>1.6</v>
      </c>
      <c r="B153" s="367" t="s">
        <v>724</v>
      </c>
      <c r="C153" s="368">
        <v>169688800</v>
      </c>
      <c r="D153" s="369">
        <v>169688800</v>
      </c>
      <c r="E153" s="371">
        <v>0</v>
      </c>
      <c r="F153" s="371">
        <v>0</v>
      </c>
      <c r="G153" s="371">
        <v>0</v>
      </c>
      <c r="H153" s="371">
        <v>0</v>
      </c>
      <c r="I153" s="369">
        <v>169688800</v>
      </c>
      <c r="J153" s="369">
        <v>169688800</v>
      </c>
      <c r="K153" s="371">
        <v>0</v>
      </c>
      <c r="L153" s="371">
        <v>0</v>
      </c>
      <c r="M153" s="371">
        <v>0</v>
      </c>
      <c r="N153" s="371">
        <v>0</v>
      </c>
    </row>
    <row r="154" spans="1:14" ht="10.7" customHeight="1">
      <c r="A154" s="370">
        <v>1.7</v>
      </c>
      <c r="B154" s="367" t="s">
        <v>234</v>
      </c>
      <c r="C154" s="368">
        <v>4397335856</v>
      </c>
      <c r="D154" s="369">
        <v>4341725856</v>
      </c>
      <c r="E154" s="369">
        <v>55610000</v>
      </c>
      <c r="F154" s="369">
        <v>55610000</v>
      </c>
      <c r="G154" s="371">
        <v>0</v>
      </c>
      <c r="H154" s="371">
        <v>0</v>
      </c>
      <c r="I154" s="369">
        <v>4397335856</v>
      </c>
      <c r="J154" s="369">
        <v>4341725856</v>
      </c>
      <c r="K154" s="369">
        <v>55610000</v>
      </c>
      <c r="L154" s="369">
        <v>55610000</v>
      </c>
      <c r="M154" s="371">
        <v>0</v>
      </c>
      <c r="N154" s="371">
        <v>0</v>
      </c>
    </row>
    <row r="155" spans="1:14" ht="10.7" customHeight="1">
      <c r="A155" s="370">
        <v>2</v>
      </c>
      <c r="B155" s="367" t="s">
        <v>397</v>
      </c>
      <c r="C155" s="368">
        <v>-351719340566</v>
      </c>
      <c r="D155" s="369">
        <v>-351719340566</v>
      </c>
      <c r="E155" s="371">
        <v>0</v>
      </c>
      <c r="F155" s="371">
        <v>0</v>
      </c>
      <c r="G155" s="371">
        <v>0</v>
      </c>
      <c r="H155" s="371">
        <v>0</v>
      </c>
      <c r="I155" s="369">
        <v>-351719340566</v>
      </c>
      <c r="J155" s="369">
        <v>-351719340566</v>
      </c>
      <c r="K155" s="371">
        <v>0</v>
      </c>
      <c r="L155" s="371">
        <v>0</v>
      </c>
      <c r="M155" s="371">
        <v>0</v>
      </c>
      <c r="N155" s="371">
        <v>0</v>
      </c>
    </row>
    <row r="156" spans="1:14" ht="10.7" customHeight="1">
      <c r="A156" s="370" t="s">
        <v>152</v>
      </c>
      <c r="B156" s="367" t="s">
        <v>621</v>
      </c>
      <c r="C156" s="368">
        <v>6881133275</v>
      </c>
      <c r="D156" s="371">
        <v>0</v>
      </c>
      <c r="E156" s="369">
        <v>6881133275</v>
      </c>
      <c r="F156" s="369">
        <v>5002317630</v>
      </c>
      <c r="G156" s="369">
        <v>1878815645</v>
      </c>
      <c r="H156" s="371">
        <v>0</v>
      </c>
      <c r="I156" s="369">
        <v>6881133275</v>
      </c>
      <c r="J156" s="371">
        <v>0</v>
      </c>
      <c r="K156" s="369">
        <v>6881133275</v>
      </c>
      <c r="L156" s="369">
        <v>5002317630</v>
      </c>
      <c r="M156" s="369">
        <v>1878815645</v>
      </c>
      <c r="N156" s="371">
        <v>0</v>
      </c>
    </row>
    <row r="157" spans="1:14" ht="10.7" customHeight="1">
      <c r="A157" s="370" t="s">
        <v>153</v>
      </c>
      <c r="B157" s="367" t="s">
        <v>167</v>
      </c>
      <c r="C157" s="368">
        <v>12794679026</v>
      </c>
      <c r="D157" s="371">
        <v>0</v>
      </c>
      <c r="E157" s="369">
        <v>12794679026</v>
      </c>
      <c r="F157" s="371">
        <v>0</v>
      </c>
      <c r="G157" s="369">
        <v>2306084948</v>
      </c>
      <c r="H157" s="369">
        <v>10488594078</v>
      </c>
      <c r="I157" s="369">
        <v>12794679026</v>
      </c>
      <c r="J157" s="371">
        <v>0</v>
      </c>
      <c r="K157" s="369">
        <v>12794679026</v>
      </c>
      <c r="L157" s="371">
        <v>0</v>
      </c>
      <c r="M157" s="369">
        <v>2306084948</v>
      </c>
      <c r="N157" s="369">
        <v>10488594078</v>
      </c>
    </row>
    <row r="158" spans="1:14" ht="10.7" customHeight="1">
      <c r="A158" s="370">
        <v>1</v>
      </c>
      <c r="B158" s="367" t="s">
        <v>168</v>
      </c>
      <c r="C158" s="368">
        <v>8363105700</v>
      </c>
      <c r="D158" s="371">
        <v>0</v>
      </c>
      <c r="E158" s="369">
        <v>8363105700</v>
      </c>
      <c r="F158" s="371">
        <v>0</v>
      </c>
      <c r="G158" s="369">
        <v>1655487000</v>
      </c>
      <c r="H158" s="369">
        <v>6707618700</v>
      </c>
      <c r="I158" s="369">
        <v>8363105700</v>
      </c>
      <c r="J158" s="371">
        <v>0</v>
      </c>
      <c r="K158" s="369">
        <v>8363105700</v>
      </c>
      <c r="L158" s="371">
        <v>0</v>
      </c>
      <c r="M158" s="369">
        <v>1655487000</v>
      </c>
      <c r="N158" s="369">
        <v>6707618700</v>
      </c>
    </row>
    <row r="159" spans="1:14" ht="10.7" customHeight="1">
      <c r="A159" s="370">
        <v>2</v>
      </c>
      <c r="B159" s="367" t="s">
        <v>247</v>
      </c>
      <c r="C159" s="368">
        <v>4431573326</v>
      </c>
      <c r="D159" s="371">
        <v>0</v>
      </c>
      <c r="E159" s="369">
        <v>4431573326</v>
      </c>
      <c r="F159" s="371">
        <v>0</v>
      </c>
      <c r="G159" s="369">
        <v>650597948</v>
      </c>
      <c r="H159" s="369">
        <v>3780975378</v>
      </c>
      <c r="I159" s="369">
        <v>4431573326</v>
      </c>
      <c r="J159" s="371">
        <v>0</v>
      </c>
      <c r="K159" s="369">
        <v>4431573326</v>
      </c>
      <c r="L159" s="371">
        <v>0</v>
      </c>
      <c r="M159" s="369">
        <v>650597948</v>
      </c>
      <c r="N159" s="369">
        <v>3780975378</v>
      </c>
    </row>
    <row r="160" spans="1:14" ht="10.7" customHeight="1">
      <c r="A160" s="370" t="s">
        <v>154</v>
      </c>
      <c r="B160" s="367" t="s">
        <v>789</v>
      </c>
      <c r="C160" s="372">
        <v>0</v>
      </c>
      <c r="D160" s="371">
        <v>0</v>
      </c>
      <c r="E160" s="371">
        <v>0</v>
      </c>
      <c r="F160" s="371">
        <v>0</v>
      </c>
      <c r="G160" s="371">
        <v>0</v>
      </c>
      <c r="H160" s="371">
        <v>0</v>
      </c>
      <c r="I160" s="371">
        <v>0</v>
      </c>
      <c r="J160" s="371">
        <v>0</v>
      </c>
      <c r="K160" s="371">
        <v>0</v>
      </c>
      <c r="L160" s="371">
        <v>0</v>
      </c>
      <c r="M160" s="371">
        <v>0</v>
      </c>
      <c r="N160" s="371">
        <v>0</v>
      </c>
    </row>
    <row r="161" spans="1:14" ht="10.7" customHeight="1">
      <c r="A161" s="370">
        <v>1</v>
      </c>
      <c r="B161" s="367" t="s">
        <v>726</v>
      </c>
      <c r="C161" s="372">
        <v>0</v>
      </c>
      <c r="D161" s="371">
        <v>0</v>
      </c>
      <c r="E161" s="371">
        <v>0</v>
      </c>
      <c r="F161" s="371">
        <v>0</v>
      </c>
      <c r="G161" s="371">
        <v>0</v>
      </c>
      <c r="H161" s="371">
        <v>0</v>
      </c>
      <c r="I161" s="371">
        <v>0</v>
      </c>
      <c r="J161" s="371">
        <v>0</v>
      </c>
      <c r="K161" s="371">
        <v>0</v>
      </c>
      <c r="L161" s="371">
        <v>0</v>
      </c>
      <c r="M161" s="371">
        <v>0</v>
      </c>
      <c r="N161" s="371">
        <v>0</v>
      </c>
    </row>
    <row r="162" spans="1:14" ht="10.7" customHeight="1">
      <c r="A162" s="370">
        <v>1.1000000000000001</v>
      </c>
      <c r="B162" s="367" t="s">
        <v>146</v>
      </c>
      <c r="C162" s="372">
        <v>0</v>
      </c>
      <c r="D162" s="371">
        <v>0</v>
      </c>
      <c r="E162" s="371">
        <v>0</v>
      </c>
      <c r="F162" s="371">
        <v>0</v>
      </c>
      <c r="G162" s="371">
        <v>0</v>
      </c>
      <c r="H162" s="371">
        <v>0</v>
      </c>
      <c r="I162" s="371">
        <v>0</v>
      </c>
      <c r="J162" s="371">
        <v>0</v>
      </c>
      <c r="K162" s="371">
        <v>0</v>
      </c>
      <c r="L162" s="371">
        <v>0</v>
      </c>
      <c r="M162" s="371">
        <v>0</v>
      </c>
      <c r="N162" s="371">
        <v>0</v>
      </c>
    </row>
    <row r="163" spans="1:14" ht="10.7" customHeight="1">
      <c r="A163" s="370">
        <v>1.2</v>
      </c>
      <c r="B163" s="367" t="s">
        <v>147</v>
      </c>
      <c r="C163" s="372">
        <v>0</v>
      </c>
      <c r="D163" s="371">
        <v>0</v>
      </c>
      <c r="E163" s="371">
        <v>0</v>
      </c>
      <c r="F163" s="371">
        <v>0</v>
      </c>
      <c r="G163" s="371">
        <v>0</v>
      </c>
      <c r="H163" s="371">
        <v>0</v>
      </c>
      <c r="I163" s="371">
        <v>0</v>
      </c>
      <c r="J163" s="371">
        <v>0</v>
      </c>
      <c r="K163" s="371">
        <v>0</v>
      </c>
      <c r="L163" s="371">
        <v>0</v>
      </c>
      <c r="M163" s="371">
        <v>0</v>
      </c>
      <c r="N163" s="371">
        <v>0</v>
      </c>
    </row>
    <row r="164" spans="1:14" ht="10.7" customHeight="1">
      <c r="A164" s="370">
        <v>2</v>
      </c>
      <c r="B164" s="367" t="s">
        <v>148</v>
      </c>
      <c r="C164" s="372">
        <v>0</v>
      </c>
      <c r="D164" s="371">
        <v>0</v>
      </c>
      <c r="E164" s="371">
        <v>0</v>
      </c>
      <c r="F164" s="371">
        <v>0</v>
      </c>
      <c r="G164" s="371">
        <v>0</v>
      </c>
      <c r="H164" s="371">
        <v>0</v>
      </c>
      <c r="I164" s="371">
        <v>0</v>
      </c>
      <c r="J164" s="371">
        <v>0</v>
      </c>
      <c r="K164" s="371">
        <v>0</v>
      </c>
      <c r="L164" s="371">
        <v>0</v>
      </c>
      <c r="M164" s="371">
        <v>0</v>
      </c>
      <c r="N164" s="371">
        <v>0</v>
      </c>
    </row>
    <row r="165" spans="1:14" ht="10.7" customHeight="1">
      <c r="A165" s="370" t="s">
        <v>155</v>
      </c>
      <c r="B165" s="367" t="s">
        <v>149</v>
      </c>
      <c r="C165" s="372">
        <v>0</v>
      </c>
      <c r="D165" s="371">
        <v>0</v>
      </c>
      <c r="E165" s="371">
        <v>0</v>
      </c>
      <c r="F165" s="371">
        <v>0</v>
      </c>
      <c r="G165" s="371">
        <v>0</v>
      </c>
      <c r="H165" s="371">
        <v>0</v>
      </c>
      <c r="I165" s="371">
        <v>0</v>
      </c>
      <c r="J165" s="371">
        <v>0</v>
      </c>
      <c r="K165" s="371">
        <v>0</v>
      </c>
      <c r="L165" s="371">
        <v>0</v>
      </c>
      <c r="M165" s="371">
        <v>0</v>
      </c>
      <c r="N165" s="371">
        <v>0</v>
      </c>
    </row>
    <row r="166" spans="1:14" ht="10.7" customHeight="1">
      <c r="A166" s="370" t="s">
        <v>103</v>
      </c>
      <c r="B166" s="367" t="s">
        <v>790</v>
      </c>
      <c r="C166" s="372">
        <v>0</v>
      </c>
      <c r="D166" s="371">
        <v>0</v>
      </c>
      <c r="E166" s="371">
        <v>0</v>
      </c>
      <c r="F166" s="371">
        <v>0</v>
      </c>
      <c r="G166" s="371">
        <v>0</v>
      </c>
      <c r="H166" s="371">
        <v>0</v>
      </c>
      <c r="I166" s="371">
        <v>0</v>
      </c>
      <c r="J166" s="371">
        <v>0</v>
      </c>
      <c r="K166" s="371">
        <v>0</v>
      </c>
      <c r="L166" s="371">
        <v>0</v>
      </c>
      <c r="M166" s="371">
        <v>0</v>
      </c>
      <c r="N166" s="371">
        <v>0</v>
      </c>
    </row>
    <row r="167" spans="1:14" ht="10.7" customHeight="1">
      <c r="A167" s="366"/>
      <c r="B167" s="367" t="s">
        <v>791</v>
      </c>
      <c r="C167" s="372">
        <v>0</v>
      </c>
      <c r="D167" s="371">
        <v>0</v>
      </c>
      <c r="E167" s="371">
        <v>0</v>
      </c>
      <c r="F167" s="371">
        <v>0</v>
      </c>
      <c r="G167" s="371">
        <v>0</v>
      </c>
      <c r="H167" s="371">
        <v>0</v>
      </c>
      <c r="I167" s="371">
        <v>0</v>
      </c>
      <c r="J167" s="371">
        <v>0</v>
      </c>
      <c r="K167" s="371">
        <v>0</v>
      </c>
      <c r="L167" s="371">
        <v>0</v>
      </c>
      <c r="M167" s="371">
        <v>0</v>
      </c>
      <c r="N167" s="371">
        <v>0</v>
      </c>
    </row>
    <row r="168" spans="1:14" ht="10.7" customHeight="1">
      <c r="A168" s="370" t="s">
        <v>209</v>
      </c>
      <c r="B168" s="367" t="s">
        <v>150</v>
      </c>
      <c r="C168" s="372">
        <v>0</v>
      </c>
      <c r="D168" s="371">
        <v>0</v>
      </c>
      <c r="E168" s="371">
        <v>0</v>
      </c>
      <c r="F168" s="371">
        <v>0</v>
      </c>
      <c r="G168" s="371">
        <v>0</v>
      </c>
      <c r="H168" s="371">
        <v>0</v>
      </c>
      <c r="I168" s="371">
        <v>0</v>
      </c>
      <c r="J168" s="371">
        <v>0</v>
      </c>
      <c r="K168" s="371">
        <v>0</v>
      </c>
      <c r="L168" s="371">
        <v>0</v>
      </c>
      <c r="M168" s="371">
        <v>0</v>
      </c>
      <c r="N168" s="371">
        <v>0</v>
      </c>
    </row>
    <row r="169" spans="1:14" ht="10.7" customHeight="1">
      <c r="A169" s="370" t="s">
        <v>207</v>
      </c>
      <c r="B169" s="367" t="s">
        <v>729</v>
      </c>
      <c r="C169" s="372">
        <v>0</v>
      </c>
      <c r="D169" s="371">
        <v>0</v>
      </c>
      <c r="E169" s="371">
        <v>0</v>
      </c>
      <c r="F169" s="371">
        <v>0</v>
      </c>
      <c r="G169" s="371">
        <v>0</v>
      </c>
      <c r="H169" s="371">
        <v>0</v>
      </c>
      <c r="I169" s="371">
        <v>0</v>
      </c>
      <c r="J169" s="371">
        <v>0</v>
      </c>
      <c r="K169" s="371">
        <v>0</v>
      </c>
      <c r="L169" s="371">
        <v>0</v>
      </c>
      <c r="M169" s="371">
        <v>0</v>
      </c>
      <c r="N169" s="371">
        <v>0</v>
      </c>
    </row>
    <row r="170" spans="1:14" ht="10.7" customHeight="1">
      <c r="A170" s="366"/>
      <c r="B170" s="367" t="s">
        <v>730</v>
      </c>
      <c r="C170" s="372">
        <v>0</v>
      </c>
      <c r="D170" s="371">
        <v>0</v>
      </c>
      <c r="E170" s="371">
        <v>0</v>
      </c>
      <c r="F170" s="371">
        <v>0</v>
      </c>
      <c r="G170" s="371">
        <v>0</v>
      </c>
      <c r="H170" s="371">
        <v>0</v>
      </c>
      <c r="I170" s="371">
        <v>0</v>
      </c>
      <c r="J170" s="371">
        <v>0</v>
      </c>
      <c r="K170" s="371">
        <v>0</v>
      </c>
      <c r="L170" s="371">
        <v>0</v>
      </c>
      <c r="M170" s="371">
        <v>0</v>
      </c>
      <c r="N170" s="371">
        <v>0</v>
      </c>
    </row>
    <row r="171" spans="1:14" ht="10.7" customHeight="1">
      <c r="A171" s="370" t="s">
        <v>208</v>
      </c>
      <c r="B171" s="367" t="s">
        <v>731</v>
      </c>
      <c r="C171" s="372">
        <v>0</v>
      </c>
      <c r="D171" s="371">
        <v>0</v>
      </c>
      <c r="E171" s="371">
        <v>0</v>
      </c>
      <c r="F171" s="371">
        <v>0</v>
      </c>
      <c r="G171" s="371">
        <v>0</v>
      </c>
      <c r="H171" s="371">
        <v>0</v>
      </c>
      <c r="I171" s="371">
        <v>0</v>
      </c>
      <c r="J171" s="371">
        <v>0</v>
      </c>
      <c r="K171" s="371">
        <v>0</v>
      </c>
      <c r="L171" s="371">
        <v>0</v>
      </c>
      <c r="M171" s="371">
        <v>0</v>
      </c>
      <c r="N171" s="371">
        <v>0</v>
      </c>
    </row>
    <row r="172" spans="1:14" ht="10.7" customHeight="1">
      <c r="A172" s="370" t="s">
        <v>131</v>
      </c>
      <c r="B172" s="367" t="s">
        <v>28</v>
      </c>
      <c r="C172" s="372">
        <v>0</v>
      </c>
      <c r="D172" s="371">
        <v>0</v>
      </c>
      <c r="E172" s="371">
        <v>0</v>
      </c>
      <c r="F172" s="371">
        <v>0</v>
      </c>
      <c r="G172" s="371">
        <v>0</v>
      </c>
      <c r="H172" s="371">
        <v>0</v>
      </c>
      <c r="I172" s="371">
        <v>0</v>
      </c>
      <c r="J172" s="371">
        <v>0</v>
      </c>
      <c r="K172" s="371">
        <v>0</v>
      </c>
      <c r="L172" s="371">
        <v>0</v>
      </c>
      <c r="M172" s="371">
        <v>0</v>
      </c>
      <c r="N172" s="371">
        <v>0</v>
      </c>
    </row>
    <row r="173" spans="1:14" ht="10.7" customHeight="1">
      <c r="A173" s="370">
        <v>1</v>
      </c>
      <c r="B173" s="367" t="s">
        <v>732</v>
      </c>
      <c r="C173" s="372">
        <v>0</v>
      </c>
      <c r="D173" s="371">
        <v>0</v>
      </c>
      <c r="E173" s="371">
        <v>0</v>
      </c>
      <c r="F173" s="371">
        <v>0</v>
      </c>
      <c r="G173" s="371">
        <v>0</v>
      </c>
      <c r="H173" s="371">
        <v>0</v>
      </c>
      <c r="I173" s="371">
        <v>0</v>
      </c>
      <c r="J173" s="371">
        <v>0</v>
      </c>
      <c r="K173" s="371">
        <v>0</v>
      </c>
      <c r="L173" s="371">
        <v>0</v>
      </c>
      <c r="M173" s="371">
        <v>0</v>
      </c>
      <c r="N173" s="371">
        <v>0</v>
      </c>
    </row>
    <row r="174" spans="1:14" ht="10.7" customHeight="1">
      <c r="A174" s="370">
        <v>2</v>
      </c>
      <c r="B174" s="367" t="s">
        <v>164</v>
      </c>
      <c r="C174" s="372">
        <v>0</v>
      </c>
      <c r="D174" s="371">
        <v>0</v>
      </c>
      <c r="E174" s="371">
        <v>0</v>
      </c>
      <c r="F174" s="371">
        <v>0</v>
      </c>
      <c r="G174" s="371">
        <v>0</v>
      </c>
      <c r="H174" s="371">
        <v>0</v>
      </c>
      <c r="I174" s="371">
        <v>0</v>
      </c>
      <c r="J174" s="371">
        <v>0</v>
      </c>
      <c r="K174" s="371">
        <v>0</v>
      </c>
      <c r="L174" s="371">
        <v>0</v>
      </c>
      <c r="M174" s="371">
        <v>0</v>
      </c>
      <c r="N174" s="371">
        <v>0</v>
      </c>
    </row>
    <row r="175" spans="1:14" ht="10.7" customHeight="1">
      <c r="A175" s="370" t="s">
        <v>152</v>
      </c>
      <c r="B175" s="367" t="s">
        <v>790</v>
      </c>
      <c r="C175" s="372">
        <v>0</v>
      </c>
      <c r="D175" s="371">
        <v>0</v>
      </c>
      <c r="E175" s="371">
        <v>0</v>
      </c>
      <c r="F175" s="371">
        <v>0</v>
      </c>
      <c r="G175" s="371">
        <v>0</v>
      </c>
      <c r="H175" s="371">
        <v>0</v>
      </c>
      <c r="I175" s="371">
        <v>0</v>
      </c>
      <c r="J175" s="371">
        <v>0</v>
      </c>
      <c r="K175" s="371">
        <v>0</v>
      </c>
      <c r="L175" s="371">
        <v>0</v>
      </c>
      <c r="M175" s="371">
        <v>0</v>
      </c>
      <c r="N175" s="371">
        <v>0</v>
      </c>
    </row>
    <row r="176" spans="1:14" ht="10.7" customHeight="1">
      <c r="A176" s="366"/>
      <c r="B176" s="367" t="s">
        <v>791</v>
      </c>
      <c r="C176" s="372">
        <v>0</v>
      </c>
      <c r="D176" s="371">
        <v>0</v>
      </c>
      <c r="E176" s="371">
        <v>0</v>
      </c>
      <c r="F176" s="371">
        <v>0</v>
      </c>
      <c r="G176" s="371">
        <v>0</v>
      </c>
      <c r="H176" s="371">
        <v>0</v>
      </c>
      <c r="I176" s="371">
        <v>0</v>
      </c>
      <c r="J176" s="371">
        <v>0</v>
      </c>
      <c r="K176" s="371">
        <v>0</v>
      </c>
      <c r="L176" s="371">
        <v>0</v>
      </c>
      <c r="M176" s="371">
        <v>0</v>
      </c>
      <c r="N176" s="371">
        <v>0</v>
      </c>
    </row>
    <row r="177" spans="1:14" ht="10.7" customHeight="1">
      <c r="A177" s="370" t="s">
        <v>104</v>
      </c>
      <c r="B177" s="367" t="s">
        <v>165</v>
      </c>
      <c r="C177" s="368">
        <v>12970461846250</v>
      </c>
      <c r="D177" s="371">
        <v>0</v>
      </c>
      <c r="E177" s="369">
        <v>12970461846250</v>
      </c>
      <c r="F177" s="369">
        <v>7033900321527</v>
      </c>
      <c r="G177" s="369">
        <v>4846946860298</v>
      </c>
      <c r="H177" s="369">
        <v>1089614664425</v>
      </c>
      <c r="I177" s="369">
        <v>12970461846250</v>
      </c>
      <c r="J177" s="371">
        <v>0</v>
      </c>
      <c r="K177" s="369">
        <v>12970461846250</v>
      </c>
      <c r="L177" s="369">
        <v>7033900321527</v>
      </c>
      <c r="M177" s="369">
        <v>4846946860298</v>
      </c>
      <c r="N177" s="369">
        <v>1089614664425</v>
      </c>
    </row>
    <row r="178" spans="1:14" ht="10.7" customHeight="1">
      <c r="A178" s="370" t="s">
        <v>207</v>
      </c>
      <c r="B178" s="367" t="s">
        <v>30</v>
      </c>
      <c r="C178" s="368">
        <v>12813313143290</v>
      </c>
      <c r="D178" s="371">
        <v>0</v>
      </c>
      <c r="E178" s="369">
        <v>12813313143290</v>
      </c>
      <c r="F178" s="369">
        <v>6876751618567</v>
      </c>
      <c r="G178" s="369">
        <v>4846946860298</v>
      </c>
      <c r="H178" s="369">
        <v>1089614664425</v>
      </c>
      <c r="I178" s="369">
        <v>12813313143290</v>
      </c>
      <c r="J178" s="371">
        <v>0</v>
      </c>
      <c r="K178" s="369">
        <v>12813313143290</v>
      </c>
      <c r="L178" s="369">
        <v>6876751618567</v>
      </c>
      <c r="M178" s="369">
        <v>4846946860298</v>
      </c>
      <c r="N178" s="369">
        <v>1089614664425</v>
      </c>
    </row>
    <row r="179" spans="1:14" ht="10.7" customHeight="1">
      <c r="A179" s="370">
        <v>1</v>
      </c>
      <c r="B179" s="367" t="s">
        <v>114</v>
      </c>
      <c r="C179" s="368">
        <v>8823570287000</v>
      </c>
      <c r="D179" s="371">
        <v>0</v>
      </c>
      <c r="E179" s="369">
        <v>8823570287000</v>
      </c>
      <c r="F179" s="369">
        <v>4787581000000</v>
      </c>
      <c r="G179" s="369">
        <v>3464851000000</v>
      </c>
      <c r="H179" s="369">
        <v>571138287000</v>
      </c>
      <c r="I179" s="369">
        <v>8823570287000</v>
      </c>
      <c r="J179" s="371">
        <v>0</v>
      </c>
      <c r="K179" s="369">
        <v>8823570287000</v>
      </c>
      <c r="L179" s="369">
        <v>4787581000000</v>
      </c>
      <c r="M179" s="369">
        <v>3464851000000</v>
      </c>
      <c r="N179" s="369">
        <v>571138287000</v>
      </c>
    </row>
    <row r="180" spans="1:14" ht="10.7" customHeight="1">
      <c r="A180" s="370">
        <v>2</v>
      </c>
      <c r="B180" s="367" t="s">
        <v>115</v>
      </c>
      <c r="C180" s="368">
        <v>3989742856290</v>
      </c>
      <c r="D180" s="371">
        <v>0</v>
      </c>
      <c r="E180" s="369">
        <v>3989742856290</v>
      </c>
      <c r="F180" s="369">
        <v>2089170618567</v>
      </c>
      <c r="G180" s="369">
        <v>1382095860298</v>
      </c>
      <c r="H180" s="369">
        <v>518476377425</v>
      </c>
      <c r="I180" s="369">
        <v>3989742856290</v>
      </c>
      <c r="J180" s="371">
        <v>0</v>
      </c>
      <c r="K180" s="369">
        <v>3989742856290</v>
      </c>
      <c r="L180" s="369">
        <v>2089170618567</v>
      </c>
      <c r="M180" s="369">
        <v>1382095860298</v>
      </c>
      <c r="N180" s="369">
        <v>518476377425</v>
      </c>
    </row>
    <row r="181" spans="1:14" ht="10.7" customHeight="1">
      <c r="A181" s="370">
        <v>2.1</v>
      </c>
      <c r="B181" s="367" t="s">
        <v>62</v>
      </c>
      <c r="C181" s="368">
        <v>3536857129023</v>
      </c>
      <c r="D181" s="371">
        <v>0</v>
      </c>
      <c r="E181" s="369">
        <v>3536857129023</v>
      </c>
      <c r="F181" s="369">
        <v>1636284891300</v>
      </c>
      <c r="G181" s="369">
        <v>1382095860298</v>
      </c>
      <c r="H181" s="369">
        <v>518476377425</v>
      </c>
      <c r="I181" s="369">
        <v>3536857129023</v>
      </c>
      <c r="J181" s="371">
        <v>0</v>
      </c>
      <c r="K181" s="369">
        <v>3536857129023</v>
      </c>
      <c r="L181" s="369">
        <v>1636284891300</v>
      </c>
      <c r="M181" s="369">
        <v>1382095860298</v>
      </c>
      <c r="N181" s="369">
        <v>518476377425</v>
      </c>
    </row>
    <row r="182" spans="1:14" ht="10.7" customHeight="1">
      <c r="A182" s="370">
        <v>2.2000000000000002</v>
      </c>
      <c r="B182" s="367" t="s">
        <v>63</v>
      </c>
      <c r="C182" s="368">
        <v>452885727267</v>
      </c>
      <c r="D182" s="371">
        <v>0</v>
      </c>
      <c r="E182" s="369">
        <v>452885727267</v>
      </c>
      <c r="F182" s="369">
        <v>452885727267</v>
      </c>
      <c r="G182" s="371">
        <v>0</v>
      </c>
      <c r="H182" s="371">
        <v>0</v>
      </c>
      <c r="I182" s="369">
        <v>452885727267</v>
      </c>
      <c r="J182" s="371">
        <v>0</v>
      </c>
      <c r="K182" s="369">
        <v>452885727267</v>
      </c>
      <c r="L182" s="369">
        <v>452885727267</v>
      </c>
      <c r="M182" s="371">
        <v>0</v>
      </c>
      <c r="N182" s="371">
        <v>0</v>
      </c>
    </row>
    <row r="183" spans="1:14" ht="10.7" customHeight="1">
      <c r="A183" s="370" t="s">
        <v>208</v>
      </c>
      <c r="B183" s="367" t="s">
        <v>64</v>
      </c>
      <c r="C183" s="368">
        <v>157148702960</v>
      </c>
      <c r="D183" s="371">
        <v>0</v>
      </c>
      <c r="E183" s="369">
        <v>157148702960</v>
      </c>
      <c r="F183" s="369">
        <v>157148702960</v>
      </c>
      <c r="G183" s="371">
        <v>0</v>
      </c>
      <c r="H183" s="371">
        <v>0</v>
      </c>
      <c r="I183" s="369">
        <v>157148702960</v>
      </c>
      <c r="J183" s="371">
        <v>0</v>
      </c>
      <c r="K183" s="369">
        <v>157148702960</v>
      </c>
      <c r="L183" s="369">
        <v>157148702960</v>
      </c>
      <c r="M183" s="371">
        <v>0</v>
      </c>
      <c r="N183" s="371">
        <v>0</v>
      </c>
    </row>
    <row r="184" spans="1:14" ht="10.7" customHeight="1">
      <c r="A184" s="370" t="s">
        <v>131</v>
      </c>
      <c r="B184" s="367" t="s">
        <v>736</v>
      </c>
      <c r="C184" s="372">
        <v>0</v>
      </c>
      <c r="D184" s="371">
        <v>0</v>
      </c>
      <c r="E184" s="371">
        <v>0</v>
      </c>
      <c r="F184" s="371">
        <v>0</v>
      </c>
      <c r="G184" s="371">
        <v>0</v>
      </c>
      <c r="H184" s="371">
        <v>0</v>
      </c>
      <c r="I184" s="371">
        <v>0</v>
      </c>
      <c r="J184" s="371">
        <v>0</v>
      </c>
      <c r="K184" s="371">
        <v>0</v>
      </c>
      <c r="L184" s="371">
        <v>0</v>
      </c>
      <c r="M184" s="371">
        <v>0</v>
      </c>
      <c r="N184" s="371">
        <v>0</v>
      </c>
    </row>
    <row r="185" spans="1:14" ht="10.7" customHeight="1">
      <c r="A185" s="370" t="s">
        <v>152</v>
      </c>
      <c r="B185" s="367" t="s">
        <v>792</v>
      </c>
      <c r="C185" s="372">
        <v>0</v>
      </c>
      <c r="D185" s="371">
        <v>0</v>
      </c>
      <c r="E185" s="371">
        <v>0</v>
      </c>
      <c r="F185" s="371">
        <v>0</v>
      </c>
      <c r="G185" s="371">
        <v>0</v>
      </c>
      <c r="H185" s="371">
        <v>0</v>
      </c>
      <c r="I185" s="371">
        <v>0</v>
      </c>
      <c r="J185" s="371">
        <v>0</v>
      </c>
      <c r="K185" s="371">
        <v>0</v>
      </c>
      <c r="L185" s="371">
        <v>0</v>
      </c>
      <c r="M185" s="371">
        <v>0</v>
      </c>
      <c r="N185" s="371">
        <v>0</v>
      </c>
    </row>
    <row r="186" spans="1:14" ht="10.7" customHeight="1">
      <c r="A186" s="366"/>
      <c r="B186" s="367" t="s">
        <v>793</v>
      </c>
      <c r="C186" s="372">
        <v>0</v>
      </c>
      <c r="D186" s="371">
        <v>0</v>
      </c>
      <c r="E186" s="371">
        <v>0</v>
      </c>
      <c r="F186" s="371">
        <v>0</v>
      </c>
      <c r="G186" s="371">
        <v>0</v>
      </c>
      <c r="H186" s="371">
        <v>0</v>
      </c>
      <c r="I186" s="371">
        <v>0</v>
      </c>
      <c r="J186" s="371">
        <v>0</v>
      </c>
      <c r="K186" s="371">
        <v>0</v>
      </c>
      <c r="L186" s="371">
        <v>0</v>
      </c>
      <c r="M186" s="371">
        <v>0</v>
      </c>
      <c r="N186" s="371">
        <v>0</v>
      </c>
    </row>
    <row r="187" spans="1:14" ht="10.7" customHeight="1">
      <c r="A187" s="370" t="s">
        <v>107</v>
      </c>
      <c r="B187" s="367" t="s">
        <v>794</v>
      </c>
      <c r="C187" s="368">
        <v>3530653603288</v>
      </c>
      <c r="D187" s="371">
        <v>0</v>
      </c>
      <c r="E187" s="369">
        <v>3530653603288</v>
      </c>
      <c r="F187" s="369">
        <v>2660637000000</v>
      </c>
      <c r="G187" s="369">
        <v>797802624373</v>
      </c>
      <c r="H187" s="369">
        <v>72213978915</v>
      </c>
      <c r="I187" s="369">
        <v>3530653603288</v>
      </c>
      <c r="J187" s="371">
        <v>0</v>
      </c>
      <c r="K187" s="369">
        <v>3530653603288</v>
      </c>
      <c r="L187" s="369">
        <v>2660637000000</v>
      </c>
      <c r="M187" s="369">
        <v>797802624373</v>
      </c>
      <c r="N187" s="369">
        <v>72213978915</v>
      </c>
    </row>
    <row r="188" spans="1:14" ht="10.7" customHeight="1">
      <c r="A188" s="370" t="s">
        <v>207</v>
      </c>
      <c r="B188" s="367" t="s">
        <v>66</v>
      </c>
      <c r="C188" s="368">
        <v>3530653603288</v>
      </c>
      <c r="D188" s="371">
        <v>0</v>
      </c>
      <c r="E188" s="369">
        <v>3530653603288</v>
      </c>
      <c r="F188" s="369">
        <v>2660637000000</v>
      </c>
      <c r="G188" s="369">
        <v>797802624373</v>
      </c>
      <c r="H188" s="369">
        <v>72213978915</v>
      </c>
      <c r="I188" s="369">
        <v>3530653603288</v>
      </c>
      <c r="J188" s="371">
        <v>0</v>
      </c>
      <c r="K188" s="369">
        <v>3530653603288</v>
      </c>
      <c r="L188" s="369">
        <v>2660637000000</v>
      </c>
      <c r="M188" s="369">
        <v>797802624373</v>
      </c>
      <c r="N188" s="369">
        <v>72213978915</v>
      </c>
    </row>
    <row r="189" spans="1:14" ht="10.7" customHeight="1">
      <c r="A189" s="370" t="s">
        <v>208</v>
      </c>
      <c r="B189" s="367" t="s">
        <v>795</v>
      </c>
      <c r="C189" s="372">
        <v>0</v>
      </c>
      <c r="D189" s="371">
        <v>0</v>
      </c>
      <c r="E189" s="371">
        <v>0</v>
      </c>
      <c r="F189" s="371">
        <v>0</v>
      </c>
      <c r="G189" s="371">
        <v>0</v>
      </c>
      <c r="H189" s="371">
        <v>0</v>
      </c>
      <c r="I189" s="371">
        <v>0</v>
      </c>
      <c r="J189" s="371">
        <v>0</v>
      </c>
      <c r="K189" s="371">
        <v>0</v>
      </c>
      <c r="L189" s="371">
        <v>0</v>
      </c>
      <c r="M189" s="371">
        <v>0</v>
      </c>
      <c r="N189" s="371">
        <v>0</v>
      </c>
    </row>
    <row r="190" spans="1:14" ht="10.7" customHeight="1">
      <c r="A190" s="366"/>
      <c r="B190" s="367" t="s">
        <v>793</v>
      </c>
      <c r="C190" s="372">
        <v>0</v>
      </c>
      <c r="D190" s="371">
        <v>0</v>
      </c>
      <c r="E190" s="371">
        <v>0</v>
      </c>
      <c r="F190" s="371">
        <v>0</v>
      </c>
      <c r="G190" s="371">
        <v>0</v>
      </c>
      <c r="H190" s="371">
        <v>0</v>
      </c>
      <c r="I190" s="371">
        <v>0</v>
      </c>
      <c r="J190" s="371">
        <v>0</v>
      </c>
      <c r="K190" s="371">
        <v>0</v>
      </c>
      <c r="L190" s="371">
        <v>0</v>
      </c>
      <c r="M190" s="371">
        <v>0</v>
      </c>
      <c r="N190" s="371">
        <v>0</v>
      </c>
    </row>
    <row r="191" spans="1:14" ht="10.7" customHeight="1">
      <c r="A191" s="370" t="s">
        <v>87</v>
      </c>
      <c r="B191" s="367" t="s">
        <v>67</v>
      </c>
      <c r="C191" s="368">
        <v>1031076791304</v>
      </c>
      <c r="D191" s="371">
        <v>0</v>
      </c>
      <c r="E191" s="369">
        <v>1031076791304</v>
      </c>
      <c r="F191" s="369">
        <v>386106239161</v>
      </c>
      <c r="G191" s="369">
        <v>558725441743</v>
      </c>
      <c r="H191" s="369">
        <v>86245110400</v>
      </c>
      <c r="I191" s="369">
        <v>1031076791304</v>
      </c>
      <c r="J191" s="371">
        <v>0</v>
      </c>
      <c r="K191" s="369">
        <v>1031076791304</v>
      </c>
      <c r="L191" s="369">
        <v>386106239161</v>
      </c>
      <c r="M191" s="369">
        <v>558725441743</v>
      </c>
      <c r="N191" s="369">
        <v>86245110400</v>
      </c>
    </row>
    <row r="192" spans="1:14" ht="10.7" customHeight="1">
      <c r="A192" s="370" t="s">
        <v>207</v>
      </c>
      <c r="B192" s="367" t="s">
        <v>151</v>
      </c>
      <c r="C192" s="368">
        <v>1031076791304</v>
      </c>
      <c r="D192" s="371">
        <v>0</v>
      </c>
      <c r="E192" s="369">
        <v>1031076791304</v>
      </c>
      <c r="F192" s="369">
        <v>386106239161</v>
      </c>
      <c r="G192" s="369">
        <v>558725441743</v>
      </c>
      <c r="H192" s="369">
        <v>86245110400</v>
      </c>
      <c r="I192" s="369">
        <v>1031076791304</v>
      </c>
      <c r="J192" s="371">
        <v>0</v>
      </c>
      <c r="K192" s="369">
        <v>1031076791304</v>
      </c>
      <c r="L192" s="369">
        <v>386106239161</v>
      </c>
      <c r="M192" s="369">
        <v>558725441743</v>
      </c>
      <c r="N192" s="369">
        <v>86245110400</v>
      </c>
    </row>
    <row r="193" spans="1:14" ht="10.7" customHeight="1">
      <c r="A193" s="370" t="s">
        <v>208</v>
      </c>
      <c r="B193" s="367" t="s">
        <v>790</v>
      </c>
      <c r="C193" s="372">
        <v>0</v>
      </c>
      <c r="D193" s="371">
        <v>0</v>
      </c>
      <c r="E193" s="371">
        <v>0</v>
      </c>
      <c r="F193" s="371">
        <v>0</v>
      </c>
      <c r="G193" s="371">
        <v>0</v>
      </c>
      <c r="H193" s="371">
        <v>0</v>
      </c>
      <c r="I193" s="371">
        <v>0</v>
      </c>
      <c r="J193" s="371">
        <v>0</v>
      </c>
      <c r="K193" s="371">
        <v>0</v>
      </c>
      <c r="L193" s="371">
        <v>0</v>
      </c>
      <c r="M193" s="371">
        <v>0</v>
      </c>
      <c r="N193" s="371">
        <v>0</v>
      </c>
    </row>
    <row r="194" spans="1:14" ht="10.7" customHeight="1">
      <c r="A194" s="366"/>
      <c r="B194" s="367" t="s">
        <v>793</v>
      </c>
      <c r="C194" s="372">
        <v>0</v>
      </c>
      <c r="D194" s="371">
        <v>0</v>
      </c>
      <c r="E194" s="371">
        <v>0</v>
      </c>
      <c r="F194" s="371">
        <v>0</v>
      </c>
      <c r="G194" s="371">
        <v>0</v>
      </c>
      <c r="H194" s="371">
        <v>0</v>
      </c>
      <c r="I194" s="371">
        <v>0</v>
      </c>
      <c r="J194" s="371">
        <v>0</v>
      </c>
      <c r="K194" s="371">
        <v>0</v>
      </c>
      <c r="L194" s="371">
        <v>0</v>
      </c>
      <c r="M194" s="371">
        <v>0</v>
      </c>
      <c r="N194" s="371">
        <v>0</v>
      </c>
    </row>
    <row r="195" spans="1:14" ht="8.25" customHeight="1">
      <c r="A195" s="360"/>
      <c r="B195" s="360"/>
      <c r="C195" s="360"/>
      <c r="D195" s="360"/>
      <c r="E195" s="360"/>
      <c r="F195" s="360"/>
      <c r="G195" s="360"/>
      <c r="H195" s="360"/>
      <c r="I195" s="360"/>
      <c r="J195" s="360"/>
      <c r="K195" s="360"/>
      <c r="L195" s="360"/>
      <c r="M195" s="360"/>
      <c r="N195" s="360"/>
    </row>
    <row r="196" spans="1:14" ht="9.1999999999999993" customHeight="1">
      <c r="A196" s="360"/>
      <c r="B196" s="458"/>
      <c r="C196" s="458"/>
      <c r="D196" s="458"/>
      <c r="E196" s="458"/>
      <c r="F196" s="458"/>
      <c r="G196" s="458"/>
      <c r="H196" s="458"/>
      <c r="I196" s="460" t="s">
        <v>915</v>
      </c>
      <c r="J196" s="460"/>
      <c r="K196" s="460"/>
      <c r="L196" s="460"/>
      <c r="M196" s="460"/>
      <c r="N196" s="360"/>
    </row>
    <row r="197" spans="1:14" ht="9.1999999999999993" customHeight="1">
      <c r="A197" s="360"/>
      <c r="B197" s="457" t="s">
        <v>796</v>
      </c>
      <c r="C197" s="457"/>
      <c r="D197" s="457" t="s">
        <v>68</v>
      </c>
      <c r="E197" s="457"/>
      <c r="F197" s="457"/>
      <c r="G197" s="457"/>
      <c r="H197" s="457"/>
      <c r="I197" s="460" t="s">
        <v>69</v>
      </c>
      <c r="J197" s="460"/>
      <c r="K197" s="460"/>
      <c r="L197" s="460"/>
      <c r="M197" s="460"/>
      <c r="N197" s="360"/>
    </row>
    <row r="198" spans="1:14" ht="8.1" customHeight="1">
      <c r="A198" s="360"/>
      <c r="B198" s="458"/>
      <c r="C198" s="458"/>
      <c r="D198" s="458"/>
      <c r="E198" s="458"/>
      <c r="F198" s="458"/>
      <c r="G198" s="458"/>
      <c r="H198" s="458"/>
      <c r="I198" s="458"/>
      <c r="J198" s="458"/>
      <c r="K198" s="458"/>
      <c r="L198" s="458"/>
      <c r="M198" s="458"/>
      <c r="N198" s="360"/>
    </row>
    <row r="199" spans="1:14" ht="8.1" customHeight="1">
      <c r="A199" s="360"/>
      <c r="B199" s="458"/>
      <c r="C199" s="458"/>
      <c r="D199" s="458"/>
      <c r="E199" s="458"/>
      <c r="F199" s="458"/>
      <c r="G199" s="458"/>
      <c r="H199" s="458"/>
      <c r="I199" s="458"/>
      <c r="J199" s="458"/>
      <c r="K199" s="458"/>
      <c r="L199" s="458"/>
      <c r="M199" s="458"/>
      <c r="N199" s="360"/>
    </row>
    <row r="200" spans="1:14" ht="8.1" customHeight="1">
      <c r="A200" s="360"/>
      <c r="B200" s="458"/>
      <c r="C200" s="458"/>
      <c r="D200" s="458"/>
      <c r="E200" s="458"/>
      <c r="F200" s="458"/>
      <c r="G200" s="458"/>
      <c r="H200" s="458"/>
      <c r="I200" s="458"/>
      <c r="J200" s="458"/>
      <c r="K200" s="458"/>
      <c r="L200" s="458"/>
      <c r="M200" s="458"/>
      <c r="N200" s="360"/>
    </row>
    <row r="201" spans="1:14" ht="8.1" customHeight="1">
      <c r="A201" s="360"/>
      <c r="B201" s="458"/>
      <c r="C201" s="458"/>
      <c r="D201" s="458"/>
      <c r="E201" s="458"/>
      <c r="F201" s="458"/>
      <c r="G201" s="458"/>
      <c r="H201" s="458"/>
      <c r="I201" s="458"/>
      <c r="J201" s="458"/>
      <c r="K201" s="458"/>
      <c r="L201" s="458"/>
      <c r="M201" s="458"/>
      <c r="N201" s="360"/>
    </row>
    <row r="202" spans="1:14" ht="9.1999999999999993" customHeight="1">
      <c r="A202" s="360"/>
      <c r="B202" s="457" t="s">
        <v>797</v>
      </c>
      <c r="C202" s="457"/>
      <c r="D202" s="457" t="s">
        <v>797</v>
      </c>
      <c r="E202" s="457"/>
      <c r="F202" s="457"/>
      <c r="G202" s="457"/>
      <c r="H202" s="457"/>
      <c r="I202" s="457" t="s">
        <v>797</v>
      </c>
      <c r="J202" s="457"/>
      <c r="K202" s="457"/>
      <c r="L202" s="457"/>
      <c r="M202" s="457"/>
      <c r="N202" s="360"/>
    </row>
  </sheetData>
  <mergeCells count="42">
    <mergeCell ref="B199:C199"/>
    <mergeCell ref="D199:H199"/>
    <mergeCell ref="I199:M199"/>
    <mergeCell ref="B202:C202"/>
    <mergeCell ref="D202:H202"/>
    <mergeCell ref="I202:M202"/>
    <mergeCell ref="B200:C200"/>
    <mergeCell ref="D200:H200"/>
    <mergeCell ref="I200:M200"/>
    <mergeCell ref="B201:C201"/>
    <mergeCell ref="D201:H201"/>
    <mergeCell ref="I201:M201"/>
    <mergeCell ref="D196:H196"/>
    <mergeCell ref="I196:M196"/>
    <mergeCell ref="B198:C198"/>
    <mergeCell ref="D198:H198"/>
    <mergeCell ref="I198:M198"/>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L7:N7"/>
    <mergeCell ref="A1:E1"/>
    <mergeCell ref="K1:N1"/>
    <mergeCell ref="A2:E2"/>
    <mergeCell ref="K2:N2"/>
    <mergeCell ref="A3:N3"/>
    <mergeCell ref="A6:N6"/>
    <mergeCell ref="A4:N4"/>
    <mergeCell ref="A5:N5"/>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c r="A1" s="477" t="s">
        <v>70</v>
      </c>
      <c r="B1" s="477"/>
      <c r="C1" s="477"/>
      <c r="D1" s="477"/>
      <c r="E1" s="477"/>
      <c r="F1" s="477"/>
      <c r="G1" s="477"/>
      <c r="H1" s="477"/>
      <c r="I1" s="477"/>
      <c r="J1" s="477"/>
      <c r="K1" s="477"/>
      <c r="L1" s="478" t="s">
        <v>71</v>
      </c>
      <c r="M1" s="478"/>
      <c r="N1" s="478"/>
    </row>
    <row r="2" spans="1:16" ht="15.75" customHeight="1">
      <c r="A2" s="477" t="s">
        <v>72</v>
      </c>
      <c r="B2" s="477"/>
      <c r="C2" s="477"/>
      <c r="D2" s="477"/>
      <c r="E2" s="477"/>
      <c r="F2" s="477"/>
      <c r="G2" s="477"/>
      <c r="H2" s="477"/>
      <c r="I2" s="477"/>
      <c r="J2" s="477"/>
      <c r="K2" s="477"/>
      <c r="L2" s="478" t="s">
        <v>73</v>
      </c>
      <c r="M2" s="478"/>
      <c r="N2" s="478"/>
    </row>
    <row r="3" spans="1:16" ht="18" customHeight="1">
      <c r="A3" s="479" t="s">
        <v>398</v>
      </c>
      <c r="B3" s="479"/>
      <c r="C3" s="479"/>
      <c r="D3" s="479"/>
      <c r="E3" s="479"/>
      <c r="F3" s="479"/>
      <c r="G3" s="479"/>
      <c r="H3" s="479"/>
      <c r="I3" s="479"/>
      <c r="J3" s="479"/>
      <c r="K3" s="479"/>
      <c r="L3" s="479"/>
      <c r="M3" s="479"/>
      <c r="N3" s="479"/>
    </row>
    <row r="4" spans="1:16" ht="15.75" customHeight="1">
      <c r="A4" s="469" t="s">
        <v>399</v>
      </c>
      <c r="B4" s="469"/>
      <c r="C4" s="469"/>
      <c r="D4" s="469"/>
      <c r="E4" s="469"/>
      <c r="F4" s="469"/>
      <c r="G4" s="469"/>
      <c r="H4" s="469"/>
      <c r="I4" s="469"/>
      <c r="J4" s="469"/>
      <c r="K4" s="469"/>
      <c r="L4" s="469"/>
      <c r="M4" s="469"/>
      <c r="N4" s="469"/>
    </row>
    <row r="5" spans="1:16" ht="15.75" customHeight="1">
      <c r="A5" s="469" t="s">
        <v>299</v>
      </c>
      <c r="B5" s="469"/>
      <c r="C5" s="469"/>
      <c r="D5" s="469"/>
      <c r="E5" s="469"/>
      <c r="F5" s="469"/>
      <c r="G5" s="469"/>
      <c r="H5" s="469"/>
      <c r="I5" s="469"/>
      <c r="J5" s="469"/>
      <c r="K5" s="469"/>
      <c r="L5" s="469"/>
      <c r="M5" s="469"/>
      <c r="N5" s="469"/>
    </row>
    <row r="6" spans="1:16" ht="15.75" customHeight="1">
      <c r="A6" s="469" t="s">
        <v>74</v>
      </c>
      <c r="B6" s="469"/>
      <c r="C6" s="469"/>
      <c r="D6" s="469"/>
      <c r="E6" s="469"/>
      <c r="F6" s="469"/>
      <c r="G6" s="469"/>
      <c r="H6" s="469"/>
      <c r="I6" s="469"/>
      <c r="J6" s="469"/>
      <c r="K6" s="469"/>
      <c r="L6" s="469"/>
      <c r="M6" s="469"/>
      <c r="N6" s="469"/>
    </row>
    <row r="7" spans="1:16" ht="15.75" customHeight="1">
      <c r="A7" s="458"/>
      <c r="B7" s="458"/>
      <c r="C7" s="458"/>
      <c r="D7" s="458"/>
      <c r="E7" s="458"/>
      <c r="F7" s="458"/>
      <c r="G7" s="458"/>
      <c r="H7" s="458"/>
      <c r="I7" s="458"/>
      <c r="J7" s="458"/>
      <c r="K7" s="458"/>
      <c r="L7" s="458"/>
      <c r="M7" s="458"/>
      <c r="N7" s="458"/>
    </row>
    <row r="8" spans="1:16" ht="15.75" customHeight="1">
      <c r="A8" s="458"/>
      <c r="B8" s="458"/>
      <c r="C8" s="458"/>
      <c r="D8" s="458"/>
      <c r="E8" s="458"/>
      <c r="F8" s="458"/>
      <c r="G8" s="458"/>
      <c r="H8" s="458"/>
      <c r="I8" s="458"/>
      <c r="J8" s="458"/>
      <c r="K8" s="458"/>
      <c r="L8" s="458"/>
      <c r="M8" s="458"/>
      <c r="N8" s="458"/>
    </row>
    <row r="9" spans="1:16" ht="15.75" customHeight="1">
      <c r="A9" s="469" t="s">
        <v>400</v>
      </c>
      <c r="B9" s="469"/>
      <c r="C9" s="469"/>
      <c r="D9" s="469"/>
      <c r="E9" s="469"/>
      <c r="F9" s="469"/>
      <c r="G9" s="469"/>
      <c r="H9" s="469"/>
      <c r="I9" s="469"/>
      <c r="J9" s="469"/>
      <c r="K9" s="469"/>
      <c r="L9" s="469"/>
      <c r="M9" s="469"/>
      <c r="N9" s="469"/>
    </row>
    <row r="10" spans="1:16" ht="15.75" customHeight="1">
      <c r="A10" s="475"/>
      <c r="B10" s="475"/>
      <c r="C10" s="475"/>
      <c r="D10" s="475"/>
      <c r="E10" s="475"/>
      <c r="F10" s="475"/>
      <c r="G10" s="475"/>
      <c r="H10" s="475"/>
      <c r="I10" s="475"/>
      <c r="J10" s="475"/>
      <c r="K10" s="475"/>
      <c r="L10" s="475"/>
      <c r="M10" s="475"/>
      <c r="N10" s="475"/>
    </row>
    <row r="11" spans="1:16" ht="15.75" customHeight="1">
      <c r="A11" s="473" t="s">
        <v>204</v>
      </c>
      <c r="B11" s="473" t="s">
        <v>201</v>
      </c>
      <c r="C11" s="470" t="s">
        <v>280</v>
      </c>
      <c r="D11" s="471"/>
      <c r="E11" s="471"/>
      <c r="F11" s="471"/>
      <c r="G11" s="471"/>
      <c r="H11" s="472"/>
      <c r="I11" s="470" t="s">
        <v>281</v>
      </c>
      <c r="J11" s="471"/>
      <c r="K11" s="471"/>
      <c r="L11" s="471"/>
      <c r="M11" s="471"/>
      <c r="N11" s="472"/>
    </row>
    <row r="12" spans="1:16" ht="15.75" customHeight="1">
      <c r="A12" s="476"/>
      <c r="B12" s="476"/>
      <c r="C12" s="473" t="s">
        <v>43</v>
      </c>
      <c r="D12" s="473" t="s">
        <v>245</v>
      </c>
      <c r="E12" s="473" t="s">
        <v>37</v>
      </c>
      <c r="F12" s="470" t="s">
        <v>48</v>
      </c>
      <c r="G12" s="471"/>
      <c r="H12" s="472"/>
      <c r="I12" s="473" t="s">
        <v>43</v>
      </c>
      <c r="J12" s="473" t="s">
        <v>245</v>
      </c>
      <c r="K12" s="473" t="s">
        <v>37</v>
      </c>
      <c r="L12" s="470" t="s">
        <v>48</v>
      </c>
      <c r="M12" s="471"/>
      <c r="N12" s="472"/>
    </row>
    <row r="13" spans="1:16" ht="15.75" customHeight="1">
      <c r="A13" s="474"/>
      <c r="B13" s="474"/>
      <c r="C13" s="474"/>
      <c r="D13" s="474"/>
      <c r="E13" s="474"/>
      <c r="F13" s="191" t="s">
        <v>75</v>
      </c>
      <c r="G13" s="191" t="s">
        <v>76</v>
      </c>
      <c r="H13" s="191" t="s">
        <v>77</v>
      </c>
      <c r="I13" s="474"/>
      <c r="J13" s="474"/>
      <c r="K13" s="474"/>
      <c r="L13" s="191" t="s">
        <v>75</v>
      </c>
      <c r="M13" s="191" t="s">
        <v>76</v>
      </c>
      <c r="N13" s="191" t="s">
        <v>77</v>
      </c>
    </row>
    <row r="14" spans="1:16">
      <c r="A14" s="192">
        <v>1</v>
      </c>
      <c r="B14" s="193">
        <v>2</v>
      </c>
      <c r="C14" s="193" t="s">
        <v>282</v>
      </c>
      <c r="D14" s="193">
        <v>4</v>
      </c>
      <c r="E14" s="193" t="s">
        <v>283</v>
      </c>
      <c r="F14" s="193">
        <v>6</v>
      </c>
      <c r="G14" s="193">
        <v>7</v>
      </c>
      <c r="H14" s="193">
        <v>8</v>
      </c>
      <c r="I14" s="193" t="s">
        <v>284</v>
      </c>
      <c r="J14" s="193">
        <v>10</v>
      </c>
      <c r="K14" s="193" t="s">
        <v>285</v>
      </c>
      <c r="L14" s="193">
        <v>12</v>
      </c>
      <c r="M14" s="193">
        <v>13</v>
      </c>
      <c r="N14" s="193">
        <v>14</v>
      </c>
    </row>
    <row r="15" spans="1:16" ht="14.25">
      <c r="A15" s="149"/>
      <c r="B15" s="194" t="s">
        <v>78</v>
      </c>
      <c r="C15" s="195">
        <f>SUM(D15:E15)</f>
        <v>31117799766643</v>
      </c>
      <c r="D15" s="195">
        <f>+D16+D88+D96+D97+D102+D106</f>
        <v>9076672682592</v>
      </c>
      <c r="E15" s="195">
        <f>SUM(F15:H15)</f>
        <v>22041127084051</v>
      </c>
      <c r="F15" s="195">
        <f>+F16+F88+F96+F97+F102+F106</f>
        <v>13543056244366</v>
      </c>
      <c r="G15" s="195">
        <f>+G16+G88+G96+G97+G102+G106</f>
        <v>7247257994091</v>
      </c>
      <c r="H15" s="195">
        <f>+H16+H88+H96+H97+H102+H106</f>
        <v>1250812845594</v>
      </c>
      <c r="I15" s="195">
        <f>SUM(J15:K15)</f>
        <v>31117799766643</v>
      </c>
      <c r="J15" s="195">
        <f>+J16+J88+J96+J97+J102+J106</f>
        <v>9076672682592</v>
      </c>
      <c r="K15" s="195">
        <f>SUM(L15:N15)</f>
        <v>22041127084051</v>
      </c>
      <c r="L15" s="195">
        <f>+L16+L88+L96+L97+L102+L106</f>
        <v>13543056244366</v>
      </c>
      <c r="M15" s="195">
        <f>+M16+M88+M96+M97+M102+M106</f>
        <v>7247257994091</v>
      </c>
      <c r="N15" s="195">
        <f>+N16+N88+N96+N97+N102+N106</f>
        <v>1250812845594</v>
      </c>
      <c r="O15" s="144">
        <f>+'B3-01-Tabmis'!D16</f>
        <v>9076672682592</v>
      </c>
      <c r="P15" s="144">
        <f>+O15-D15</f>
        <v>0</v>
      </c>
    </row>
    <row r="16" spans="1:16" ht="14.25">
      <c r="A16" s="160" t="s">
        <v>206</v>
      </c>
      <c r="B16" s="194" t="s">
        <v>79</v>
      </c>
      <c r="C16" s="195">
        <f t="shared" ref="C16:C81" si="0">SUM(D16:E16)</f>
        <v>13643910004652</v>
      </c>
      <c r="D16" s="195">
        <f>+D17+D49+D50+D77+D81+D82+D86+D87</f>
        <v>2199915164025</v>
      </c>
      <c r="E16" s="195">
        <f t="shared" ref="E16:E81" si="1">SUM(F16:H16)</f>
        <v>11443994840627</v>
      </c>
      <c r="F16" s="195">
        <f>+F17+F49+F50+F77+F81+F82+F86+F87</f>
        <v>5236264748782</v>
      </c>
      <c r="G16" s="195">
        <f>+G17+G49+G50+G77+G81+G82+G86+G87</f>
        <v>5046105647159</v>
      </c>
      <c r="H16" s="195">
        <f>+H17+H49+H50+H77+H81+H82+H86+H87</f>
        <v>1161624444686</v>
      </c>
      <c r="I16" s="195">
        <f t="shared" ref="I16:I79" si="2">SUM(J16:K16)</f>
        <v>13643910004652</v>
      </c>
      <c r="J16" s="195">
        <f>+J17+J49+J50+J77+J81+J82+J86+J87</f>
        <v>2199915164025</v>
      </c>
      <c r="K16" s="195">
        <f t="shared" ref="K16:K79" si="3">SUM(L16:N16)</f>
        <v>11443994840627</v>
      </c>
      <c r="L16" s="195">
        <f>+L17+L49+L50+L77+L81+L82+L86+L87</f>
        <v>5236264748782</v>
      </c>
      <c r="M16" s="195">
        <f>+M17+M49+M50+M77+M81+M82+M86+M87</f>
        <v>5046105647159</v>
      </c>
      <c r="N16" s="195">
        <f>+N17+N49+N50+N77+N81+N82+N86+N87</f>
        <v>1161624444686</v>
      </c>
      <c r="O16" s="144">
        <f>+'B3-01-Tabmis'!D17</f>
        <v>2199915164025</v>
      </c>
      <c r="P16" s="144">
        <f t="shared" ref="P16:P81" si="4">+O16-D16</f>
        <v>0</v>
      </c>
    </row>
    <row r="17" spans="1:16" ht="14.25">
      <c r="A17" s="160" t="s">
        <v>207</v>
      </c>
      <c r="B17" s="194" t="s">
        <v>47</v>
      </c>
      <c r="C17" s="195">
        <f t="shared" si="0"/>
        <v>4737743218926</v>
      </c>
      <c r="D17" s="195">
        <f>+D18+D47+D48</f>
        <v>826133947467</v>
      </c>
      <c r="E17" s="195">
        <f t="shared" si="1"/>
        <v>3911609271459</v>
      </c>
      <c r="F17" s="195">
        <f>+F18+F47+F48</f>
        <v>2825663338642</v>
      </c>
      <c r="G17" s="195">
        <f>+G18+G47+G48</f>
        <v>1064047302817</v>
      </c>
      <c r="H17" s="195">
        <f>+H18+H47+H48</f>
        <v>21898630000</v>
      </c>
      <c r="I17" s="195">
        <f t="shared" si="2"/>
        <v>4737743218926</v>
      </c>
      <c r="J17" s="195">
        <f>+J18+J47+J48</f>
        <v>826133947467</v>
      </c>
      <c r="K17" s="195">
        <f t="shared" si="3"/>
        <v>3911609271459</v>
      </c>
      <c r="L17" s="195">
        <f>+L18+L47+L48</f>
        <v>2825663338642</v>
      </c>
      <c r="M17" s="195">
        <f>+M18+M47+M48</f>
        <v>1064047302817</v>
      </c>
      <c r="N17" s="195">
        <f>+N18+N47+N48</f>
        <v>21898630000</v>
      </c>
      <c r="O17" s="144">
        <f>+'B3-01-Tabmis'!D18</f>
        <v>826133947467</v>
      </c>
      <c r="P17" s="144">
        <f t="shared" si="4"/>
        <v>0</v>
      </c>
    </row>
    <row r="18" spans="1:16" ht="14.25">
      <c r="A18" s="160">
        <v>1</v>
      </c>
      <c r="B18" s="194" t="s">
        <v>401</v>
      </c>
      <c r="C18" s="195">
        <f t="shared" si="0"/>
        <v>4574118559575</v>
      </c>
      <c r="D18" s="195">
        <f>+D20+D21+D22+D24+D26+D28+D30+D32+D34+D36+D42+D44+D46</f>
        <v>826133947467</v>
      </c>
      <c r="E18" s="195">
        <f t="shared" si="1"/>
        <v>3747984612108</v>
      </c>
      <c r="F18" s="195">
        <f>+F20+F21+F22+F24+F26+F28+F30+F32+F34+F36+F42+F44+F46</f>
        <v>2662038679291</v>
      </c>
      <c r="G18" s="195">
        <f>+G20+G21+G22+G24+G26+G28+G30+G32+G34+G36+G42+G44+G46</f>
        <v>1064047302817</v>
      </c>
      <c r="H18" s="195">
        <f>+H20+H21+H22+H24+H26+H28+H30+H32+H34+H36+H42+H44+H46</f>
        <v>21898630000</v>
      </c>
      <c r="I18" s="195">
        <f t="shared" si="2"/>
        <v>4574118559575</v>
      </c>
      <c r="J18" s="195">
        <f>+J20+J21+J22+J24+J26+J28+J30+J32+J34+J36+J42+J44+J46</f>
        <v>826133947467</v>
      </c>
      <c r="K18" s="195">
        <f t="shared" si="3"/>
        <v>3747984612108</v>
      </c>
      <c r="L18" s="195">
        <f>+L20+L21+L22+L24+L26+L28+L30+L32+L34+L36+L42+L44+L46</f>
        <v>2662038679291</v>
      </c>
      <c r="M18" s="195">
        <f>+M20+M21+M22+M24+M26+M28+M30+M32+M34+M36+M42+M44+M46</f>
        <v>1064047302817</v>
      </c>
      <c r="N18" s="195">
        <f>+N20+N21+N22+N24+N26+N28+N30+N32+N34+N36+N42+N44+N46</f>
        <v>21898630000</v>
      </c>
      <c r="O18" s="144">
        <f>+'B3-01-Tabmis'!D19</f>
        <v>826133947467</v>
      </c>
      <c r="P18" s="144">
        <f t="shared" si="4"/>
        <v>0</v>
      </c>
    </row>
    <row r="19" spans="1:16" ht="14.25">
      <c r="A19" s="149"/>
      <c r="B19" s="194" t="s">
        <v>402</v>
      </c>
      <c r="C19" s="195">
        <f t="shared" si="0"/>
        <v>177512766477</v>
      </c>
      <c r="D19" s="195">
        <f>+'B3-01-Tabmis'!D20</f>
        <v>3052783477</v>
      </c>
      <c r="E19" s="195">
        <f t="shared" si="1"/>
        <v>174459983000</v>
      </c>
      <c r="F19" s="195">
        <f>+'B3-01-Tabmis'!F20</f>
        <v>174459983000</v>
      </c>
      <c r="G19" s="195">
        <f>+'B3-01-Tabmis'!G20</f>
        <v>0</v>
      </c>
      <c r="H19" s="195">
        <f>+'B3-01-Tabmis'!H20</f>
        <v>0</v>
      </c>
      <c r="I19" s="195">
        <f t="shared" si="2"/>
        <v>177512766477</v>
      </c>
      <c r="J19" s="195">
        <f>+'B3-01-Tabmis'!J20</f>
        <v>3052783477</v>
      </c>
      <c r="K19" s="195">
        <f t="shared" si="3"/>
        <v>174459983000</v>
      </c>
      <c r="L19" s="195">
        <f>+'B3-01-Tabmis'!L20</f>
        <v>174459983000</v>
      </c>
      <c r="M19" s="195">
        <f>+'B3-01-Tabmis'!M20</f>
        <v>0</v>
      </c>
      <c r="N19" s="195">
        <f>+'B3-01-Tabmis'!N20</f>
        <v>0</v>
      </c>
      <c r="O19" s="144">
        <f>+'B3-01-Tabmis'!D20</f>
        <v>3052783477</v>
      </c>
      <c r="P19" s="144">
        <f t="shared" si="4"/>
        <v>0</v>
      </c>
    </row>
    <row r="20" spans="1:16" ht="14.25">
      <c r="A20" s="160">
        <v>1.1000000000000001</v>
      </c>
      <c r="B20" s="194" t="s">
        <v>188</v>
      </c>
      <c r="C20" s="195">
        <f t="shared" si="0"/>
        <v>40752471800</v>
      </c>
      <c r="D20" s="195">
        <f>+'B3-01-Tabmis'!D21</f>
        <v>16857837000</v>
      </c>
      <c r="E20" s="195">
        <f t="shared" si="1"/>
        <v>23894634800</v>
      </c>
      <c r="F20" s="195">
        <f>+'B3-01-Tabmis'!F21</f>
        <v>18326171000</v>
      </c>
      <c r="G20" s="195">
        <f>+'B3-01-Tabmis'!G21</f>
        <v>5212546800</v>
      </c>
      <c r="H20" s="195">
        <f>+'B3-01-Tabmis'!H21</f>
        <v>355917000</v>
      </c>
      <c r="I20" s="195">
        <f t="shared" si="2"/>
        <v>40752471800</v>
      </c>
      <c r="J20" s="195">
        <f>+'B3-01-Tabmis'!J21</f>
        <v>16857837000</v>
      </c>
      <c r="K20" s="195">
        <f t="shared" si="3"/>
        <v>23894634800</v>
      </c>
      <c r="L20" s="195">
        <f>+'B3-01-Tabmis'!L21</f>
        <v>18326171000</v>
      </c>
      <c r="M20" s="195">
        <f>+'B3-01-Tabmis'!M21</f>
        <v>5212546800</v>
      </c>
      <c r="N20" s="195">
        <f>+'B3-01-Tabmis'!N21</f>
        <v>355917000</v>
      </c>
      <c r="O20" s="144">
        <f>+'B3-01-Tabmis'!D21</f>
        <v>16857837000</v>
      </c>
      <c r="P20" s="144">
        <f t="shared" si="4"/>
        <v>0</v>
      </c>
    </row>
    <row r="21" spans="1:16" ht="14.25">
      <c r="A21" s="160">
        <v>1.2</v>
      </c>
      <c r="B21" s="194" t="s">
        <v>403</v>
      </c>
      <c r="C21" s="195">
        <f t="shared" si="0"/>
        <v>76579186000</v>
      </c>
      <c r="D21" s="195">
        <f>+'B3-01-Tabmis'!D22</f>
        <v>11595620000</v>
      </c>
      <c r="E21" s="195">
        <f t="shared" si="1"/>
        <v>64983566000</v>
      </c>
      <c r="F21" s="195">
        <f>+'B3-01-Tabmis'!F22</f>
        <v>53038629000</v>
      </c>
      <c r="G21" s="195">
        <f>+'B3-01-Tabmis'!G22</f>
        <v>11944937000</v>
      </c>
      <c r="H21" s="195">
        <f>+'B3-01-Tabmis'!H22</f>
        <v>0</v>
      </c>
      <c r="I21" s="195">
        <f t="shared" si="2"/>
        <v>76579186000</v>
      </c>
      <c r="J21" s="195">
        <f>+'B3-01-Tabmis'!J22</f>
        <v>11595620000</v>
      </c>
      <c r="K21" s="195">
        <f t="shared" si="3"/>
        <v>64983566000</v>
      </c>
      <c r="L21" s="195">
        <f>+'B3-01-Tabmis'!L22</f>
        <v>53038629000</v>
      </c>
      <c r="M21" s="195">
        <f>+'B3-01-Tabmis'!M22</f>
        <v>11944937000</v>
      </c>
      <c r="N21" s="195">
        <f>+'B3-01-Tabmis'!N22</f>
        <v>0</v>
      </c>
      <c r="O21" s="144">
        <f>+'B3-01-Tabmis'!D22</f>
        <v>11595620000</v>
      </c>
      <c r="P21" s="144">
        <f t="shared" si="4"/>
        <v>0</v>
      </c>
    </row>
    <row r="22" spans="1:16" ht="14.25">
      <c r="A22" s="160">
        <v>1.3</v>
      </c>
      <c r="B22" s="194" t="s">
        <v>404</v>
      </c>
      <c r="C22" s="195">
        <f t="shared" si="0"/>
        <v>599420993058</v>
      </c>
      <c r="D22" s="195">
        <f>+'B3-01-Tabmis'!D23</f>
        <v>0</v>
      </c>
      <c r="E22" s="195">
        <f t="shared" si="1"/>
        <v>599420993058</v>
      </c>
      <c r="F22" s="195">
        <f>+'B3-01-Tabmis'!F23</f>
        <v>468705206058</v>
      </c>
      <c r="G22" s="195">
        <f>+'B3-01-Tabmis'!G23</f>
        <v>130715787000</v>
      </c>
      <c r="H22" s="195">
        <f>+'B3-01-Tabmis'!H23</f>
        <v>0</v>
      </c>
      <c r="I22" s="195">
        <f t="shared" si="2"/>
        <v>599420993058</v>
      </c>
      <c r="J22" s="195">
        <f>+'B3-01-Tabmis'!J23</f>
        <v>0</v>
      </c>
      <c r="K22" s="195">
        <f t="shared" si="3"/>
        <v>599420993058</v>
      </c>
      <c r="L22" s="195">
        <f>+'B3-01-Tabmis'!L23</f>
        <v>468705206058</v>
      </c>
      <c r="M22" s="195">
        <f>+'B3-01-Tabmis'!M23</f>
        <v>130715787000</v>
      </c>
      <c r="N22" s="195">
        <f>+'B3-01-Tabmis'!N23</f>
        <v>0</v>
      </c>
      <c r="O22" s="144">
        <f>+'B3-01-Tabmis'!D23</f>
        <v>0</v>
      </c>
      <c r="P22" s="144">
        <f t="shared" si="4"/>
        <v>0</v>
      </c>
    </row>
    <row r="23" spans="1:16" ht="14.25">
      <c r="A23" s="149"/>
      <c r="B23" s="194" t="s">
        <v>405</v>
      </c>
      <c r="C23" s="195">
        <f t="shared" si="0"/>
        <v>0</v>
      </c>
      <c r="D23" s="195">
        <f>+'B3-01-Tabmis'!D24</f>
        <v>0</v>
      </c>
      <c r="E23" s="195">
        <f t="shared" si="1"/>
        <v>0</v>
      </c>
      <c r="F23" s="195">
        <f>+'B3-01-Tabmis'!F24</f>
        <v>0</v>
      </c>
      <c r="G23" s="195">
        <f>+'B3-01-Tabmis'!G24</f>
        <v>0</v>
      </c>
      <c r="H23" s="195">
        <f>+'B3-01-Tabmis'!H24</f>
        <v>0</v>
      </c>
      <c r="I23" s="195">
        <f t="shared" si="2"/>
        <v>0</v>
      </c>
      <c r="J23" s="195">
        <f>+'B3-01-Tabmis'!J24</f>
        <v>0</v>
      </c>
      <c r="K23" s="195">
        <f t="shared" si="3"/>
        <v>0</v>
      </c>
      <c r="L23" s="195">
        <f>+'B3-01-Tabmis'!L24</f>
        <v>0</v>
      </c>
      <c r="M23" s="195">
        <f>+'B3-01-Tabmis'!M24</f>
        <v>0</v>
      </c>
      <c r="N23" s="195">
        <f>+'B3-01-Tabmis'!N24</f>
        <v>0</v>
      </c>
      <c r="O23" s="144">
        <f>+'B3-01-Tabmis'!D24</f>
        <v>0</v>
      </c>
      <c r="P23" s="144">
        <f t="shared" si="4"/>
        <v>0</v>
      </c>
    </row>
    <row r="24" spans="1:16" ht="14.25">
      <c r="A24" s="160">
        <v>1.4</v>
      </c>
      <c r="B24" s="194" t="s">
        <v>406</v>
      </c>
      <c r="C24" s="195">
        <f t="shared" si="0"/>
        <v>55296699000</v>
      </c>
      <c r="D24" s="195">
        <f>+'B3-01-Tabmis'!D25</f>
        <v>0</v>
      </c>
      <c r="E24" s="195">
        <f t="shared" si="1"/>
        <v>55296699000</v>
      </c>
      <c r="F24" s="195">
        <f>+'B3-01-Tabmis'!F25</f>
        <v>55296699000</v>
      </c>
      <c r="G24" s="195">
        <f>+'B3-01-Tabmis'!G25</f>
        <v>0</v>
      </c>
      <c r="H24" s="195">
        <f>+'B3-01-Tabmis'!H25</f>
        <v>0</v>
      </c>
      <c r="I24" s="195">
        <f t="shared" si="2"/>
        <v>55296699000</v>
      </c>
      <c r="J24" s="195">
        <f>+'B3-01-Tabmis'!J25</f>
        <v>0</v>
      </c>
      <c r="K24" s="195">
        <f t="shared" si="3"/>
        <v>55296699000</v>
      </c>
      <c r="L24" s="195">
        <f>+'B3-01-Tabmis'!L25</f>
        <v>55296699000</v>
      </c>
      <c r="M24" s="195">
        <f>+'B3-01-Tabmis'!M25</f>
        <v>0</v>
      </c>
      <c r="N24" s="195">
        <f>+'B3-01-Tabmis'!N25</f>
        <v>0</v>
      </c>
      <c r="O24" s="144">
        <f>+'B3-01-Tabmis'!D25</f>
        <v>0</v>
      </c>
      <c r="P24" s="144">
        <f t="shared" si="4"/>
        <v>0</v>
      </c>
    </row>
    <row r="25" spans="1:16" ht="14.25">
      <c r="A25" s="149"/>
      <c r="B25" s="194" t="s">
        <v>407</v>
      </c>
      <c r="C25" s="195">
        <f t="shared" si="0"/>
        <v>0</v>
      </c>
      <c r="D25" s="195">
        <f>+'B3-01-Tabmis'!D26</f>
        <v>0</v>
      </c>
      <c r="E25" s="195">
        <f t="shared" si="1"/>
        <v>0</v>
      </c>
      <c r="F25" s="195">
        <f>+'B3-01-Tabmis'!F26</f>
        <v>0</v>
      </c>
      <c r="G25" s="195">
        <f>+'B3-01-Tabmis'!G26</f>
        <v>0</v>
      </c>
      <c r="H25" s="195">
        <f>+'B3-01-Tabmis'!H26</f>
        <v>0</v>
      </c>
      <c r="I25" s="195">
        <f t="shared" si="2"/>
        <v>0</v>
      </c>
      <c r="J25" s="195">
        <f>+'B3-01-Tabmis'!J26</f>
        <v>0</v>
      </c>
      <c r="K25" s="195">
        <f t="shared" si="3"/>
        <v>0</v>
      </c>
      <c r="L25" s="195">
        <f>+'B3-01-Tabmis'!L26</f>
        <v>0</v>
      </c>
      <c r="M25" s="195">
        <f>+'B3-01-Tabmis'!M26</f>
        <v>0</v>
      </c>
      <c r="N25" s="195">
        <f>+'B3-01-Tabmis'!N26</f>
        <v>0</v>
      </c>
      <c r="O25" s="144">
        <f>+'B3-01-Tabmis'!D26</f>
        <v>0</v>
      </c>
      <c r="P25" s="144">
        <f t="shared" si="4"/>
        <v>0</v>
      </c>
    </row>
    <row r="26" spans="1:16" ht="14.25">
      <c r="A26" s="160">
        <v>1.5</v>
      </c>
      <c r="B26" s="194" t="s">
        <v>377</v>
      </c>
      <c r="C26" s="195">
        <f t="shared" si="0"/>
        <v>286449943507</v>
      </c>
      <c r="D26" s="195">
        <f>+'B3-01-Tabmis'!D27</f>
        <v>0</v>
      </c>
      <c r="E26" s="195">
        <f t="shared" si="1"/>
        <v>286449943507</v>
      </c>
      <c r="F26" s="195">
        <f>+'B3-01-Tabmis'!F27</f>
        <v>286449943507</v>
      </c>
      <c r="G26" s="195">
        <f>+'B3-01-Tabmis'!G27</f>
        <v>0</v>
      </c>
      <c r="H26" s="195">
        <f>+'B3-01-Tabmis'!H27</f>
        <v>0</v>
      </c>
      <c r="I26" s="195">
        <f t="shared" si="2"/>
        <v>286449943507</v>
      </c>
      <c r="J26" s="195">
        <f>+'B3-01-Tabmis'!J27</f>
        <v>0</v>
      </c>
      <c r="K26" s="195">
        <f t="shared" si="3"/>
        <v>286449943507</v>
      </c>
      <c r="L26" s="195">
        <f>+'B3-01-Tabmis'!L27</f>
        <v>286449943507</v>
      </c>
      <c r="M26" s="195">
        <f>+'B3-01-Tabmis'!M27</f>
        <v>0</v>
      </c>
      <c r="N26" s="195">
        <f>+'B3-01-Tabmis'!N27</f>
        <v>0</v>
      </c>
      <c r="O26" s="144">
        <f>+'B3-01-Tabmis'!D27</f>
        <v>0</v>
      </c>
      <c r="P26" s="144">
        <f t="shared" si="4"/>
        <v>0</v>
      </c>
    </row>
    <row r="27" spans="1:16" ht="14.25">
      <c r="A27" s="149"/>
      <c r="B27" s="194" t="s">
        <v>405</v>
      </c>
      <c r="C27" s="195">
        <f t="shared" si="0"/>
        <v>27952313507</v>
      </c>
      <c r="D27" s="195">
        <f>+'B3-01-Tabmis'!D28</f>
        <v>0</v>
      </c>
      <c r="E27" s="195">
        <f t="shared" si="1"/>
        <v>27952313507</v>
      </c>
      <c r="F27" s="195">
        <f>+'B3-01-Tabmis'!F28</f>
        <v>27952313507</v>
      </c>
      <c r="G27" s="195">
        <f>+'B3-01-Tabmis'!G28</f>
        <v>0</v>
      </c>
      <c r="H27" s="195">
        <f>+'B3-01-Tabmis'!H28</f>
        <v>0</v>
      </c>
      <c r="I27" s="195">
        <f t="shared" si="2"/>
        <v>27952313507</v>
      </c>
      <c r="J27" s="195">
        <f>+'B3-01-Tabmis'!J28</f>
        <v>0</v>
      </c>
      <c r="K27" s="195">
        <f t="shared" si="3"/>
        <v>27952313507</v>
      </c>
      <c r="L27" s="195">
        <f>+'B3-01-Tabmis'!L28</f>
        <v>27952313507</v>
      </c>
      <c r="M27" s="195">
        <f>+'B3-01-Tabmis'!M28</f>
        <v>0</v>
      </c>
      <c r="N27" s="195">
        <f>+'B3-01-Tabmis'!N28</f>
        <v>0</v>
      </c>
      <c r="O27" s="144">
        <f>+'B3-01-Tabmis'!D28</f>
        <v>0</v>
      </c>
      <c r="P27" s="144">
        <f t="shared" si="4"/>
        <v>0</v>
      </c>
    </row>
    <row r="28" spans="1:16" ht="14.25">
      <c r="A28" s="160">
        <v>1.6</v>
      </c>
      <c r="B28" s="194" t="s">
        <v>378</v>
      </c>
      <c r="C28" s="195">
        <f t="shared" si="0"/>
        <v>77109536800</v>
      </c>
      <c r="D28" s="195">
        <f>+'B3-01-Tabmis'!D29</f>
        <v>0</v>
      </c>
      <c r="E28" s="195">
        <f t="shared" si="1"/>
        <v>77109536800</v>
      </c>
      <c r="F28" s="195">
        <f>+'B3-01-Tabmis'!F29</f>
        <v>26945769800</v>
      </c>
      <c r="G28" s="195">
        <f>+'B3-01-Tabmis'!G29</f>
        <v>48862200000</v>
      </c>
      <c r="H28" s="195">
        <f>+'B3-01-Tabmis'!H29</f>
        <v>1301567000</v>
      </c>
      <c r="I28" s="195">
        <f t="shared" si="2"/>
        <v>77109536800</v>
      </c>
      <c r="J28" s="195">
        <f>+'B3-01-Tabmis'!J29</f>
        <v>0</v>
      </c>
      <c r="K28" s="195">
        <f t="shared" si="3"/>
        <v>77109536800</v>
      </c>
      <c r="L28" s="195">
        <f>+'B3-01-Tabmis'!L29</f>
        <v>26945769800</v>
      </c>
      <c r="M28" s="195">
        <f>+'B3-01-Tabmis'!M29</f>
        <v>48862200000</v>
      </c>
      <c r="N28" s="195">
        <f>+'B3-01-Tabmis'!N29</f>
        <v>1301567000</v>
      </c>
      <c r="O28" s="144">
        <f>+'B3-01-Tabmis'!D29</f>
        <v>0</v>
      </c>
      <c r="P28" s="144">
        <f t="shared" si="4"/>
        <v>0</v>
      </c>
    </row>
    <row r="29" spans="1:16" ht="14.25">
      <c r="A29" s="149"/>
      <c r="B29" s="194" t="s">
        <v>408</v>
      </c>
      <c r="C29" s="195">
        <f t="shared" si="0"/>
        <v>0</v>
      </c>
      <c r="D29" s="195">
        <f>+'B3-01-Tabmis'!D30</f>
        <v>0</v>
      </c>
      <c r="E29" s="195">
        <f t="shared" si="1"/>
        <v>0</v>
      </c>
      <c r="F29" s="195">
        <f>+'B3-01-Tabmis'!F30</f>
        <v>0</v>
      </c>
      <c r="G29" s="195">
        <f>+'B3-01-Tabmis'!G30</f>
        <v>0</v>
      </c>
      <c r="H29" s="195">
        <f>+'B3-01-Tabmis'!H30</f>
        <v>0</v>
      </c>
      <c r="I29" s="195">
        <f t="shared" si="2"/>
        <v>0</v>
      </c>
      <c r="J29" s="195">
        <f>+'B3-01-Tabmis'!J30</f>
        <v>0</v>
      </c>
      <c r="K29" s="195">
        <f t="shared" si="3"/>
        <v>0</v>
      </c>
      <c r="L29" s="195">
        <f>+'B3-01-Tabmis'!L30</f>
        <v>0</v>
      </c>
      <c r="M29" s="195">
        <f>+'B3-01-Tabmis'!M30</f>
        <v>0</v>
      </c>
      <c r="N29" s="195">
        <f>+'B3-01-Tabmis'!N30</f>
        <v>0</v>
      </c>
      <c r="O29" s="144">
        <f>+'B3-01-Tabmis'!D30</f>
        <v>0</v>
      </c>
      <c r="P29" s="144">
        <f t="shared" si="4"/>
        <v>0</v>
      </c>
    </row>
    <row r="30" spans="1:16" ht="14.25">
      <c r="A30" s="160">
        <v>1.7</v>
      </c>
      <c r="B30" s="194" t="s">
        <v>409</v>
      </c>
      <c r="C30" s="195">
        <f t="shared" si="0"/>
        <v>25173523000</v>
      </c>
      <c r="D30" s="195">
        <f>+'B3-01-Tabmis'!D31</f>
        <v>0</v>
      </c>
      <c r="E30" s="195">
        <f t="shared" si="1"/>
        <v>25173523000</v>
      </c>
      <c r="F30" s="195">
        <f>+'B3-01-Tabmis'!F31</f>
        <v>21359041000</v>
      </c>
      <c r="G30" s="195">
        <f>+'B3-01-Tabmis'!G31</f>
        <v>3814482000</v>
      </c>
      <c r="H30" s="195">
        <f>+'B3-01-Tabmis'!H31</f>
        <v>0</v>
      </c>
      <c r="I30" s="195">
        <f t="shared" si="2"/>
        <v>25173523000</v>
      </c>
      <c r="J30" s="195">
        <f>+'B3-01-Tabmis'!J31</f>
        <v>0</v>
      </c>
      <c r="K30" s="195">
        <f t="shared" si="3"/>
        <v>25173523000</v>
      </c>
      <c r="L30" s="195">
        <f>+'B3-01-Tabmis'!L31</f>
        <v>21359041000</v>
      </c>
      <c r="M30" s="195">
        <f>+'B3-01-Tabmis'!M31</f>
        <v>3814482000</v>
      </c>
      <c r="N30" s="195">
        <f>+'B3-01-Tabmis'!N31</f>
        <v>0</v>
      </c>
      <c r="O30" s="144">
        <f>+'B3-01-Tabmis'!D31</f>
        <v>0</v>
      </c>
      <c r="P30" s="144">
        <f t="shared" si="4"/>
        <v>0</v>
      </c>
    </row>
    <row r="31" spans="1:16" ht="14.25">
      <c r="A31" s="149"/>
      <c r="B31" s="194" t="s">
        <v>408</v>
      </c>
      <c r="C31" s="195">
        <f t="shared" si="0"/>
        <v>0</v>
      </c>
      <c r="D31" s="195">
        <f>+'B3-01-Tabmis'!D32</f>
        <v>0</v>
      </c>
      <c r="E31" s="195">
        <f t="shared" si="1"/>
        <v>0</v>
      </c>
      <c r="F31" s="195">
        <f>+'B3-01-Tabmis'!F32</f>
        <v>0</v>
      </c>
      <c r="G31" s="195">
        <f>+'B3-01-Tabmis'!G32</f>
        <v>0</v>
      </c>
      <c r="H31" s="195">
        <f>+'B3-01-Tabmis'!H32</f>
        <v>0</v>
      </c>
      <c r="I31" s="195">
        <f t="shared" si="2"/>
        <v>0</v>
      </c>
      <c r="J31" s="195">
        <f>+'B3-01-Tabmis'!J32</f>
        <v>0</v>
      </c>
      <c r="K31" s="195">
        <f t="shared" si="3"/>
        <v>0</v>
      </c>
      <c r="L31" s="195">
        <f>+'B3-01-Tabmis'!L32</f>
        <v>0</v>
      </c>
      <c r="M31" s="195">
        <f>+'B3-01-Tabmis'!M32</f>
        <v>0</v>
      </c>
      <c r="N31" s="195">
        <f>+'B3-01-Tabmis'!N32</f>
        <v>0</v>
      </c>
      <c r="O31" s="144">
        <f>+'B3-01-Tabmis'!D32</f>
        <v>0</v>
      </c>
      <c r="P31" s="144">
        <f t="shared" si="4"/>
        <v>0</v>
      </c>
    </row>
    <row r="32" spans="1:16" ht="14.25">
      <c r="A32" s="160">
        <v>1.8</v>
      </c>
      <c r="B32" s="194" t="s">
        <v>379</v>
      </c>
      <c r="C32" s="195">
        <f t="shared" si="0"/>
        <v>243345000</v>
      </c>
      <c r="D32" s="195">
        <f>+'B3-01-Tabmis'!D33</f>
        <v>0</v>
      </c>
      <c r="E32" s="195">
        <f t="shared" si="1"/>
        <v>243345000</v>
      </c>
      <c r="F32" s="195">
        <f>+'B3-01-Tabmis'!F33</f>
        <v>20730000</v>
      </c>
      <c r="G32" s="195">
        <f>+'B3-01-Tabmis'!G33</f>
        <v>0</v>
      </c>
      <c r="H32" s="195">
        <f>+'B3-01-Tabmis'!H33</f>
        <v>222615000</v>
      </c>
      <c r="I32" s="195">
        <f t="shared" si="2"/>
        <v>243345000</v>
      </c>
      <c r="J32" s="195">
        <f>+'B3-01-Tabmis'!J33</f>
        <v>0</v>
      </c>
      <c r="K32" s="195">
        <f t="shared" si="3"/>
        <v>243345000</v>
      </c>
      <c r="L32" s="195">
        <f>+'B3-01-Tabmis'!L33</f>
        <v>20730000</v>
      </c>
      <c r="M32" s="195">
        <f>+'B3-01-Tabmis'!M33</f>
        <v>0</v>
      </c>
      <c r="N32" s="195">
        <f>+'B3-01-Tabmis'!N33</f>
        <v>222615000</v>
      </c>
      <c r="O32" s="144">
        <f>+'B3-01-Tabmis'!D33</f>
        <v>0</v>
      </c>
      <c r="P32" s="144">
        <f t="shared" si="4"/>
        <v>0</v>
      </c>
    </row>
    <row r="33" spans="1:16" ht="14.25">
      <c r="A33" s="149"/>
      <c r="B33" s="194" t="s">
        <v>408</v>
      </c>
      <c r="C33" s="195">
        <f t="shared" si="0"/>
        <v>0</v>
      </c>
      <c r="D33" s="195">
        <f>+'B3-01-Tabmis'!D34</f>
        <v>0</v>
      </c>
      <c r="E33" s="195">
        <f t="shared" si="1"/>
        <v>0</v>
      </c>
      <c r="F33" s="195">
        <f>+'B3-01-Tabmis'!F34</f>
        <v>0</v>
      </c>
      <c r="G33" s="195">
        <f>+'B3-01-Tabmis'!G34</f>
        <v>0</v>
      </c>
      <c r="H33" s="195">
        <f>+'B3-01-Tabmis'!H34</f>
        <v>0</v>
      </c>
      <c r="I33" s="195">
        <f t="shared" si="2"/>
        <v>0</v>
      </c>
      <c r="J33" s="195">
        <f>+'B3-01-Tabmis'!J34</f>
        <v>0</v>
      </c>
      <c r="K33" s="195">
        <f t="shared" si="3"/>
        <v>0</v>
      </c>
      <c r="L33" s="195">
        <f>+'B3-01-Tabmis'!L34</f>
        <v>0</v>
      </c>
      <c r="M33" s="195">
        <f>+'B3-01-Tabmis'!M34</f>
        <v>0</v>
      </c>
      <c r="N33" s="195">
        <f>+'B3-01-Tabmis'!N34</f>
        <v>0</v>
      </c>
      <c r="O33" s="144">
        <f>+'B3-01-Tabmis'!D34</f>
        <v>0</v>
      </c>
      <c r="P33" s="144">
        <f t="shared" si="4"/>
        <v>0</v>
      </c>
    </row>
    <row r="34" spans="1:16" ht="14.25">
      <c r="A34" s="160">
        <v>1.9</v>
      </c>
      <c r="B34" s="194" t="s">
        <v>410</v>
      </c>
      <c r="C34" s="195">
        <f t="shared" si="0"/>
        <v>12432892000</v>
      </c>
      <c r="D34" s="195">
        <f>+'B3-01-Tabmis'!D35</f>
        <v>0</v>
      </c>
      <c r="E34" s="195">
        <f t="shared" si="1"/>
        <v>12432892000</v>
      </c>
      <c r="F34" s="195">
        <f>+'B3-01-Tabmis'!F35</f>
        <v>0</v>
      </c>
      <c r="G34" s="195">
        <f>+'B3-01-Tabmis'!G35</f>
        <v>12432892000</v>
      </c>
      <c r="H34" s="195">
        <f>+'B3-01-Tabmis'!H35</f>
        <v>0</v>
      </c>
      <c r="I34" s="195">
        <f t="shared" si="2"/>
        <v>12432892000</v>
      </c>
      <c r="J34" s="195">
        <f>+'B3-01-Tabmis'!J35</f>
        <v>0</v>
      </c>
      <c r="K34" s="195">
        <f t="shared" si="3"/>
        <v>12432892000</v>
      </c>
      <c r="L34" s="195">
        <f>+'B3-01-Tabmis'!L35</f>
        <v>0</v>
      </c>
      <c r="M34" s="195">
        <f>+'B3-01-Tabmis'!M35</f>
        <v>12432892000</v>
      </c>
      <c r="N34" s="195">
        <f>+'B3-01-Tabmis'!N35</f>
        <v>0</v>
      </c>
      <c r="O34" s="144">
        <f>+'B3-01-Tabmis'!D35</f>
        <v>0</v>
      </c>
      <c r="P34" s="144">
        <f t="shared" si="4"/>
        <v>0</v>
      </c>
    </row>
    <row r="35" spans="1:16" ht="14.25">
      <c r="A35" s="149"/>
      <c r="B35" s="194" t="s">
        <v>408</v>
      </c>
      <c r="C35" s="195">
        <f t="shared" si="0"/>
        <v>0</v>
      </c>
      <c r="D35" s="195">
        <f>+'B3-01-Tabmis'!D36</f>
        <v>0</v>
      </c>
      <c r="E35" s="195">
        <f t="shared" si="1"/>
        <v>0</v>
      </c>
      <c r="F35" s="195">
        <f>+'B3-01-Tabmis'!F36</f>
        <v>0</v>
      </c>
      <c r="G35" s="195">
        <f>+'B3-01-Tabmis'!G36</f>
        <v>0</v>
      </c>
      <c r="H35" s="195">
        <f>+'B3-01-Tabmis'!H36</f>
        <v>0</v>
      </c>
      <c r="I35" s="195">
        <f t="shared" si="2"/>
        <v>0</v>
      </c>
      <c r="J35" s="195">
        <f>+'B3-01-Tabmis'!J36</f>
        <v>0</v>
      </c>
      <c r="K35" s="195">
        <f t="shared" si="3"/>
        <v>0</v>
      </c>
      <c r="L35" s="195">
        <f>+'B3-01-Tabmis'!L36</f>
        <v>0</v>
      </c>
      <c r="M35" s="195">
        <f>+'B3-01-Tabmis'!M36</f>
        <v>0</v>
      </c>
      <c r="N35" s="195">
        <f>+'B3-01-Tabmis'!N36</f>
        <v>0</v>
      </c>
      <c r="O35" s="144">
        <f>+'B3-01-Tabmis'!D36</f>
        <v>0</v>
      </c>
      <c r="P35" s="144">
        <f t="shared" si="4"/>
        <v>0</v>
      </c>
    </row>
    <row r="36" spans="1:16" ht="14.25">
      <c r="A36" s="160">
        <v>1.1000000000000001</v>
      </c>
      <c r="B36" s="194" t="s">
        <v>363</v>
      </c>
      <c r="C36" s="195">
        <f t="shared" si="0"/>
        <v>3160919883410</v>
      </c>
      <c r="D36" s="195">
        <f>+D38+D40+D41</f>
        <v>774398085467</v>
      </c>
      <c r="E36" s="195">
        <f t="shared" si="1"/>
        <v>2386521797943</v>
      </c>
      <c r="F36" s="195">
        <f>+F38+F40+F41</f>
        <v>1654711873926</v>
      </c>
      <c r="G36" s="195">
        <f>+G38+G40+G41</f>
        <v>715695022017</v>
      </c>
      <c r="H36" s="195">
        <f>+H38+H40+H41</f>
        <v>16114902000</v>
      </c>
      <c r="I36" s="195">
        <f t="shared" si="2"/>
        <v>3160919883410</v>
      </c>
      <c r="J36" s="195">
        <f>+J38+J40+J41</f>
        <v>774398085467</v>
      </c>
      <c r="K36" s="195">
        <f t="shared" si="3"/>
        <v>2386521797943</v>
      </c>
      <c r="L36" s="195">
        <f>+L38+L40+L41</f>
        <v>1654711873926</v>
      </c>
      <c r="M36" s="195">
        <f>+M38+M40+M41</f>
        <v>715695022017</v>
      </c>
      <c r="N36" s="195">
        <f>+N38+N40+N41</f>
        <v>16114902000</v>
      </c>
      <c r="O36" s="144">
        <f>+'B3-01-Tabmis'!D37</f>
        <v>774398085467</v>
      </c>
      <c r="P36" s="144">
        <f t="shared" si="4"/>
        <v>0</v>
      </c>
    </row>
    <row r="37" spans="1:16" ht="14.25">
      <c r="A37" s="149"/>
      <c r="B37" s="194" t="s">
        <v>408</v>
      </c>
      <c r="C37" s="195">
        <f t="shared" si="0"/>
        <v>1077154000835</v>
      </c>
      <c r="D37" s="195">
        <f>+'B3-01-Tabmis'!D38</f>
        <v>653966614042</v>
      </c>
      <c r="E37" s="195">
        <f t="shared" si="1"/>
        <v>423187386793</v>
      </c>
      <c r="F37" s="195">
        <f>+'B3-01-Tabmis'!F38</f>
        <v>423187386793</v>
      </c>
      <c r="G37" s="195">
        <f>+'B3-01-Tabmis'!G38</f>
        <v>0</v>
      </c>
      <c r="H37" s="195">
        <f>+'B3-01-Tabmis'!H38</f>
        <v>0</v>
      </c>
      <c r="I37" s="195">
        <f t="shared" si="2"/>
        <v>1077154000835</v>
      </c>
      <c r="J37" s="195">
        <f>+'B3-01-Tabmis'!J38</f>
        <v>653966614042</v>
      </c>
      <c r="K37" s="195">
        <f t="shared" si="3"/>
        <v>423187386793</v>
      </c>
      <c r="L37" s="195">
        <f>+'B3-01-Tabmis'!L38</f>
        <v>423187386793</v>
      </c>
      <c r="M37" s="195">
        <f>+'B3-01-Tabmis'!M38</f>
        <v>0</v>
      </c>
      <c r="N37" s="195">
        <f>+'B3-01-Tabmis'!N38</f>
        <v>0</v>
      </c>
      <c r="O37" s="144">
        <f>+'B3-01-Tabmis'!D38</f>
        <v>653966614042</v>
      </c>
      <c r="P37" s="144">
        <f t="shared" si="4"/>
        <v>0</v>
      </c>
    </row>
    <row r="38" spans="1:16" ht="14.25">
      <c r="A38" s="160" t="s">
        <v>411</v>
      </c>
      <c r="B38" s="194" t="s">
        <v>412</v>
      </c>
      <c r="C38" s="195">
        <f t="shared" si="0"/>
        <v>1893310010786</v>
      </c>
      <c r="D38" s="195">
        <f>+'B3-01-Tabmis'!D39</f>
        <v>637824409866</v>
      </c>
      <c r="E38" s="195">
        <f t="shared" si="1"/>
        <v>1255485600920</v>
      </c>
      <c r="F38" s="195">
        <f>+'B3-01-Tabmis'!F39</f>
        <v>776331973920</v>
      </c>
      <c r="G38" s="195">
        <f>+'B3-01-Tabmis'!G39</f>
        <v>466067463000</v>
      </c>
      <c r="H38" s="195">
        <f>+'B3-01-Tabmis'!H39</f>
        <v>13086164000</v>
      </c>
      <c r="I38" s="195">
        <f t="shared" si="2"/>
        <v>1893310010786</v>
      </c>
      <c r="J38" s="195">
        <f>+'B3-01-Tabmis'!J39</f>
        <v>637824409866</v>
      </c>
      <c r="K38" s="195">
        <f t="shared" si="3"/>
        <v>1255485600920</v>
      </c>
      <c r="L38" s="195">
        <f>+'B3-01-Tabmis'!L39</f>
        <v>776331973920</v>
      </c>
      <c r="M38" s="195">
        <f>+'B3-01-Tabmis'!M39</f>
        <v>466067463000</v>
      </c>
      <c r="N38" s="195">
        <f>+'B3-01-Tabmis'!N39</f>
        <v>13086164000</v>
      </c>
      <c r="O38" s="144">
        <f>+'B3-01-Tabmis'!D39</f>
        <v>637824409866</v>
      </c>
      <c r="P38" s="144">
        <f t="shared" si="4"/>
        <v>0</v>
      </c>
    </row>
    <row r="39" spans="1:16" ht="14.25">
      <c r="A39" s="149"/>
      <c r="B39" s="194" t="s">
        <v>405</v>
      </c>
      <c r="C39" s="195">
        <f t="shared" si="0"/>
        <v>555248142441</v>
      </c>
      <c r="D39" s="195">
        <f>+'B3-01-Tabmis'!D40</f>
        <v>555248142441</v>
      </c>
      <c r="E39" s="195">
        <f t="shared" si="1"/>
        <v>0</v>
      </c>
      <c r="F39" s="195">
        <f>+'B3-01-Tabmis'!F40</f>
        <v>0</v>
      </c>
      <c r="G39" s="195">
        <f>+'B3-01-Tabmis'!G40</f>
        <v>0</v>
      </c>
      <c r="H39" s="195">
        <f>+'B3-01-Tabmis'!H40</f>
        <v>0</v>
      </c>
      <c r="I39" s="195">
        <f t="shared" si="2"/>
        <v>555248142441</v>
      </c>
      <c r="J39" s="195">
        <f>+'B3-01-Tabmis'!J40</f>
        <v>555248142441</v>
      </c>
      <c r="K39" s="195">
        <f t="shared" si="3"/>
        <v>0</v>
      </c>
      <c r="L39" s="195">
        <f>+'B3-01-Tabmis'!L40</f>
        <v>0</v>
      </c>
      <c r="M39" s="195">
        <f>+'B3-01-Tabmis'!M40</f>
        <v>0</v>
      </c>
      <c r="N39" s="195">
        <f>+'B3-01-Tabmis'!N40</f>
        <v>0</v>
      </c>
      <c r="O39" s="144">
        <f>+'B3-01-Tabmis'!D40</f>
        <v>555248142441</v>
      </c>
      <c r="P39" s="144">
        <f t="shared" si="4"/>
        <v>0</v>
      </c>
    </row>
    <row r="40" spans="1:16" ht="28.5">
      <c r="A40" s="160" t="s">
        <v>413</v>
      </c>
      <c r="B40" s="194" t="s">
        <v>414</v>
      </c>
      <c r="C40" s="195">
        <f t="shared" si="0"/>
        <v>410218163398</v>
      </c>
      <c r="D40" s="195">
        <f>+'B3-01-Tabmis'!D41</f>
        <v>136573675601</v>
      </c>
      <c r="E40" s="195">
        <f t="shared" si="1"/>
        <v>273644487797</v>
      </c>
      <c r="F40" s="195">
        <f>+'B3-01-Tabmis'!F41</f>
        <v>254512774433</v>
      </c>
      <c r="G40" s="195">
        <f>+'B3-01-Tabmis'!G41</f>
        <v>17862746364</v>
      </c>
      <c r="H40" s="195">
        <f>+'B3-01-Tabmis'!H41</f>
        <v>1268967000</v>
      </c>
      <c r="I40" s="195">
        <f t="shared" si="2"/>
        <v>410218163398</v>
      </c>
      <c r="J40" s="195">
        <f>+'B3-01-Tabmis'!J41</f>
        <v>136573675601</v>
      </c>
      <c r="K40" s="195">
        <f t="shared" si="3"/>
        <v>273644487797</v>
      </c>
      <c r="L40" s="195">
        <f>+'B3-01-Tabmis'!L41</f>
        <v>254512774433</v>
      </c>
      <c r="M40" s="195">
        <f>+'B3-01-Tabmis'!M41</f>
        <v>17862746364</v>
      </c>
      <c r="N40" s="195">
        <f>+'B3-01-Tabmis'!N41</f>
        <v>1268967000</v>
      </c>
      <c r="O40" s="144">
        <f>+'B3-01-Tabmis'!D41</f>
        <v>136573675601</v>
      </c>
      <c r="P40" s="144">
        <f t="shared" si="4"/>
        <v>0</v>
      </c>
    </row>
    <row r="41" spans="1:16" s="152" customFormat="1" ht="14.25">
      <c r="A41" s="200" t="s">
        <v>438</v>
      </c>
      <c r="B41" s="201" t="s">
        <v>437</v>
      </c>
      <c r="C41" s="202">
        <f t="shared" si="0"/>
        <v>857391709226</v>
      </c>
      <c r="D41" s="202">
        <f>+'B3-01-Tabmis'!D37-D38-D40</f>
        <v>0</v>
      </c>
      <c r="E41" s="202">
        <f t="shared" si="1"/>
        <v>857391709226</v>
      </c>
      <c r="F41" s="202">
        <f>+'B3-01-Tabmis'!F37-F38-F40</f>
        <v>623867125573</v>
      </c>
      <c r="G41" s="202">
        <f>+'B3-01-Tabmis'!G37-G38-G40</f>
        <v>231764812653</v>
      </c>
      <c r="H41" s="202">
        <f>+'B3-01-Tabmis'!H37-H38-H40</f>
        <v>1759771000</v>
      </c>
      <c r="I41" s="202">
        <f t="shared" si="2"/>
        <v>857391709226</v>
      </c>
      <c r="J41" s="202">
        <f>+'B3-01-Tabmis'!J37-J38-J40</f>
        <v>0</v>
      </c>
      <c r="K41" s="202">
        <f t="shared" si="3"/>
        <v>857391709226</v>
      </c>
      <c r="L41" s="202">
        <f>+'B3-01-Tabmis'!L37-L38-L40</f>
        <v>623867125573</v>
      </c>
      <c r="M41" s="202">
        <f>+'B3-01-Tabmis'!M37-M38-M40</f>
        <v>231764812653</v>
      </c>
      <c r="N41" s="202">
        <f>+'B3-01-Tabmis'!N37-N38-N40</f>
        <v>1759771000</v>
      </c>
      <c r="O41" s="203"/>
      <c r="P41" s="203"/>
    </row>
    <row r="42" spans="1:16" ht="28.5">
      <c r="A42" s="160">
        <v>1.1100000000000001</v>
      </c>
      <c r="B42" s="194" t="s">
        <v>415</v>
      </c>
      <c r="C42" s="195">
        <f t="shared" si="0"/>
        <v>233541237000</v>
      </c>
      <c r="D42" s="195">
        <f>+'B3-01-Tabmis'!D42</f>
        <v>23282405000</v>
      </c>
      <c r="E42" s="195">
        <f t="shared" si="1"/>
        <v>210258832000</v>
      </c>
      <c r="F42" s="195">
        <f>+'B3-01-Tabmis'!F42</f>
        <v>76640843000</v>
      </c>
      <c r="G42" s="195">
        <f>+'B3-01-Tabmis'!G42</f>
        <v>129714360000</v>
      </c>
      <c r="H42" s="195">
        <f>+'B3-01-Tabmis'!H42</f>
        <v>3903629000</v>
      </c>
      <c r="I42" s="195">
        <f t="shared" si="2"/>
        <v>233541237000</v>
      </c>
      <c r="J42" s="195">
        <f>+'B3-01-Tabmis'!J42</f>
        <v>23282405000</v>
      </c>
      <c r="K42" s="195">
        <f t="shared" si="3"/>
        <v>210258832000</v>
      </c>
      <c r="L42" s="195">
        <f>+'B3-01-Tabmis'!L42</f>
        <v>76640843000</v>
      </c>
      <c r="M42" s="195">
        <f>+'B3-01-Tabmis'!M42</f>
        <v>129714360000</v>
      </c>
      <c r="N42" s="195">
        <f>+'B3-01-Tabmis'!N42</f>
        <v>3903629000</v>
      </c>
      <c r="O42" s="144">
        <f>+'B3-01-Tabmis'!D42</f>
        <v>23282405000</v>
      </c>
      <c r="P42" s="144">
        <f t="shared" si="4"/>
        <v>0</v>
      </c>
    </row>
    <row r="43" spans="1:16" ht="14.25">
      <c r="A43" s="149"/>
      <c r="B43" s="194" t="s">
        <v>416</v>
      </c>
      <c r="C43" s="195">
        <f t="shared" si="0"/>
        <v>0</v>
      </c>
      <c r="D43" s="195">
        <f>+'B3-01-Tabmis'!D43</f>
        <v>0</v>
      </c>
      <c r="E43" s="195">
        <f t="shared" si="1"/>
        <v>0</v>
      </c>
      <c r="F43" s="195">
        <f>+'B3-01-Tabmis'!F43</f>
        <v>0</v>
      </c>
      <c r="G43" s="195">
        <f>+'B3-01-Tabmis'!G43</f>
        <v>0</v>
      </c>
      <c r="H43" s="195">
        <f>+'B3-01-Tabmis'!H43</f>
        <v>0</v>
      </c>
      <c r="I43" s="195">
        <f t="shared" si="2"/>
        <v>0</v>
      </c>
      <c r="J43" s="195">
        <f>+'B3-01-Tabmis'!J43</f>
        <v>0</v>
      </c>
      <c r="K43" s="195">
        <f t="shared" si="3"/>
        <v>0</v>
      </c>
      <c r="L43" s="195">
        <f>+'B3-01-Tabmis'!L43</f>
        <v>0</v>
      </c>
      <c r="M43" s="195">
        <f>+'B3-01-Tabmis'!M43</f>
        <v>0</v>
      </c>
      <c r="N43" s="195">
        <f>+'B3-01-Tabmis'!N43</f>
        <v>0</v>
      </c>
      <c r="O43" s="144">
        <f>+'B3-01-Tabmis'!D43</f>
        <v>0</v>
      </c>
      <c r="P43" s="144">
        <f t="shared" si="4"/>
        <v>0</v>
      </c>
    </row>
    <row r="44" spans="1:16" ht="14.25">
      <c r="A44" s="160">
        <v>1.1200000000000001</v>
      </c>
      <c r="B44" s="194" t="s">
        <v>417</v>
      </c>
      <c r="C44" s="195">
        <f t="shared" si="0"/>
        <v>1495735000</v>
      </c>
      <c r="D44" s="195">
        <f>+'B3-01-Tabmis'!D44</f>
        <v>0</v>
      </c>
      <c r="E44" s="195">
        <f t="shared" si="1"/>
        <v>1495735000</v>
      </c>
      <c r="F44" s="195">
        <f>+'B3-01-Tabmis'!F44</f>
        <v>543773000</v>
      </c>
      <c r="G44" s="195">
        <f>+'B3-01-Tabmis'!G44</f>
        <v>951962000</v>
      </c>
      <c r="H44" s="195">
        <f>+'B3-01-Tabmis'!H44</f>
        <v>0</v>
      </c>
      <c r="I44" s="195">
        <f t="shared" si="2"/>
        <v>1495735000</v>
      </c>
      <c r="J44" s="195">
        <f>+'B3-01-Tabmis'!J44</f>
        <v>0</v>
      </c>
      <c r="K44" s="195">
        <f t="shared" si="3"/>
        <v>1495735000</v>
      </c>
      <c r="L44" s="195">
        <f>+'B3-01-Tabmis'!L44</f>
        <v>543773000</v>
      </c>
      <c r="M44" s="195">
        <f>+'B3-01-Tabmis'!M44</f>
        <v>951962000</v>
      </c>
      <c r="N44" s="195">
        <f>+'B3-01-Tabmis'!N44</f>
        <v>0</v>
      </c>
      <c r="O44" s="144">
        <f>+'B3-01-Tabmis'!D44</f>
        <v>0</v>
      </c>
      <c r="P44" s="144">
        <f t="shared" si="4"/>
        <v>0</v>
      </c>
    </row>
    <row r="45" spans="1:16" ht="14.25">
      <c r="A45" s="149"/>
      <c r="B45" s="194" t="s">
        <v>407</v>
      </c>
      <c r="C45" s="195">
        <f t="shared" si="0"/>
        <v>0</v>
      </c>
      <c r="D45" s="195">
        <f>+'B3-01-Tabmis'!D45</f>
        <v>0</v>
      </c>
      <c r="E45" s="195">
        <f t="shared" si="1"/>
        <v>0</v>
      </c>
      <c r="F45" s="195">
        <f>+'B3-01-Tabmis'!F45</f>
        <v>0</v>
      </c>
      <c r="G45" s="195">
        <f>+'B3-01-Tabmis'!G45</f>
        <v>0</v>
      </c>
      <c r="H45" s="195">
        <f>+'B3-01-Tabmis'!H45</f>
        <v>0</v>
      </c>
      <c r="I45" s="195">
        <f t="shared" si="2"/>
        <v>0</v>
      </c>
      <c r="J45" s="195">
        <f>+'B3-01-Tabmis'!J45</f>
        <v>0</v>
      </c>
      <c r="K45" s="195">
        <f t="shared" si="3"/>
        <v>0</v>
      </c>
      <c r="L45" s="195">
        <f>+'B3-01-Tabmis'!L45</f>
        <v>0</v>
      </c>
      <c r="M45" s="195">
        <f>+'B3-01-Tabmis'!M45</f>
        <v>0</v>
      </c>
      <c r="N45" s="195">
        <f>+'B3-01-Tabmis'!N45</f>
        <v>0</v>
      </c>
      <c r="O45" s="144">
        <f>+'B3-01-Tabmis'!D45</f>
        <v>0</v>
      </c>
      <c r="P45" s="144">
        <f t="shared" si="4"/>
        <v>0</v>
      </c>
    </row>
    <row r="46" spans="1:16" ht="28.5">
      <c r="A46" s="160">
        <v>1.1299999999999999</v>
      </c>
      <c r="B46" s="194" t="s">
        <v>418</v>
      </c>
      <c r="C46" s="195">
        <f t="shared" si="0"/>
        <v>4703114000</v>
      </c>
      <c r="D46" s="195">
        <f>+'B3-01-Tabmis'!D46</f>
        <v>0</v>
      </c>
      <c r="E46" s="195">
        <f t="shared" si="1"/>
        <v>4703114000</v>
      </c>
      <c r="F46" s="195">
        <f>+'B3-01-Tabmis'!F46</f>
        <v>0</v>
      </c>
      <c r="G46" s="195">
        <f>+'B3-01-Tabmis'!G46</f>
        <v>4703114000</v>
      </c>
      <c r="H46" s="195">
        <f>+'B3-01-Tabmis'!H46</f>
        <v>0</v>
      </c>
      <c r="I46" s="195">
        <f t="shared" si="2"/>
        <v>4703114000</v>
      </c>
      <c r="J46" s="195">
        <f>+'B3-01-Tabmis'!J46</f>
        <v>0</v>
      </c>
      <c r="K46" s="195">
        <f t="shared" si="3"/>
        <v>4703114000</v>
      </c>
      <c r="L46" s="195">
        <f>+'B3-01-Tabmis'!L46</f>
        <v>0</v>
      </c>
      <c r="M46" s="195">
        <f>+'B3-01-Tabmis'!M46</f>
        <v>4703114000</v>
      </c>
      <c r="N46" s="195">
        <f>+'B3-01-Tabmis'!N46</f>
        <v>0</v>
      </c>
      <c r="O46" s="144">
        <f>+'B3-01-Tabmis'!D46</f>
        <v>0</v>
      </c>
      <c r="P46" s="144">
        <f t="shared" si="4"/>
        <v>0</v>
      </c>
    </row>
    <row r="47" spans="1:16" ht="71.25">
      <c r="A47" s="160">
        <v>2</v>
      </c>
      <c r="B47" s="194" t="s">
        <v>419</v>
      </c>
      <c r="C47" s="195">
        <f t="shared" si="0"/>
        <v>19215482527</v>
      </c>
      <c r="D47" s="195">
        <f>+'B3-01-Tabmis'!D47</f>
        <v>0</v>
      </c>
      <c r="E47" s="195">
        <f t="shared" si="1"/>
        <v>19215482527</v>
      </c>
      <c r="F47" s="195">
        <f>+'B3-01-Tabmis'!F47</f>
        <v>19215482527</v>
      </c>
      <c r="G47" s="195">
        <f>+'B3-01-Tabmis'!G47</f>
        <v>0</v>
      </c>
      <c r="H47" s="195">
        <f>+'B3-01-Tabmis'!H47</f>
        <v>0</v>
      </c>
      <c r="I47" s="195">
        <f t="shared" si="2"/>
        <v>19215482527</v>
      </c>
      <c r="J47" s="195">
        <f>+'B3-01-Tabmis'!J47</f>
        <v>0</v>
      </c>
      <c r="K47" s="195">
        <f t="shared" si="3"/>
        <v>19215482527</v>
      </c>
      <c r="L47" s="195">
        <f>+'B3-01-Tabmis'!L47</f>
        <v>19215482527</v>
      </c>
      <c r="M47" s="195">
        <f>+'B3-01-Tabmis'!M47</f>
        <v>0</v>
      </c>
      <c r="N47" s="195">
        <f>+'B3-01-Tabmis'!N47</f>
        <v>0</v>
      </c>
      <c r="O47" s="144">
        <f>+'B3-01-Tabmis'!D47</f>
        <v>0</v>
      </c>
      <c r="P47" s="144">
        <f t="shared" si="4"/>
        <v>0</v>
      </c>
    </row>
    <row r="48" spans="1:16" ht="28.5">
      <c r="A48" s="160">
        <v>3</v>
      </c>
      <c r="B48" s="194" t="s">
        <v>420</v>
      </c>
      <c r="C48" s="195">
        <f t="shared" si="0"/>
        <v>144409176824</v>
      </c>
      <c r="D48" s="195">
        <f>+'B3-01-Tabmis'!D48</f>
        <v>0</v>
      </c>
      <c r="E48" s="195">
        <f t="shared" si="1"/>
        <v>144409176824</v>
      </c>
      <c r="F48" s="195">
        <f>+'B3-01-Tabmis'!F48</f>
        <v>144409176824</v>
      </c>
      <c r="G48" s="195">
        <f>+'B3-01-Tabmis'!G48</f>
        <v>0</v>
      </c>
      <c r="H48" s="195">
        <f>+'B3-01-Tabmis'!H48</f>
        <v>0</v>
      </c>
      <c r="I48" s="195">
        <f t="shared" si="2"/>
        <v>144409176824</v>
      </c>
      <c r="J48" s="195">
        <f>+'B3-01-Tabmis'!J48</f>
        <v>0</v>
      </c>
      <c r="K48" s="195">
        <f t="shared" si="3"/>
        <v>144409176824</v>
      </c>
      <c r="L48" s="195">
        <f>+'B3-01-Tabmis'!L48</f>
        <v>144409176824</v>
      </c>
      <c r="M48" s="195">
        <f>+'B3-01-Tabmis'!M48</f>
        <v>0</v>
      </c>
      <c r="N48" s="195">
        <f>+'B3-01-Tabmis'!N48</f>
        <v>0</v>
      </c>
      <c r="O48" s="144">
        <f>+'B3-01-Tabmis'!D48</f>
        <v>0</v>
      </c>
      <c r="P48" s="144">
        <f t="shared" si="4"/>
        <v>0</v>
      </c>
    </row>
    <row r="49" spans="1:16" ht="14.25">
      <c r="A49" s="160" t="s">
        <v>208</v>
      </c>
      <c r="B49" s="194" t="s">
        <v>421</v>
      </c>
      <c r="C49" s="195">
        <f t="shared" si="0"/>
        <v>0</v>
      </c>
      <c r="D49" s="195">
        <f>+'B3-01-Tabmis'!D49</f>
        <v>0</v>
      </c>
      <c r="E49" s="195">
        <f t="shared" si="1"/>
        <v>0</v>
      </c>
      <c r="F49" s="195">
        <f>+'B3-01-Tabmis'!F49</f>
        <v>0</v>
      </c>
      <c r="G49" s="195">
        <f>+'B3-01-Tabmis'!G49</f>
        <v>0</v>
      </c>
      <c r="H49" s="195">
        <f>+'B3-01-Tabmis'!H49</f>
        <v>0</v>
      </c>
      <c r="I49" s="195">
        <f t="shared" si="2"/>
        <v>0</v>
      </c>
      <c r="J49" s="195">
        <f>+'B3-01-Tabmis'!J49</f>
        <v>0</v>
      </c>
      <c r="K49" s="195">
        <f t="shared" si="3"/>
        <v>0</v>
      </c>
      <c r="L49" s="195">
        <f>+'B3-01-Tabmis'!L49</f>
        <v>0</v>
      </c>
      <c r="M49" s="195">
        <f>+'B3-01-Tabmis'!M49</f>
        <v>0</v>
      </c>
      <c r="N49" s="195">
        <f>+'B3-01-Tabmis'!N49</f>
        <v>0</v>
      </c>
      <c r="O49" s="144">
        <f>+'B3-01-Tabmis'!D49</f>
        <v>0</v>
      </c>
      <c r="P49" s="144">
        <f t="shared" si="4"/>
        <v>0</v>
      </c>
    </row>
    <row r="50" spans="1:16" ht="14.25">
      <c r="A50" s="160" t="s">
        <v>131</v>
      </c>
      <c r="B50" s="194" t="s">
        <v>422</v>
      </c>
      <c r="C50" s="195">
        <f t="shared" si="0"/>
        <v>8902070500416</v>
      </c>
      <c r="D50" s="195">
        <f>+D51+D52+D53+D55+D57+D59+D61+D63+D65+D67+D72+D74+D76</f>
        <v>1373778483558</v>
      </c>
      <c r="E50" s="195">
        <f t="shared" si="1"/>
        <v>7528292016858</v>
      </c>
      <c r="F50" s="195">
        <f>+F51+F52+F53+F55+F57+F59+F61+F63+F65+F67+F72+F74+F76</f>
        <v>2408601410140</v>
      </c>
      <c r="G50" s="195">
        <f>+G51+G52+G53+G55+G57+G59+G61+G63+G65+G67+G72+G74+G76</f>
        <v>3980824935342</v>
      </c>
      <c r="H50" s="195">
        <f>+H51+H52+H53+H55+H57+H59+H61+H63+H65+H67+H72+H74+H76</f>
        <v>1138865671376</v>
      </c>
      <c r="I50" s="195">
        <f t="shared" si="2"/>
        <v>8902070500416</v>
      </c>
      <c r="J50" s="195">
        <f>+J51+J52+J53+J55+J57+J59+J61+J63+J65+J67+J72+J74+J76</f>
        <v>1373778483558</v>
      </c>
      <c r="K50" s="195">
        <f t="shared" si="3"/>
        <v>7528292016858</v>
      </c>
      <c r="L50" s="195">
        <f>+L51+L52+L53+L55+L57+L59+L61+L63+L65+L67+L72+L74+L76</f>
        <v>2408601410140</v>
      </c>
      <c r="M50" s="195">
        <f>+M51+M52+M53+M55+M57+M59+M61+M63+M65+M67+M72+M74+M76</f>
        <v>3980824935342</v>
      </c>
      <c r="N50" s="195">
        <f>+N51+N52+N53+N55+N57+N59+N61+N63+N65+N67+N72+N74+N76</f>
        <v>1138865671376</v>
      </c>
      <c r="O50" s="144">
        <f>+'B3-01-Tabmis'!D50</f>
        <v>1373778483558</v>
      </c>
      <c r="P50" s="144">
        <f t="shared" si="4"/>
        <v>0</v>
      </c>
    </row>
    <row r="51" spans="1:16" ht="14.25">
      <c r="A51" s="160">
        <v>1</v>
      </c>
      <c r="B51" s="194" t="s">
        <v>188</v>
      </c>
      <c r="C51" s="195">
        <f t="shared" si="0"/>
        <v>203349115818</v>
      </c>
      <c r="D51" s="195">
        <f>+'B3-01-Tabmis'!D51</f>
        <v>0</v>
      </c>
      <c r="E51" s="195">
        <f t="shared" si="1"/>
        <v>203349115818</v>
      </c>
      <c r="F51" s="195">
        <f>+'B3-01-Tabmis'!F51</f>
        <v>73740882000</v>
      </c>
      <c r="G51" s="195">
        <f>+'B3-01-Tabmis'!G51</f>
        <v>77300266714</v>
      </c>
      <c r="H51" s="195">
        <f>+'B3-01-Tabmis'!H51</f>
        <v>52307967104</v>
      </c>
      <c r="I51" s="195">
        <f t="shared" si="2"/>
        <v>203349115818</v>
      </c>
      <c r="J51" s="195">
        <f>+'B3-01-Tabmis'!J51</f>
        <v>0</v>
      </c>
      <c r="K51" s="195">
        <f t="shared" si="3"/>
        <v>203349115818</v>
      </c>
      <c r="L51" s="195">
        <f>+'B3-01-Tabmis'!L51</f>
        <v>73740882000</v>
      </c>
      <c r="M51" s="195">
        <f>+'B3-01-Tabmis'!M51</f>
        <v>77300266714</v>
      </c>
      <c r="N51" s="195">
        <f>+'B3-01-Tabmis'!N51</f>
        <v>52307967104</v>
      </c>
      <c r="O51" s="144">
        <f>+'B3-01-Tabmis'!D51</f>
        <v>0</v>
      </c>
      <c r="P51" s="144">
        <f t="shared" si="4"/>
        <v>0</v>
      </c>
    </row>
    <row r="52" spans="1:16" ht="14.25">
      <c r="A52" s="160">
        <v>2</v>
      </c>
      <c r="B52" s="194" t="s">
        <v>403</v>
      </c>
      <c r="C52" s="195">
        <f t="shared" si="0"/>
        <v>779061493727</v>
      </c>
      <c r="D52" s="195">
        <f>+'B3-01-Tabmis'!D52</f>
        <v>613243000000</v>
      </c>
      <c r="E52" s="195">
        <f t="shared" si="1"/>
        <v>165818493727</v>
      </c>
      <c r="F52" s="195">
        <f>+'B3-01-Tabmis'!F52</f>
        <v>70823278000</v>
      </c>
      <c r="G52" s="195">
        <f>+'B3-01-Tabmis'!G52</f>
        <v>21304521848</v>
      </c>
      <c r="H52" s="195">
        <f>+'B3-01-Tabmis'!H52</f>
        <v>73690693879</v>
      </c>
      <c r="I52" s="195">
        <f t="shared" si="2"/>
        <v>779061493727</v>
      </c>
      <c r="J52" s="195">
        <f>+'B3-01-Tabmis'!J52</f>
        <v>613243000000</v>
      </c>
      <c r="K52" s="195">
        <f t="shared" si="3"/>
        <v>165818493727</v>
      </c>
      <c r="L52" s="195">
        <f>+'B3-01-Tabmis'!L52</f>
        <v>70823278000</v>
      </c>
      <c r="M52" s="195">
        <f>+'B3-01-Tabmis'!M52</f>
        <v>21304521848</v>
      </c>
      <c r="N52" s="195">
        <f>+'B3-01-Tabmis'!N52</f>
        <v>73690693879</v>
      </c>
      <c r="O52" s="144">
        <f>+'B3-01-Tabmis'!D52</f>
        <v>613243000000</v>
      </c>
      <c r="P52" s="144">
        <f t="shared" si="4"/>
        <v>0</v>
      </c>
    </row>
    <row r="53" spans="1:16" ht="14.25">
      <c r="A53" s="160">
        <v>3</v>
      </c>
      <c r="B53" s="194" t="s">
        <v>404</v>
      </c>
      <c r="C53" s="195">
        <f t="shared" si="0"/>
        <v>3130598742844</v>
      </c>
      <c r="D53" s="195">
        <f>+'B3-01-Tabmis'!D53</f>
        <v>86406583342</v>
      </c>
      <c r="E53" s="195">
        <f t="shared" si="1"/>
        <v>3044192159502</v>
      </c>
      <c r="F53" s="195">
        <f>+'B3-01-Tabmis'!F53</f>
        <v>587963199735</v>
      </c>
      <c r="G53" s="195">
        <f>+'B3-01-Tabmis'!G53</f>
        <v>2426849793103</v>
      </c>
      <c r="H53" s="195">
        <f>+'B3-01-Tabmis'!H53</f>
        <v>29379166664</v>
      </c>
      <c r="I53" s="195">
        <f t="shared" si="2"/>
        <v>3130598742844</v>
      </c>
      <c r="J53" s="195">
        <f>+'B3-01-Tabmis'!J53</f>
        <v>86406583342</v>
      </c>
      <c r="K53" s="195">
        <f t="shared" si="3"/>
        <v>3044192159502</v>
      </c>
      <c r="L53" s="195">
        <f>+'B3-01-Tabmis'!L53</f>
        <v>587963199735</v>
      </c>
      <c r="M53" s="195">
        <f>+'B3-01-Tabmis'!M53</f>
        <v>2426849793103</v>
      </c>
      <c r="N53" s="195">
        <f>+'B3-01-Tabmis'!N53</f>
        <v>29379166664</v>
      </c>
      <c r="O53" s="144">
        <f>+'B3-01-Tabmis'!D53</f>
        <v>86406583342</v>
      </c>
      <c r="P53" s="144">
        <f t="shared" si="4"/>
        <v>0</v>
      </c>
    </row>
    <row r="54" spans="1:16" ht="14.25">
      <c r="A54" s="149"/>
      <c r="B54" s="194" t="s">
        <v>407</v>
      </c>
      <c r="C54" s="195">
        <f t="shared" si="0"/>
        <v>1746026967</v>
      </c>
      <c r="D54" s="195">
        <f>+'B3-01-Tabmis'!D54</f>
        <v>0</v>
      </c>
      <c r="E54" s="195">
        <f t="shared" si="1"/>
        <v>1746026967</v>
      </c>
      <c r="F54" s="195">
        <f>+'B3-01-Tabmis'!F54</f>
        <v>1746026967</v>
      </c>
      <c r="G54" s="195">
        <f>+'B3-01-Tabmis'!G54</f>
        <v>0</v>
      </c>
      <c r="H54" s="195">
        <f>+'B3-01-Tabmis'!H54</f>
        <v>0</v>
      </c>
      <c r="I54" s="195">
        <f t="shared" si="2"/>
        <v>1746026967</v>
      </c>
      <c r="J54" s="195">
        <f>+'B3-01-Tabmis'!J54</f>
        <v>0</v>
      </c>
      <c r="K54" s="195">
        <f t="shared" si="3"/>
        <v>1746026967</v>
      </c>
      <c r="L54" s="195">
        <f>+'B3-01-Tabmis'!L54</f>
        <v>1746026967</v>
      </c>
      <c r="M54" s="195">
        <f>+'B3-01-Tabmis'!M54</f>
        <v>0</v>
      </c>
      <c r="N54" s="195">
        <f>+'B3-01-Tabmis'!N54</f>
        <v>0</v>
      </c>
      <c r="O54" s="144">
        <f>+'B3-01-Tabmis'!D54</f>
        <v>0</v>
      </c>
      <c r="P54" s="144">
        <f t="shared" si="4"/>
        <v>0</v>
      </c>
    </row>
    <row r="55" spans="1:16" ht="14.25">
      <c r="A55" s="160">
        <v>4</v>
      </c>
      <c r="B55" s="194" t="s">
        <v>406</v>
      </c>
      <c r="C55" s="195">
        <f t="shared" si="0"/>
        <v>19460074590</v>
      </c>
      <c r="D55" s="195">
        <f>+'B3-01-Tabmis'!D55</f>
        <v>557379000</v>
      </c>
      <c r="E55" s="195">
        <f t="shared" si="1"/>
        <v>18902695590</v>
      </c>
      <c r="F55" s="195">
        <f>+'B3-01-Tabmis'!F55</f>
        <v>18454723590</v>
      </c>
      <c r="G55" s="195">
        <f>+'B3-01-Tabmis'!G55</f>
        <v>406196000</v>
      </c>
      <c r="H55" s="195">
        <f>+'B3-01-Tabmis'!H55</f>
        <v>41776000</v>
      </c>
      <c r="I55" s="195">
        <f t="shared" si="2"/>
        <v>19460074590</v>
      </c>
      <c r="J55" s="195">
        <f>+'B3-01-Tabmis'!J55</f>
        <v>557379000</v>
      </c>
      <c r="K55" s="195">
        <f t="shared" si="3"/>
        <v>18902695590</v>
      </c>
      <c r="L55" s="195">
        <f>+'B3-01-Tabmis'!L55</f>
        <v>18454723590</v>
      </c>
      <c r="M55" s="195">
        <f>+'B3-01-Tabmis'!M55</f>
        <v>406196000</v>
      </c>
      <c r="N55" s="195">
        <f>+'B3-01-Tabmis'!N55</f>
        <v>41776000</v>
      </c>
      <c r="O55" s="144">
        <f>+'B3-01-Tabmis'!D55</f>
        <v>557379000</v>
      </c>
      <c r="P55" s="144">
        <f t="shared" si="4"/>
        <v>0</v>
      </c>
    </row>
    <row r="56" spans="1:16" ht="14.25">
      <c r="A56" s="149"/>
      <c r="B56" s="194" t="s">
        <v>407</v>
      </c>
      <c r="C56" s="195">
        <f t="shared" si="0"/>
        <v>0</v>
      </c>
      <c r="D56" s="195">
        <f>+'B3-01-Tabmis'!D56</f>
        <v>0</v>
      </c>
      <c r="E56" s="195">
        <f t="shared" si="1"/>
        <v>0</v>
      </c>
      <c r="F56" s="195">
        <f>+'B3-01-Tabmis'!F56</f>
        <v>0</v>
      </c>
      <c r="G56" s="195">
        <f>+'B3-01-Tabmis'!G56</f>
        <v>0</v>
      </c>
      <c r="H56" s="195">
        <f>+'B3-01-Tabmis'!H56</f>
        <v>0</v>
      </c>
      <c r="I56" s="195">
        <f t="shared" si="2"/>
        <v>0</v>
      </c>
      <c r="J56" s="195">
        <f>+'B3-01-Tabmis'!J56</f>
        <v>0</v>
      </c>
      <c r="K56" s="195">
        <f t="shared" si="3"/>
        <v>0</v>
      </c>
      <c r="L56" s="195">
        <f>+'B3-01-Tabmis'!L56</f>
        <v>0</v>
      </c>
      <c r="M56" s="195">
        <f>+'B3-01-Tabmis'!M56</f>
        <v>0</v>
      </c>
      <c r="N56" s="195">
        <f>+'B3-01-Tabmis'!N56</f>
        <v>0</v>
      </c>
      <c r="O56" s="144">
        <f>+'B3-01-Tabmis'!D56</f>
        <v>0</v>
      </c>
      <c r="P56" s="144">
        <f t="shared" si="4"/>
        <v>0</v>
      </c>
    </row>
    <row r="57" spans="1:16" ht="14.25">
      <c r="A57" s="160">
        <v>5</v>
      </c>
      <c r="B57" s="194" t="s">
        <v>377</v>
      </c>
      <c r="C57" s="195">
        <f t="shared" si="0"/>
        <v>743200283969</v>
      </c>
      <c r="D57" s="195">
        <f>+'B3-01-Tabmis'!D57</f>
        <v>20744555703</v>
      </c>
      <c r="E57" s="195">
        <f t="shared" si="1"/>
        <v>722455728266</v>
      </c>
      <c r="F57" s="195">
        <f>+'B3-01-Tabmis'!F57</f>
        <v>722422517266</v>
      </c>
      <c r="G57" s="195">
        <f>+'B3-01-Tabmis'!G57</f>
        <v>0</v>
      </c>
      <c r="H57" s="195">
        <f>+'B3-01-Tabmis'!H57</f>
        <v>33211000</v>
      </c>
      <c r="I57" s="195">
        <f t="shared" si="2"/>
        <v>743200283969</v>
      </c>
      <c r="J57" s="195">
        <f>+'B3-01-Tabmis'!J57</f>
        <v>20744555703</v>
      </c>
      <c r="K57" s="195">
        <f t="shared" si="3"/>
        <v>722455728266</v>
      </c>
      <c r="L57" s="195">
        <f>+'B3-01-Tabmis'!L57</f>
        <v>722422517266</v>
      </c>
      <c r="M57" s="195">
        <f>+'B3-01-Tabmis'!M57</f>
        <v>0</v>
      </c>
      <c r="N57" s="195">
        <f>+'B3-01-Tabmis'!N57</f>
        <v>33211000</v>
      </c>
      <c r="O57" s="144">
        <f>+'B3-01-Tabmis'!D57</f>
        <v>20744555703</v>
      </c>
      <c r="P57" s="144">
        <f t="shared" si="4"/>
        <v>0</v>
      </c>
    </row>
    <row r="58" spans="1:16" ht="14.25">
      <c r="A58" s="149"/>
      <c r="B58" s="194" t="s">
        <v>407</v>
      </c>
      <c r="C58" s="195">
        <f t="shared" si="0"/>
        <v>0</v>
      </c>
      <c r="D58" s="195">
        <f>+'B3-01-Tabmis'!D58</f>
        <v>0</v>
      </c>
      <c r="E58" s="195">
        <f t="shared" si="1"/>
        <v>0</v>
      </c>
      <c r="F58" s="195">
        <f>+'B3-01-Tabmis'!F58</f>
        <v>0</v>
      </c>
      <c r="G58" s="195">
        <f>+'B3-01-Tabmis'!G58</f>
        <v>0</v>
      </c>
      <c r="H58" s="195">
        <f>+'B3-01-Tabmis'!H58</f>
        <v>0</v>
      </c>
      <c r="I58" s="195">
        <f t="shared" si="2"/>
        <v>0</v>
      </c>
      <c r="J58" s="195">
        <f>+'B3-01-Tabmis'!J58</f>
        <v>0</v>
      </c>
      <c r="K58" s="195">
        <f t="shared" si="3"/>
        <v>0</v>
      </c>
      <c r="L58" s="195">
        <f>+'B3-01-Tabmis'!L58</f>
        <v>0</v>
      </c>
      <c r="M58" s="195">
        <f>+'B3-01-Tabmis'!M58</f>
        <v>0</v>
      </c>
      <c r="N58" s="195">
        <f>+'B3-01-Tabmis'!N58</f>
        <v>0</v>
      </c>
      <c r="O58" s="144">
        <f>+'B3-01-Tabmis'!D58</f>
        <v>0</v>
      </c>
      <c r="P58" s="144">
        <f t="shared" si="4"/>
        <v>0</v>
      </c>
    </row>
    <row r="59" spans="1:16" ht="14.25">
      <c r="A59" s="160">
        <v>6</v>
      </c>
      <c r="B59" s="194" t="s">
        <v>378</v>
      </c>
      <c r="C59" s="195">
        <f t="shared" si="0"/>
        <v>83162060146</v>
      </c>
      <c r="D59" s="195">
        <f>+'B3-01-Tabmis'!D59</f>
        <v>0</v>
      </c>
      <c r="E59" s="195">
        <f t="shared" si="1"/>
        <v>83162060146</v>
      </c>
      <c r="F59" s="195">
        <f>+'B3-01-Tabmis'!F59</f>
        <v>38312566847</v>
      </c>
      <c r="G59" s="195">
        <f>+'B3-01-Tabmis'!G59</f>
        <v>34676170283</v>
      </c>
      <c r="H59" s="195">
        <f>+'B3-01-Tabmis'!H59</f>
        <v>10173323016</v>
      </c>
      <c r="I59" s="195">
        <f t="shared" si="2"/>
        <v>83162060146</v>
      </c>
      <c r="J59" s="195">
        <f>+'B3-01-Tabmis'!J59</f>
        <v>0</v>
      </c>
      <c r="K59" s="195">
        <f t="shared" si="3"/>
        <v>83162060146</v>
      </c>
      <c r="L59" s="195">
        <f>+'B3-01-Tabmis'!L59</f>
        <v>38312566847</v>
      </c>
      <c r="M59" s="195">
        <f>+'B3-01-Tabmis'!M59</f>
        <v>34676170283</v>
      </c>
      <c r="N59" s="195">
        <f>+'B3-01-Tabmis'!N59</f>
        <v>10173323016</v>
      </c>
      <c r="O59" s="144">
        <f>+'B3-01-Tabmis'!D59</f>
        <v>0</v>
      </c>
      <c r="P59" s="144">
        <f t="shared" si="4"/>
        <v>0</v>
      </c>
    </row>
    <row r="60" spans="1:16" ht="14.25">
      <c r="A60" s="149"/>
      <c r="B60" s="194" t="s">
        <v>407</v>
      </c>
      <c r="C60" s="195">
        <f t="shared" si="0"/>
        <v>0</v>
      </c>
      <c r="D60" s="195">
        <f>+'B3-01-Tabmis'!D60</f>
        <v>0</v>
      </c>
      <c r="E60" s="195">
        <f t="shared" si="1"/>
        <v>0</v>
      </c>
      <c r="F60" s="195">
        <f>+'B3-01-Tabmis'!F60</f>
        <v>0</v>
      </c>
      <c r="G60" s="195">
        <f>+'B3-01-Tabmis'!G60</f>
        <v>0</v>
      </c>
      <c r="H60" s="195">
        <f>+'B3-01-Tabmis'!H60</f>
        <v>0</v>
      </c>
      <c r="I60" s="195">
        <f t="shared" si="2"/>
        <v>0</v>
      </c>
      <c r="J60" s="195">
        <f>+'B3-01-Tabmis'!J60</f>
        <v>0</v>
      </c>
      <c r="K60" s="195">
        <f t="shared" si="3"/>
        <v>0</v>
      </c>
      <c r="L60" s="195">
        <f>+'B3-01-Tabmis'!L60</f>
        <v>0</v>
      </c>
      <c r="M60" s="195">
        <f>+'B3-01-Tabmis'!M60</f>
        <v>0</v>
      </c>
      <c r="N60" s="195">
        <f>+'B3-01-Tabmis'!N60</f>
        <v>0</v>
      </c>
      <c r="O60" s="144">
        <f>+'B3-01-Tabmis'!D60</f>
        <v>0</v>
      </c>
      <c r="P60" s="144">
        <f t="shared" si="4"/>
        <v>0</v>
      </c>
    </row>
    <row r="61" spans="1:16" ht="14.25">
      <c r="A61" s="160">
        <v>7</v>
      </c>
      <c r="B61" s="194" t="s">
        <v>409</v>
      </c>
      <c r="C61" s="195">
        <f t="shared" si="0"/>
        <v>21712812980</v>
      </c>
      <c r="D61" s="195">
        <f>+'B3-01-Tabmis'!D61</f>
        <v>0</v>
      </c>
      <c r="E61" s="195">
        <f t="shared" si="1"/>
        <v>21712812980</v>
      </c>
      <c r="F61" s="195">
        <f>+'B3-01-Tabmis'!F61</f>
        <v>4721035500</v>
      </c>
      <c r="G61" s="195">
        <f>+'B3-01-Tabmis'!G61</f>
        <v>10928868599</v>
      </c>
      <c r="H61" s="195">
        <f>+'B3-01-Tabmis'!H61</f>
        <v>6062908881</v>
      </c>
      <c r="I61" s="195">
        <f t="shared" si="2"/>
        <v>21712812980</v>
      </c>
      <c r="J61" s="195">
        <f>+'B3-01-Tabmis'!J61</f>
        <v>0</v>
      </c>
      <c r="K61" s="195">
        <f t="shared" si="3"/>
        <v>21712812980</v>
      </c>
      <c r="L61" s="195">
        <f>+'B3-01-Tabmis'!L61</f>
        <v>4721035500</v>
      </c>
      <c r="M61" s="195">
        <f>+'B3-01-Tabmis'!M61</f>
        <v>10928868599</v>
      </c>
      <c r="N61" s="195">
        <f>+'B3-01-Tabmis'!N61</f>
        <v>6062908881</v>
      </c>
      <c r="O61" s="144">
        <f>+'B3-01-Tabmis'!D61</f>
        <v>0</v>
      </c>
      <c r="P61" s="144">
        <f t="shared" si="4"/>
        <v>0</v>
      </c>
    </row>
    <row r="62" spans="1:16" ht="14.25">
      <c r="A62" s="149"/>
      <c r="B62" s="194" t="s">
        <v>407</v>
      </c>
      <c r="C62" s="195">
        <f t="shared" si="0"/>
        <v>0</v>
      </c>
      <c r="D62" s="195">
        <f>+'B3-01-Tabmis'!D62</f>
        <v>0</v>
      </c>
      <c r="E62" s="195">
        <f t="shared" si="1"/>
        <v>0</v>
      </c>
      <c r="F62" s="195">
        <f>+'B3-01-Tabmis'!F62</f>
        <v>0</v>
      </c>
      <c r="G62" s="195">
        <f>+'B3-01-Tabmis'!G62</f>
        <v>0</v>
      </c>
      <c r="H62" s="195">
        <f>+'B3-01-Tabmis'!H62</f>
        <v>0</v>
      </c>
      <c r="I62" s="195">
        <f t="shared" si="2"/>
        <v>0</v>
      </c>
      <c r="J62" s="195">
        <f>+'B3-01-Tabmis'!J62</f>
        <v>0</v>
      </c>
      <c r="K62" s="195">
        <f t="shared" si="3"/>
        <v>0</v>
      </c>
      <c r="L62" s="195">
        <f>+'B3-01-Tabmis'!L62</f>
        <v>0</v>
      </c>
      <c r="M62" s="195">
        <f>+'B3-01-Tabmis'!M62</f>
        <v>0</v>
      </c>
      <c r="N62" s="195">
        <f>+'B3-01-Tabmis'!N62</f>
        <v>0</v>
      </c>
      <c r="O62" s="144">
        <f>+'B3-01-Tabmis'!D62</f>
        <v>0</v>
      </c>
      <c r="P62" s="144">
        <f t="shared" si="4"/>
        <v>0</v>
      </c>
    </row>
    <row r="63" spans="1:16" ht="14.25">
      <c r="A63" s="160">
        <v>8</v>
      </c>
      <c r="B63" s="194" t="s">
        <v>379</v>
      </c>
      <c r="C63" s="195">
        <f t="shared" si="0"/>
        <v>33093863715</v>
      </c>
      <c r="D63" s="195">
        <f>+'B3-01-Tabmis'!D63</f>
        <v>0</v>
      </c>
      <c r="E63" s="195">
        <f t="shared" si="1"/>
        <v>33093863715</v>
      </c>
      <c r="F63" s="195">
        <f>+'B3-01-Tabmis'!F63</f>
        <v>9575486002</v>
      </c>
      <c r="G63" s="195">
        <f>+'B3-01-Tabmis'!G63</f>
        <v>19962569093</v>
      </c>
      <c r="H63" s="195">
        <f>+'B3-01-Tabmis'!H63</f>
        <v>3555808620</v>
      </c>
      <c r="I63" s="195">
        <f t="shared" si="2"/>
        <v>33093863715</v>
      </c>
      <c r="J63" s="195">
        <f>+'B3-01-Tabmis'!J63</f>
        <v>0</v>
      </c>
      <c r="K63" s="195">
        <f t="shared" si="3"/>
        <v>33093863715</v>
      </c>
      <c r="L63" s="195">
        <f>+'B3-01-Tabmis'!L63</f>
        <v>9575486002</v>
      </c>
      <c r="M63" s="195">
        <f>+'B3-01-Tabmis'!M63</f>
        <v>19962569093</v>
      </c>
      <c r="N63" s="195">
        <f>+'B3-01-Tabmis'!N63</f>
        <v>3555808620</v>
      </c>
      <c r="O63" s="144">
        <f>+'B3-01-Tabmis'!D63</f>
        <v>0</v>
      </c>
      <c r="P63" s="144">
        <f t="shared" si="4"/>
        <v>0</v>
      </c>
    </row>
    <row r="64" spans="1:16" ht="14.25">
      <c r="A64" s="149"/>
      <c r="B64" s="194" t="s">
        <v>407</v>
      </c>
      <c r="C64" s="195">
        <f t="shared" si="0"/>
        <v>0</v>
      </c>
      <c r="D64" s="195">
        <f>+'B3-01-Tabmis'!D64</f>
        <v>0</v>
      </c>
      <c r="E64" s="195">
        <f t="shared" si="1"/>
        <v>0</v>
      </c>
      <c r="F64" s="195">
        <f>+'B3-01-Tabmis'!F64</f>
        <v>0</v>
      </c>
      <c r="G64" s="195">
        <f>+'B3-01-Tabmis'!G64</f>
        <v>0</v>
      </c>
      <c r="H64" s="195">
        <f>+'B3-01-Tabmis'!H64</f>
        <v>0</v>
      </c>
      <c r="I64" s="195">
        <f t="shared" si="2"/>
        <v>0</v>
      </c>
      <c r="J64" s="195">
        <f>+'B3-01-Tabmis'!J64</f>
        <v>0</v>
      </c>
      <c r="K64" s="195">
        <f t="shared" si="3"/>
        <v>0</v>
      </c>
      <c r="L64" s="195">
        <f>+'B3-01-Tabmis'!L64</f>
        <v>0</v>
      </c>
      <c r="M64" s="195">
        <f>+'B3-01-Tabmis'!M64</f>
        <v>0</v>
      </c>
      <c r="N64" s="195">
        <f>+'B3-01-Tabmis'!N64</f>
        <v>0</v>
      </c>
      <c r="O64" s="144">
        <f>+'B3-01-Tabmis'!D64</f>
        <v>0</v>
      </c>
      <c r="P64" s="144">
        <f t="shared" si="4"/>
        <v>0</v>
      </c>
    </row>
    <row r="65" spans="1:16" ht="14.25">
      <c r="A65" s="160">
        <v>9</v>
      </c>
      <c r="B65" s="194" t="s">
        <v>410</v>
      </c>
      <c r="C65" s="195">
        <f t="shared" si="0"/>
        <v>165807507395</v>
      </c>
      <c r="D65" s="195">
        <f>+'B3-01-Tabmis'!D65</f>
        <v>0</v>
      </c>
      <c r="E65" s="195">
        <f t="shared" si="1"/>
        <v>165807507395</v>
      </c>
      <c r="F65" s="195">
        <f>+'B3-01-Tabmis'!F65</f>
        <v>104190673372</v>
      </c>
      <c r="G65" s="195">
        <f>+'B3-01-Tabmis'!G65</f>
        <v>56342176277</v>
      </c>
      <c r="H65" s="195">
        <f>+'B3-01-Tabmis'!H65</f>
        <v>5274657746</v>
      </c>
      <c r="I65" s="195">
        <f t="shared" si="2"/>
        <v>165807507395</v>
      </c>
      <c r="J65" s="195">
        <f>+'B3-01-Tabmis'!J65</f>
        <v>0</v>
      </c>
      <c r="K65" s="195">
        <f t="shared" si="3"/>
        <v>165807507395</v>
      </c>
      <c r="L65" s="195">
        <f>+'B3-01-Tabmis'!L65</f>
        <v>104190673372</v>
      </c>
      <c r="M65" s="195">
        <f>+'B3-01-Tabmis'!M65</f>
        <v>56342176277</v>
      </c>
      <c r="N65" s="195">
        <f>+'B3-01-Tabmis'!N65</f>
        <v>5274657746</v>
      </c>
      <c r="O65" s="144">
        <f>+'B3-01-Tabmis'!D65</f>
        <v>0</v>
      </c>
      <c r="P65" s="144">
        <f t="shared" si="4"/>
        <v>0</v>
      </c>
    </row>
    <row r="66" spans="1:16" ht="14.25">
      <c r="A66" s="149"/>
      <c r="B66" s="194" t="s">
        <v>407</v>
      </c>
      <c r="C66" s="195">
        <f t="shared" si="0"/>
        <v>0</v>
      </c>
      <c r="D66" s="195">
        <f>+'B3-01-Tabmis'!D66</f>
        <v>0</v>
      </c>
      <c r="E66" s="195">
        <f t="shared" si="1"/>
        <v>0</v>
      </c>
      <c r="F66" s="195">
        <f>+'B3-01-Tabmis'!F66</f>
        <v>0</v>
      </c>
      <c r="G66" s="195">
        <f>+'B3-01-Tabmis'!G66</f>
        <v>0</v>
      </c>
      <c r="H66" s="195">
        <f>+'B3-01-Tabmis'!H66</f>
        <v>0</v>
      </c>
      <c r="I66" s="195">
        <f t="shared" si="2"/>
        <v>0</v>
      </c>
      <c r="J66" s="195">
        <f>+'B3-01-Tabmis'!J66</f>
        <v>0</v>
      </c>
      <c r="K66" s="195">
        <f t="shared" si="3"/>
        <v>0</v>
      </c>
      <c r="L66" s="195">
        <f>+'B3-01-Tabmis'!L66</f>
        <v>0</v>
      </c>
      <c r="M66" s="195">
        <f>+'B3-01-Tabmis'!M66</f>
        <v>0</v>
      </c>
      <c r="N66" s="195">
        <f>+'B3-01-Tabmis'!N66</f>
        <v>0</v>
      </c>
      <c r="O66" s="144">
        <f>+'B3-01-Tabmis'!D66</f>
        <v>0</v>
      </c>
      <c r="P66" s="144">
        <f t="shared" si="4"/>
        <v>0</v>
      </c>
    </row>
    <row r="67" spans="1:16" ht="14.25">
      <c r="A67" s="160">
        <v>10</v>
      </c>
      <c r="B67" s="194" t="s">
        <v>363</v>
      </c>
      <c r="C67" s="195">
        <f t="shared" si="0"/>
        <v>1115195973220</v>
      </c>
      <c r="D67" s="195">
        <f>+D69+D70+D71</f>
        <v>9617112894</v>
      </c>
      <c r="E67" s="195">
        <f t="shared" si="1"/>
        <v>1105578860326</v>
      </c>
      <c r="F67" s="195">
        <f>+F69+F70+F71</f>
        <v>252070727740</v>
      </c>
      <c r="G67" s="195">
        <f>+G69+G70+G71</f>
        <v>725784087197</v>
      </c>
      <c r="H67" s="195">
        <f>+H69+H70+H71</f>
        <v>127724045389</v>
      </c>
      <c r="I67" s="195">
        <f t="shared" si="2"/>
        <v>1115195973220</v>
      </c>
      <c r="J67" s="195">
        <f>+J69+J70+J71</f>
        <v>9617112894</v>
      </c>
      <c r="K67" s="195">
        <f t="shared" si="3"/>
        <v>1105578860326</v>
      </c>
      <c r="L67" s="195">
        <f>+L69+L70+L71</f>
        <v>252070727740</v>
      </c>
      <c r="M67" s="195">
        <f>+M69+M70+M71</f>
        <v>725784087197</v>
      </c>
      <c r="N67" s="195">
        <f>+N69+N70+N71</f>
        <v>127724045389</v>
      </c>
      <c r="O67" s="144">
        <f>+'B3-01-Tabmis'!D67</f>
        <v>9617112894</v>
      </c>
      <c r="P67" s="144">
        <f t="shared" si="4"/>
        <v>0</v>
      </c>
    </row>
    <row r="68" spans="1:16" ht="14.25">
      <c r="A68" s="149"/>
      <c r="B68" s="194" t="s">
        <v>407</v>
      </c>
      <c r="C68" s="195">
        <f t="shared" si="0"/>
        <v>0</v>
      </c>
      <c r="D68" s="195">
        <f>+'B3-01-Tabmis'!D68</f>
        <v>0</v>
      </c>
      <c r="E68" s="195">
        <f t="shared" si="1"/>
        <v>0</v>
      </c>
      <c r="F68" s="195">
        <f>+'B3-01-Tabmis'!F68</f>
        <v>0</v>
      </c>
      <c r="G68" s="195">
        <f>+'B3-01-Tabmis'!G68</f>
        <v>0</v>
      </c>
      <c r="H68" s="195">
        <f>+'B3-01-Tabmis'!H68</f>
        <v>0</v>
      </c>
      <c r="I68" s="195">
        <f t="shared" si="2"/>
        <v>0</v>
      </c>
      <c r="J68" s="195">
        <f>+'B3-01-Tabmis'!J68</f>
        <v>0</v>
      </c>
      <c r="K68" s="195">
        <f t="shared" si="3"/>
        <v>0</v>
      </c>
      <c r="L68" s="195">
        <f>+'B3-01-Tabmis'!L68</f>
        <v>0</v>
      </c>
      <c r="M68" s="195">
        <f>+'B3-01-Tabmis'!M68</f>
        <v>0</v>
      </c>
      <c r="N68" s="195">
        <f>+'B3-01-Tabmis'!N68</f>
        <v>0</v>
      </c>
      <c r="O68" s="144">
        <f>+'B3-01-Tabmis'!D68</f>
        <v>0</v>
      </c>
      <c r="P68" s="144">
        <f t="shared" si="4"/>
        <v>0</v>
      </c>
    </row>
    <row r="69" spans="1:16" ht="14.25">
      <c r="A69" s="160">
        <v>10.1</v>
      </c>
      <c r="B69" s="194" t="s">
        <v>412</v>
      </c>
      <c r="C69" s="195">
        <f t="shared" si="0"/>
        <v>209100588377</v>
      </c>
      <c r="D69" s="195">
        <f>+'B3-01-Tabmis'!D69</f>
        <v>0</v>
      </c>
      <c r="E69" s="195">
        <f t="shared" si="1"/>
        <v>209100588377</v>
      </c>
      <c r="F69" s="195">
        <f>+'B3-01-Tabmis'!F69</f>
        <v>8921587210</v>
      </c>
      <c r="G69" s="195">
        <f>+'B3-01-Tabmis'!G69</f>
        <v>122009317704</v>
      </c>
      <c r="H69" s="195">
        <f>+'B3-01-Tabmis'!H69</f>
        <v>78169683463</v>
      </c>
      <c r="I69" s="195">
        <f t="shared" si="2"/>
        <v>209100588377</v>
      </c>
      <c r="J69" s="195">
        <f>+'B3-01-Tabmis'!J69</f>
        <v>0</v>
      </c>
      <c r="K69" s="195">
        <f t="shared" si="3"/>
        <v>209100588377</v>
      </c>
      <c r="L69" s="195">
        <f>+'B3-01-Tabmis'!L69</f>
        <v>8921587210</v>
      </c>
      <c r="M69" s="195">
        <f>+'B3-01-Tabmis'!M69</f>
        <v>122009317704</v>
      </c>
      <c r="N69" s="195">
        <f>+'B3-01-Tabmis'!N69</f>
        <v>78169683463</v>
      </c>
      <c r="O69" s="144">
        <f>+'B3-01-Tabmis'!D69</f>
        <v>0</v>
      </c>
      <c r="P69" s="144">
        <f t="shared" si="4"/>
        <v>0</v>
      </c>
    </row>
    <row r="70" spans="1:16" ht="28.5">
      <c r="A70" s="160">
        <v>10.199999999999999</v>
      </c>
      <c r="B70" s="194" t="s">
        <v>414</v>
      </c>
      <c r="C70" s="195">
        <f t="shared" si="0"/>
        <v>437733140208</v>
      </c>
      <c r="D70" s="195">
        <f>+'B3-01-Tabmis'!D70</f>
        <v>4940171000</v>
      </c>
      <c r="E70" s="195">
        <f t="shared" si="1"/>
        <v>432792969208</v>
      </c>
      <c r="F70" s="195">
        <f>+'B3-01-Tabmis'!F70</f>
        <v>107386612457</v>
      </c>
      <c r="G70" s="195">
        <f>+'B3-01-Tabmis'!G70</f>
        <v>295630605495</v>
      </c>
      <c r="H70" s="195">
        <f>+'B3-01-Tabmis'!H70</f>
        <v>29775751256</v>
      </c>
      <c r="I70" s="195">
        <f t="shared" si="2"/>
        <v>437733140208</v>
      </c>
      <c r="J70" s="195">
        <f>+'B3-01-Tabmis'!J70</f>
        <v>4940171000</v>
      </c>
      <c r="K70" s="195">
        <f t="shared" si="3"/>
        <v>432792969208</v>
      </c>
      <c r="L70" s="195">
        <f>+'B3-01-Tabmis'!L70</f>
        <v>107386612457</v>
      </c>
      <c r="M70" s="195">
        <f>+'B3-01-Tabmis'!M70</f>
        <v>295630605495</v>
      </c>
      <c r="N70" s="195">
        <f>+'B3-01-Tabmis'!N70</f>
        <v>29775751256</v>
      </c>
      <c r="O70" s="144">
        <f>+'B3-01-Tabmis'!D70</f>
        <v>4940171000</v>
      </c>
      <c r="P70" s="144">
        <f t="shared" si="4"/>
        <v>0</v>
      </c>
    </row>
    <row r="71" spans="1:16" s="152" customFormat="1" ht="14.25">
      <c r="A71" s="200">
        <v>10.3</v>
      </c>
      <c r="B71" s="201" t="s">
        <v>437</v>
      </c>
      <c r="C71" s="202">
        <f>SUM(D71:E71)</f>
        <v>468362244635</v>
      </c>
      <c r="D71" s="202">
        <f>+'B3-01-Tabmis'!D67-D69-D70</f>
        <v>4676941894</v>
      </c>
      <c r="E71" s="202">
        <f>SUM(F71:H71)</f>
        <v>463685302741</v>
      </c>
      <c r="F71" s="202">
        <f>+'B3-01-Tabmis'!F67-F69-F70</f>
        <v>135762528073</v>
      </c>
      <c r="G71" s="202">
        <f>+'B3-01-Tabmis'!G67-G69-G70</f>
        <v>308144163998</v>
      </c>
      <c r="H71" s="202">
        <f>+'B3-01-Tabmis'!H67-H69-H70</f>
        <v>19778610670</v>
      </c>
      <c r="I71" s="202">
        <f t="shared" si="2"/>
        <v>468362244635</v>
      </c>
      <c r="J71" s="202">
        <f>+'B3-01-Tabmis'!J67-J69-J70</f>
        <v>4676941894</v>
      </c>
      <c r="K71" s="202">
        <f t="shared" si="3"/>
        <v>463685302741</v>
      </c>
      <c r="L71" s="202">
        <f>+'B3-01-Tabmis'!L67-L69-L70</f>
        <v>135762528073</v>
      </c>
      <c r="M71" s="202">
        <f>+'B3-01-Tabmis'!M67-M69-M70</f>
        <v>308144163998</v>
      </c>
      <c r="N71" s="202">
        <f>+'B3-01-Tabmis'!N67-N69-N70</f>
        <v>19778610670</v>
      </c>
      <c r="O71" s="203"/>
      <c r="P71" s="203"/>
    </row>
    <row r="72" spans="1:16" ht="28.5">
      <c r="A72" s="160">
        <v>11</v>
      </c>
      <c r="B72" s="194" t="s">
        <v>415</v>
      </c>
      <c r="C72" s="195">
        <f t="shared" si="0"/>
        <v>1772912391155</v>
      </c>
      <c r="D72" s="195">
        <f>+'B3-01-Tabmis'!D71</f>
        <v>387513800978</v>
      </c>
      <c r="E72" s="195">
        <f t="shared" si="1"/>
        <v>1385398590177</v>
      </c>
      <c r="F72" s="195">
        <f>+'B3-01-Tabmis'!F71</f>
        <v>447856493237</v>
      </c>
      <c r="G72" s="195">
        <f>+'B3-01-Tabmis'!G71</f>
        <v>368063297595</v>
      </c>
      <c r="H72" s="195">
        <f>+'B3-01-Tabmis'!H71</f>
        <v>569478799345</v>
      </c>
      <c r="I72" s="195">
        <f t="shared" si="2"/>
        <v>1772912391155</v>
      </c>
      <c r="J72" s="195">
        <f>+'B3-01-Tabmis'!J71</f>
        <v>387513800978</v>
      </c>
      <c r="K72" s="195">
        <f t="shared" si="3"/>
        <v>1385398590177</v>
      </c>
      <c r="L72" s="195">
        <f>+'B3-01-Tabmis'!L71</f>
        <v>447856493237</v>
      </c>
      <c r="M72" s="195">
        <f>+'B3-01-Tabmis'!M71</f>
        <v>368063297595</v>
      </c>
      <c r="N72" s="195">
        <f>+'B3-01-Tabmis'!N71</f>
        <v>569478799345</v>
      </c>
      <c r="O72" s="144">
        <f>+'B3-01-Tabmis'!D71</f>
        <v>387513800978</v>
      </c>
      <c r="P72" s="144">
        <f t="shared" si="4"/>
        <v>0</v>
      </c>
    </row>
    <row r="73" spans="1:16" ht="14.25">
      <c r="A73" s="149"/>
      <c r="B73" s="194" t="s">
        <v>407</v>
      </c>
      <c r="C73" s="195">
        <f t="shared" si="0"/>
        <v>0</v>
      </c>
      <c r="D73" s="195">
        <f>+'B3-01-Tabmis'!D72</f>
        <v>0</v>
      </c>
      <c r="E73" s="195">
        <f t="shared" si="1"/>
        <v>0</v>
      </c>
      <c r="F73" s="195">
        <f>+'B3-01-Tabmis'!F72</f>
        <v>0</v>
      </c>
      <c r="G73" s="195">
        <f>+'B3-01-Tabmis'!G72</f>
        <v>0</v>
      </c>
      <c r="H73" s="195">
        <f>+'B3-01-Tabmis'!H72</f>
        <v>0</v>
      </c>
      <c r="I73" s="195">
        <f t="shared" si="2"/>
        <v>0</v>
      </c>
      <c r="J73" s="195">
        <f>+'B3-01-Tabmis'!J72</f>
        <v>0</v>
      </c>
      <c r="K73" s="195">
        <f t="shared" si="3"/>
        <v>0</v>
      </c>
      <c r="L73" s="195">
        <f>+'B3-01-Tabmis'!L72</f>
        <v>0</v>
      </c>
      <c r="M73" s="195">
        <f>+'B3-01-Tabmis'!M72</f>
        <v>0</v>
      </c>
      <c r="N73" s="195">
        <f>+'B3-01-Tabmis'!N72</f>
        <v>0</v>
      </c>
      <c r="O73" s="144">
        <f>+'B3-01-Tabmis'!D72</f>
        <v>0</v>
      </c>
      <c r="P73" s="144">
        <f t="shared" si="4"/>
        <v>0</v>
      </c>
    </row>
    <row r="74" spans="1:16" ht="14.25">
      <c r="A74" s="160">
        <v>12</v>
      </c>
      <c r="B74" s="194" t="s">
        <v>228</v>
      </c>
      <c r="C74" s="195">
        <f t="shared" si="0"/>
        <v>738429734044</v>
      </c>
      <c r="D74" s="195">
        <f>+'B3-01-Tabmis'!D73</f>
        <v>254080660584</v>
      </c>
      <c r="E74" s="195">
        <f t="shared" si="1"/>
        <v>484349073460</v>
      </c>
      <c r="F74" s="195">
        <f>+'B3-01-Tabmis'!F73</f>
        <v>65480682470</v>
      </c>
      <c r="G74" s="195">
        <f>+'B3-01-Tabmis'!G73</f>
        <v>171220048600</v>
      </c>
      <c r="H74" s="195">
        <f>+'B3-01-Tabmis'!H73</f>
        <v>247648342390</v>
      </c>
      <c r="I74" s="195">
        <f t="shared" si="2"/>
        <v>738429734044</v>
      </c>
      <c r="J74" s="195">
        <f>+'B3-01-Tabmis'!J73</f>
        <v>254080660584</v>
      </c>
      <c r="K74" s="195">
        <f t="shared" si="3"/>
        <v>484349073460</v>
      </c>
      <c r="L74" s="195">
        <f>+'B3-01-Tabmis'!L73</f>
        <v>65480682470</v>
      </c>
      <c r="M74" s="195">
        <f>+'B3-01-Tabmis'!M73</f>
        <v>171220048600</v>
      </c>
      <c r="N74" s="195">
        <f>+'B3-01-Tabmis'!N73</f>
        <v>247648342390</v>
      </c>
      <c r="O74" s="144">
        <f>+'B3-01-Tabmis'!D73</f>
        <v>254080660584</v>
      </c>
      <c r="P74" s="144">
        <f t="shared" si="4"/>
        <v>0</v>
      </c>
    </row>
    <row r="75" spans="1:16" ht="14.25">
      <c r="A75" s="149"/>
      <c r="B75" s="194" t="s">
        <v>407</v>
      </c>
      <c r="C75" s="195">
        <f t="shared" si="0"/>
        <v>0</v>
      </c>
      <c r="D75" s="195">
        <f>+'B3-01-Tabmis'!D74</f>
        <v>0</v>
      </c>
      <c r="E75" s="195">
        <f t="shared" si="1"/>
        <v>0</v>
      </c>
      <c r="F75" s="195">
        <f>+'B3-01-Tabmis'!F74</f>
        <v>0</v>
      </c>
      <c r="G75" s="195">
        <f>+'B3-01-Tabmis'!G74</f>
        <v>0</v>
      </c>
      <c r="H75" s="195">
        <f>+'B3-01-Tabmis'!H74</f>
        <v>0</v>
      </c>
      <c r="I75" s="195">
        <f t="shared" si="2"/>
        <v>0</v>
      </c>
      <c r="J75" s="195">
        <f>+'B3-01-Tabmis'!J74</f>
        <v>0</v>
      </c>
      <c r="K75" s="195">
        <f t="shared" si="3"/>
        <v>0</v>
      </c>
      <c r="L75" s="195">
        <f>+'B3-01-Tabmis'!L74</f>
        <v>0</v>
      </c>
      <c r="M75" s="195">
        <f>+'B3-01-Tabmis'!M74</f>
        <v>0</v>
      </c>
      <c r="N75" s="195">
        <f>+'B3-01-Tabmis'!N74</f>
        <v>0</v>
      </c>
      <c r="O75" s="144">
        <f>+'B3-01-Tabmis'!D74</f>
        <v>0</v>
      </c>
      <c r="P75" s="144">
        <f t="shared" si="4"/>
        <v>0</v>
      </c>
    </row>
    <row r="76" spans="1:16" ht="28.5">
      <c r="A76" s="160">
        <v>13</v>
      </c>
      <c r="B76" s="194" t="s">
        <v>423</v>
      </c>
      <c r="C76" s="195">
        <f t="shared" si="0"/>
        <v>96086446813</v>
      </c>
      <c r="D76" s="195">
        <f>+'B3-01-Tabmis'!D75</f>
        <v>1615391057</v>
      </c>
      <c r="E76" s="195">
        <f t="shared" si="1"/>
        <v>94471055756</v>
      </c>
      <c r="F76" s="195">
        <f>+'B3-01-Tabmis'!F75</f>
        <v>12989144381</v>
      </c>
      <c r="G76" s="195">
        <f>+'B3-01-Tabmis'!G75</f>
        <v>67986940033</v>
      </c>
      <c r="H76" s="195">
        <f>+'B3-01-Tabmis'!H75</f>
        <v>13494971342</v>
      </c>
      <c r="I76" s="195">
        <f t="shared" si="2"/>
        <v>96086446813</v>
      </c>
      <c r="J76" s="195">
        <f>+'B3-01-Tabmis'!J75</f>
        <v>1615391057</v>
      </c>
      <c r="K76" s="195">
        <f t="shared" si="3"/>
        <v>94471055756</v>
      </c>
      <c r="L76" s="195">
        <f>+'B3-01-Tabmis'!L75</f>
        <v>12989144381</v>
      </c>
      <c r="M76" s="195">
        <f>+'B3-01-Tabmis'!M75</f>
        <v>67986940033</v>
      </c>
      <c r="N76" s="195">
        <f>+'B3-01-Tabmis'!N75</f>
        <v>13494971342</v>
      </c>
      <c r="O76" s="144">
        <f>+'B3-01-Tabmis'!D75</f>
        <v>1615391057</v>
      </c>
      <c r="P76" s="144">
        <f t="shared" si="4"/>
        <v>0</v>
      </c>
    </row>
    <row r="77" spans="1:16" ht="14.25">
      <c r="A77" s="160" t="s">
        <v>152</v>
      </c>
      <c r="B77" s="194" t="s">
        <v>424</v>
      </c>
      <c r="C77" s="195">
        <f t="shared" si="0"/>
        <v>2733000</v>
      </c>
      <c r="D77" s="195">
        <f>+D78+D80</f>
        <v>2733000</v>
      </c>
      <c r="E77" s="195">
        <f t="shared" si="1"/>
        <v>0</v>
      </c>
      <c r="F77" s="195">
        <f>+F78+F80</f>
        <v>0</v>
      </c>
      <c r="G77" s="195">
        <f>+G78+G80</f>
        <v>0</v>
      </c>
      <c r="H77" s="195">
        <f>+H78+H80</f>
        <v>0</v>
      </c>
      <c r="I77" s="195">
        <f t="shared" si="2"/>
        <v>2733000</v>
      </c>
      <c r="J77" s="195">
        <f>+J78+J80</f>
        <v>2733000</v>
      </c>
      <c r="K77" s="195">
        <f t="shared" si="3"/>
        <v>0</v>
      </c>
      <c r="L77" s="195">
        <f>+L78+L80</f>
        <v>0</v>
      </c>
      <c r="M77" s="195">
        <f>+M78+M80</f>
        <v>0</v>
      </c>
      <c r="N77" s="195">
        <f>+N78+N80</f>
        <v>0</v>
      </c>
      <c r="O77" s="144">
        <f>+'B3-01-Tabmis'!D76</f>
        <v>2733000</v>
      </c>
      <c r="P77" s="144">
        <f t="shared" si="4"/>
        <v>0</v>
      </c>
    </row>
    <row r="78" spans="1:16" ht="14.25">
      <c r="A78" s="160">
        <v>1</v>
      </c>
      <c r="B78" s="194" t="s">
        <v>186</v>
      </c>
      <c r="C78" s="195">
        <f t="shared" si="0"/>
        <v>2733000</v>
      </c>
      <c r="D78" s="195">
        <f>+'B3-01-Tabmis'!D77</f>
        <v>2733000</v>
      </c>
      <c r="E78" s="195">
        <f t="shared" si="1"/>
        <v>0</v>
      </c>
      <c r="F78" s="195">
        <f>+'B3-01-Tabmis'!F77</f>
        <v>0</v>
      </c>
      <c r="G78" s="195">
        <f>+'B3-01-Tabmis'!G77</f>
        <v>0</v>
      </c>
      <c r="H78" s="195">
        <f>+'B3-01-Tabmis'!H77</f>
        <v>0</v>
      </c>
      <c r="I78" s="195">
        <f t="shared" si="2"/>
        <v>2733000</v>
      </c>
      <c r="J78" s="195">
        <f>+'B3-01-Tabmis'!J77</f>
        <v>2733000</v>
      </c>
      <c r="K78" s="195">
        <f t="shared" si="3"/>
        <v>0</v>
      </c>
      <c r="L78" s="195">
        <f>+'B3-01-Tabmis'!L77</f>
        <v>0</v>
      </c>
      <c r="M78" s="195">
        <f>+'B3-01-Tabmis'!M77</f>
        <v>0</v>
      </c>
      <c r="N78" s="195">
        <f>+'B3-01-Tabmis'!N77</f>
        <v>0</v>
      </c>
      <c r="O78" s="144">
        <f>+'B3-01-Tabmis'!D77</f>
        <v>2733000</v>
      </c>
      <c r="P78" s="144">
        <f t="shared" si="4"/>
        <v>0</v>
      </c>
    </row>
    <row r="79" spans="1:16" ht="28.5">
      <c r="A79" s="149"/>
      <c r="B79" s="194" t="s">
        <v>425</v>
      </c>
      <c r="C79" s="195">
        <f t="shared" si="0"/>
        <v>0</v>
      </c>
      <c r="D79" s="195">
        <f>+'B3-01-Tabmis'!D78</f>
        <v>0</v>
      </c>
      <c r="E79" s="195">
        <f t="shared" si="1"/>
        <v>0</v>
      </c>
      <c r="F79" s="195">
        <f>+'B3-01-Tabmis'!F78</f>
        <v>0</v>
      </c>
      <c r="G79" s="195">
        <f>+'B3-01-Tabmis'!G78</f>
        <v>0</v>
      </c>
      <c r="H79" s="195">
        <f>+'B3-01-Tabmis'!H78</f>
        <v>0</v>
      </c>
      <c r="I79" s="195">
        <f t="shared" si="2"/>
        <v>0</v>
      </c>
      <c r="J79" s="195">
        <f>+'B3-01-Tabmis'!J78</f>
        <v>0</v>
      </c>
      <c r="K79" s="195">
        <f t="shared" si="3"/>
        <v>0</v>
      </c>
      <c r="L79" s="195">
        <f>+'B3-01-Tabmis'!L78</f>
        <v>0</v>
      </c>
      <c r="M79" s="195">
        <f>+'B3-01-Tabmis'!M78</f>
        <v>0</v>
      </c>
      <c r="N79" s="195">
        <f>+'B3-01-Tabmis'!N78</f>
        <v>0</v>
      </c>
      <c r="O79" s="144">
        <f>+'B3-01-Tabmis'!D78</f>
        <v>0</v>
      </c>
      <c r="P79" s="144">
        <f t="shared" si="4"/>
        <v>0</v>
      </c>
    </row>
    <row r="80" spans="1:16" ht="14.25">
      <c r="A80" s="160">
        <v>2</v>
      </c>
      <c r="B80" s="194" t="s">
        <v>187</v>
      </c>
      <c r="C80" s="195">
        <f t="shared" si="0"/>
        <v>0</v>
      </c>
      <c r="D80" s="195">
        <f>+'B3-01-Tabmis'!D79</f>
        <v>0</v>
      </c>
      <c r="E80" s="195">
        <f t="shared" si="1"/>
        <v>0</v>
      </c>
      <c r="F80" s="195">
        <f>+'B3-01-Tabmis'!F79</f>
        <v>0</v>
      </c>
      <c r="G80" s="195">
        <f>+'B3-01-Tabmis'!G79</f>
        <v>0</v>
      </c>
      <c r="H80" s="195">
        <f>+'B3-01-Tabmis'!H79</f>
        <v>0</v>
      </c>
      <c r="I80" s="195">
        <f t="shared" ref="I80:I106" si="5">SUM(J80:K80)</f>
        <v>0</v>
      </c>
      <c r="J80" s="195">
        <f>+'B3-01-Tabmis'!J79</f>
        <v>0</v>
      </c>
      <c r="K80" s="195">
        <f t="shared" ref="K80:K106" si="6">SUM(L80:N80)</f>
        <v>0</v>
      </c>
      <c r="L80" s="195">
        <f>+'B3-01-Tabmis'!L79</f>
        <v>0</v>
      </c>
      <c r="M80" s="195">
        <f>+'B3-01-Tabmis'!M79</f>
        <v>0</v>
      </c>
      <c r="N80" s="195">
        <f>+'B3-01-Tabmis'!N79</f>
        <v>0</v>
      </c>
      <c r="O80" s="144">
        <f>+'B3-01-Tabmis'!D79</f>
        <v>0</v>
      </c>
      <c r="P80" s="144">
        <f t="shared" si="4"/>
        <v>0</v>
      </c>
    </row>
    <row r="81" spans="1:16" ht="14.25">
      <c r="A81" s="160" t="s">
        <v>153</v>
      </c>
      <c r="B81" s="194" t="s">
        <v>185</v>
      </c>
      <c r="C81" s="195">
        <f t="shared" si="0"/>
        <v>0</v>
      </c>
      <c r="D81" s="195">
        <f>+'B3-01-Tabmis'!D80</f>
        <v>0</v>
      </c>
      <c r="E81" s="195">
        <f t="shared" si="1"/>
        <v>0</v>
      </c>
      <c r="F81" s="195">
        <f>+'B3-01-Tabmis'!F80</f>
        <v>0</v>
      </c>
      <c r="G81" s="195">
        <f>+'B3-01-Tabmis'!G80</f>
        <v>0</v>
      </c>
      <c r="H81" s="195">
        <f>+'B3-01-Tabmis'!H80</f>
        <v>0</v>
      </c>
      <c r="I81" s="195">
        <f t="shared" si="5"/>
        <v>0</v>
      </c>
      <c r="J81" s="195">
        <f>+'B3-01-Tabmis'!J80</f>
        <v>0</v>
      </c>
      <c r="K81" s="195">
        <f t="shared" si="6"/>
        <v>0</v>
      </c>
      <c r="L81" s="195">
        <f>+'B3-01-Tabmis'!L80</f>
        <v>0</v>
      </c>
      <c r="M81" s="195">
        <f>+'B3-01-Tabmis'!M80</f>
        <v>0</v>
      </c>
      <c r="N81" s="195">
        <f>+'B3-01-Tabmis'!N80</f>
        <v>0</v>
      </c>
      <c r="O81" s="144">
        <f>+'B3-01-Tabmis'!D80</f>
        <v>0</v>
      </c>
      <c r="P81" s="144">
        <f t="shared" si="4"/>
        <v>0</v>
      </c>
    </row>
    <row r="82" spans="1:16" ht="14.25">
      <c r="A82" s="160" t="s">
        <v>154</v>
      </c>
      <c r="B82" s="194" t="s">
        <v>38</v>
      </c>
      <c r="C82" s="195">
        <f t="shared" ref="C82:C106" si="7">SUM(D82:E82)</f>
        <v>0</v>
      </c>
      <c r="D82" s="196">
        <f>SUM(D83:D85)</f>
        <v>0</v>
      </c>
      <c r="E82" s="195">
        <f t="shared" ref="E82:E106" si="8">SUM(F82:H82)</f>
        <v>0</v>
      </c>
      <c r="F82" s="196">
        <f>SUM(F83:F85)</f>
        <v>0</v>
      </c>
      <c r="G82" s="196">
        <f>SUM(G83:G85)</f>
        <v>0</v>
      </c>
      <c r="H82" s="196">
        <f>SUM(H83:H85)</f>
        <v>0</v>
      </c>
      <c r="I82" s="195">
        <f t="shared" si="5"/>
        <v>0</v>
      </c>
      <c r="J82" s="196">
        <f>SUM(J83:J85)</f>
        <v>0</v>
      </c>
      <c r="K82" s="195">
        <f t="shared" si="6"/>
        <v>0</v>
      </c>
      <c r="L82" s="196">
        <f>SUM(L83:L85)</f>
        <v>0</v>
      </c>
      <c r="M82" s="196">
        <f>SUM(M83:M85)</f>
        <v>0</v>
      </c>
      <c r="N82" s="196">
        <f>SUM(N83:N85)</f>
        <v>0</v>
      </c>
      <c r="O82" s="144">
        <f>+'B3-01-Tabmis'!D81</f>
        <v>0</v>
      </c>
      <c r="P82" s="144">
        <f t="shared" ref="P82:P106" si="9">+O82-D82</f>
        <v>0</v>
      </c>
    </row>
    <row r="83" spans="1:16" ht="14.25">
      <c r="A83" s="160">
        <v>1</v>
      </c>
      <c r="B83" s="194" t="s">
        <v>88</v>
      </c>
      <c r="C83" s="195">
        <f t="shared" si="7"/>
        <v>0</v>
      </c>
      <c r="D83" s="195">
        <f>+'B3-01-Tabmis'!D82</f>
        <v>0</v>
      </c>
      <c r="E83" s="195">
        <f t="shared" si="8"/>
        <v>0</v>
      </c>
      <c r="F83" s="195">
        <f>+'B3-01-Tabmis'!F82</f>
        <v>0</v>
      </c>
      <c r="G83" s="195">
        <f>+'B3-01-Tabmis'!G82</f>
        <v>0</v>
      </c>
      <c r="H83" s="195">
        <f>+'B3-01-Tabmis'!H82</f>
        <v>0</v>
      </c>
      <c r="I83" s="195">
        <f t="shared" si="5"/>
        <v>0</v>
      </c>
      <c r="J83" s="195">
        <f>+'B3-01-Tabmis'!J82</f>
        <v>0</v>
      </c>
      <c r="K83" s="195">
        <f t="shared" si="6"/>
        <v>0</v>
      </c>
      <c r="L83" s="195">
        <f>+'B3-01-Tabmis'!L82</f>
        <v>0</v>
      </c>
      <c r="M83" s="195">
        <f>+'B3-01-Tabmis'!M82</f>
        <v>0</v>
      </c>
      <c r="N83" s="195">
        <f>+'B3-01-Tabmis'!N82</f>
        <v>0</v>
      </c>
      <c r="O83" s="144">
        <f>+'B3-01-Tabmis'!D82</f>
        <v>0</v>
      </c>
      <c r="P83" s="144">
        <f t="shared" si="9"/>
        <v>0</v>
      </c>
    </row>
    <row r="84" spans="1:16" ht="14.25">
      <c r="A84" s="160">
        <v>2</v>
      </c>
      <c r="B84" s="194" t="s">
        <v>89</v>
      </c>
      <c r="C84" s="195">
        <f t="shared" si="7"/>
        <v>0</v>
      </c>
      <c r="D84" s="195">
        <f>+'B3-01-Tabmis'!D83</f>
        <v>0</v>
      </c>
      <c r="E84" s="195">
        <f t="shared" si="8"/>
        <v>0</v>
      </c>
      <c r="F84" s="195">
        <f>+'B3-01-Tabmis'!F83</f>
        <v>0</v>
      </c>
      <c r="G84" s="195">
        <f>+'B3-01-Tabmis'!G83</f>
        <v>0</v>
      </c>
      <c r="H84" s="195">
        <f>+'B3-01-Tabmis'!H83</f>
        <v>0</v>
      </c>
      <c r="I84" s="195">
        <f t="shared" si="5"/>
        <v>0</v>
      </c>
      <c r="J84" s="195">
        <f>+'B3-01-Tabmis'!J83</f>
        <v>0</v>
      </c>
      <c r="K84" s="195">
        <f t="shared" si="6"/>
        <v>0</v>
      </c>
      <c r="L84" s="195">
        <f>+'B3-01-Tabmis'!L83</f>
        <v>0</v>
      </c>
      <c r="M84" s="195">
        <f>+'B3-01-Tabmis'!M83</f>
        <v>0</v>
      </c>
      <c r="N84" s="195">
        <f>+'B3-01-Tabmis'!N83</f>
        <v>0</v>
      </c>
      <c r="O84" s="144">
        <f>+'B3-01-Tabmis'!D83</f>
        <v>0</v>
      </c>
      <c r="P84" s="144">
        <f t="shared" si="9"/>
        <v>0</v>
      </c>
    </row>
    <row r="85" spans="1:16" ht="14.25">
      <c r="A85" s="160">
        <v>3</v>
      </c>
      <c r="B85" s="194" t="s">
        <v>426</v>
      </c>
      <c r="C85" s="195">
        <f t="shared" si="7"/>
        <v>0</v>
      </c>
      <c r="D85" s="195">
        <f>+'B3-01-Tabmis'!D84</f>
        <v>0</v>
      </c>
      <c r="E85" s="195">
        <f t="shared" si="8"/>
        <v>0</v>
      </c>
      <c r="F85" s="195">
        <f>+'B3-01-Tabmis'!F84</f>
        <v>0</v>
      </c>
      <c r="G85" s="195">
        <f>+'B3-01-Tabmis'!G84</f>
        <v>0</v>
      </c>
      <c r="H85" s="195">
        <f>+'B3-01-Tabmis'!H84</f>
        <v>0</v>
      </c>
      <c r="I85" s="195">
        <f t="shared" si="5"/>
        <v>0</v>
      </c>
      <c r="J85" s="195">
        <f>+'B3-01-Tabmis'!J84</f>
        <v>0</v>
      </c>
      <c r="K85" s="195">
        <f t="shared" si="6"/>
        <v>0</v>
      </c>
      <c r="L85" s="195">
        <f>+'B3-01-Tabmis'!L84</f>
        <v>0</v>
      </c>
      <c r="M85" s="195">
        <f>+'B3-01-Tabmis'!M84</f>
        <v>0</v>
      </c>
      <c r="N85" s="195">
        <f>+'B3-01-Tabmis'!N84</f>
        <v>0</v>
      </c>
      <c r="O85" s="144">
        <f>+'B3-01-Tabmis'!D84</f>
        <v>0</v>
      </c>
      <c r="P85" s="144">
        <f t="shared" si="9"/>
        <v>0</v>
      </c>
    </row>
    <row r="86" spans="1:16" ht="14.25">
      <c r="A86" s="160" t="s">
        <v>155</v>
      </c>
      <c r="B86" s="194" t="s">
        <v>23</v>
      </c>
      <c r="C86" s="195">
        <f t="shared" si="7"/>
        <v>2000000000</v>
      </c>
      <c r="D86" s="195">
        <f>+'B3-01-Tabmis'!D85</f>
        <v>0</v>
      </c>
      <c r="E86" s="195">
        <f t="shared" si="8"/>
        <v>2000000000</v>
      </c>
      <c r="F86" s="195">
        <f>+'B3-01-Tabmis'!F85</f>
        <v>2000000000</v>
      </c>
      <c r="G86" s="195">
        <f>+'B3-01-Tabmis'!G85</f>
        <v>0</v>
      </c>
      <c r="H86" s="195">
        <f>+'B3-01-Tabmis'!H85</f>
        <v>0</v>
      </c>
      <c r="I86" s="195">
        <f t="shared" si="5"/>
        <v>2000000000</v>
      </c>
      <c r="J86" s="195">
        <f>+'B3-01-Tabmis'!J85</f>
        <v>0</v>
      </c>
      <c r="K86" s="195">
        <f t="shared" si="6"/>
        <v>2000000000</v>
      </c>
      <c r="L86" s="195">
        <f>+'B3-01-Tabmis'!L85</f>
        <v>2000000000</v>
      </c>
      <c r="M86" s="195">
        <f>+'B3-01-Tabmis'!M85</f>
        <v>0</v>
      </c>
      <c r="N86" s="195">
        <f>+'B3-01-Tabmis'!N85</f>
        <v>0</v>
      </c>
      <c r="O86" s="144">
        <f>+'B3-01-Tabmis'!D85</f>
        <v>0</v>
      </c>
      <c r="P86" s="144">
        <f t="shared" si="9"/>
        <v>0</v>
      </c>
    </row>
    <row r="87" spans="1:16" ht="14.25">
      <c r="A87" s="160" t="s">
        <v>103</v>
      </c>
      <c r="B87" s="194" t="s">
        <v>427</v>
      </c>
      <c r="C87" s="195">
        <f t="shared" si="7"/>
        <v>2093552310</v>
      </c>
      <c r="D87" s="195">
        <f>+'B3-01-Tabmis'!D86</f>
        <v>0</v>
      </c>
      <c r="E87" s="195">
        <f t="shared" si="8"/>
        <v>2093552310</v>
      </c>
      <c r="F87" s="195">
        <f>+'B3-01-Tabmis'!F86</f>
        <v>0</v>
      </c>
      <c r="G87" s="195">
        <f>+'B3-01-Tabmis'!G86</f>
        <v>1233409000</v>
      </c>
      <c r="H87" s="195">
        <f>+'B3-01-Tabmis'!H86</f>
        <v>860143310</v>
      </c>
      <c r="I87" s="195">
        <f t="shared" si="5"/>
        <v>2093552310</v>
      </c>
      <c r="J87" s="195">
        <f>+'B3-01-Tabmis'!J86</f>
        <v>0</v>
      </c>
      <c r="K87" s="195">
        <f t="shared" si="6"/>
        <v>2093552310</v>
      </c>
      <c r="L87" s="195">
        <f>+'B3-01-Tabmis'!L86</f>
        <v>0</v>
      </c>
      <c r="M87" s="195">
        <f>+'B3-01-Tabmis'!M86</f>
        <v>1233409000</v>
      </c>
      <c r="N87" s="195">
        <f>+'B3-01-Tabmis'!N86</f>
        <v>860143310</v>
      </c>
      <c r="O87" s="144">
        <f>+'B3-01-Tabmis'!D86</f>
        <v>0</v>
      </c>
      <c r="P87" s="144">
        <f t="shared" si="9"/>
        <v>0</v>
      </c>
    </row>
    <row r="88" spans="1:16" ht="14.25">
      <c r="A88" s="160" t="s">
        <v>209</v>
      </c>
      <c r="B88" s="194" t="s">
        <v>90</v>
      </c>
      <c r="C88" s="195">
        <f t="shared" si="7"/>
        <v>12988594300250</v>
      </c>
      <c r="D88" s="195">
        <f>+D89+D94+D95</f>
        <v>6876751618567</v>
      </c>
      <c r="E88" s="195">
        <f t="shared" si="8"/>
        <v>6111842681683</v>
      </c>
      <c r="F88" s="195">
        <f>+F89+F94+F95</f>
        <v>4865079314298</v>
      </c>
      <c r="G88" s="195">
        <f>+G89+G94+G95</f>
        <v>1246763367385</v>
      </c>
      <c r="H88" s="195">
        <f>+H89+H94+H95</f>
        <v>0</v>
      </c>
      <c r="I88" s="195">
        <f t="shared" si="5"/>
        <v>12988594300250</v>
      </c>
      <c r="J88" s="195">
        <f>+J89+J94+J95</f>
        <v>6876751618567</v>
      </c>
      <c r="K88" s="195">
        <f t="shared" si="6"/>
        <v>6111842681683</v>
      </c>
      <c r="L88" s="195">
        <f>+L89+L94+L95</f>
        <v>4865079314298</v>
      </c>
      <c r="M88" s="195">
        <f>+M89+M94+M95</f>
        <v>1246763367385</v>
      </c>
      <c r="N88" s="195">
        <f>+N89+N94+N95</f>
        <v>0</v>
      </c>
      <c r="O88" s="144">
        <f>+'B3-01-Tabmis'!D87</f>
        <v>6876751618567</v>
      </c>
      <c r="P88" s="144">
        <f t="shared" si="9"/>
        <v>0</v>
      </c>
    </row>
    <row r="89" spans="1:16" ht="14.25">
      <c r="A89" s="160">
        <v>1</v>
      </c>
      <c r="B89" s="194" t="s">
        <v>91</v>
      </c>
      <c r="C89" s="195">
        <f t="shared" si="7"/>
        <v>12813313143290</v>
      </c>
      <c r="D89" s="195">
        <f>SUM(D90:D91)</f>
        <v>6876751618567</v>
      </c>
      <c r="E89" s="195">
        <f t="shared" si="8"/>
        <v>5936561524723</v>
      </c>
      <c r="F89" s="195">
        <f>SUM(F90:F91)</f>
        <v>4846946860298</v>
      </c>
      <c r="G89" s="195">
        <f>SUM(G90:G91)</f>
        <v>1089614664425</v>
      </c>
      <c r="H89" s="195">
        <f>SUM(H90:H91)</f>
        <v>0</v>
      </c>
      <c r="I89" s="195">
        <f t="shared" si="5"/>
        <v>12813313143290</v>
      </c>
      <c r="J89" s="195">
        <f>SUM(J90:J91)</f>
        <v>6876751618567</v>
      </c>
      <c r="K89" s="195">
        <f t="shared" si="6"/>
        <v>5936561524723</v>
      </c>
      <c r="L89" s="195">
        <f>SUM(L90:L91)</f>
        <v>4846946860298</v>
      </c>
      <c r="M89" s="195">
        <f>SUM(M90:M91)</f>
        <v>1089614664425</v>
      </c>
      <c r="N89" s="195">
        <f>SUM(N90:N91)</f>
        <v>0</v>
      </c>
      <c r="O89" s="144">
        <f>+'B3-01-Tabmis'!D88</f>
        <v>6876751618567</v>
      </c>
      <c r="P89" s="144">
        <f t="shared" si="9"/>
        <v>0</v>
      </c>
    </row>
    <row r="90" spans="1:16" ht="14.25">
      <c r="A90" s="160">
        <v>1.1000000000000001</v>
      </c>
      <c r="B90" s="194" t="s">
        <v>114</v>
      </c>
      <c r="C90" s="195">
        <f t="shared" si="7"/>
        <v>8823570287000</v>
      </c>
      <c r="D90" s="195">
        <f>+'B3-01-Tabmis'!D89</f>
        <v>4787581000000</v>
      </c>
      <c r="E90" s="195">
        <f t="shared" si="8"/>
        <v>4035989287000</v>
      </c>
      <c r="F90" s="195">
        <f>+'B3-01-Tabmis'!F89</f>
        <v>3464851000000</v>
      </c>
      <c r="G90" s="195">
        <f>+'B3-01-Tabmis'!G89</f>
        <v>571138287000</v>
      </c>
      <c r="H90" s="195">
        <f>+'B3-01-Tabmis'!H89</f>
        <v>0</v>
      </c>
      <c r="I90" s="195">
        <f t="shared" si="5"/>
        <v>8823570287000</v>
      </c>
      <c r="J90" s="195">
        <f>+'B3-01-Tabmis'!J89</f>
        <v>4787581000000</v>
      </c>
      <c r="K90" s="195">
        <f t="shared" si="6"/>
        <v>4035989287000</v>
      </c>
      <c r="L90" s="195">
        <f>+'B3-01-Tabmis'!L89</f>
        <v>3464851000000</v>
      </c>
      <c r="M90" s="195">
        <f>+'B3-01-Tabmis'!M89</f>
        <v>571138287000</v>
      </c>
      <c r="N90" s="195">
        <f>+'B3-01-Tabmis'!N89</f>
        <v>0</v>
      </c>
      <c r="O90" s="144">
        <f>+'B3-01-Tabmis'!D89</f>
        <v>4787581000000</v>
      </c>
      <c r="P90" s="144">
        <f t="shared" si="9"/>
        <v>0</v>
      </c>
    </row>
    <row r="91" spans="1:16" ht="14.25">
      <c r="A91" s="160">
        <v>1.2</v>
      </c>
      <c r="B91" s="194" t="s">
        <v>115</v>
      </c>
      <c r="C91" s="195">
        <f t="shared" si="7"/>
        <v>3989742856290</v>
      </c>
      <c r="D91" s="195">
        <f>+'B3-01-Tabmis'!D90</f>
        <v>2089170618567</v>
      </c>
      <c r="E91" s="195">
        <f t="shared" si="8"/>
        <v>1900572237723</v>
      </c>
      <c r="F91" s="195">
        <f>+'B3-01-Tabmis'!F90</f>
        <v>1382095860298</v>
      </c>
      <c r="G91" s="195">
        <f>+'B3-01-Tabmis'!G90</f>
        <v>518476377425</v>
      </c>
      <c r="H91" s="195">
        <f>+'B3-01-Tabmis'!H90</f>
        <v>0</v>
      </c>
      <c r="I91" s="195">
        <f t="shared" si="5"/>
        <v>3989742856290</v>
      </c>
      <c r="J91" s="195">
        <f>+'B3-01-Tabmis'!J90</f>
        <v>2089170618567</v>
      </c>
      <c r="K91" s="195">
        <f t="shared" si="6"/>
        <v>1900572237723</v>
      </c>
      <c r="L91" s="195">
        <f>+'B3-01-Tabmis'!L90</f>
        <v>1382095860298</v>
      </c>
      <c r="M91" s="195">
        <f>+'B3-01-Tabmis'!M90</f>
        <v>518476377425</v>
      </c>
      <c r="N91" s="195">
        <f>+'B3-01-Tabmis'!N90</f>
        <v>0</v>
      </c>
      <c r="O91" s="144">
        <f>+'B3-01-Tabmis'!D90</f>
        <v>2089170618567</v>
      </c>
      <c r="P91" s="144">
        <f t="shared" si="9"/>
        <v>0</v>
      </c>
    </row>
    <row r="92" spans="1:16" ht="14.25">
      <c r="A92" s="149"/>
      <c r="B92" s="194" t="s">
        <v>92</v>
      </c>
      <c r="C92" s="195">
        <f t="shared" si="7"/>
        <v>3536857129023</v>
      </c>
      <c r="D92" s="195">
        <f>+'B3-01-Tabmis'!D91</f>
        <v>1636284891300</v>
      </c>
      <c r="E92" s="195">
        <f t="shared" si="8"/>
        <v>1900572237723</v>
      </c>
      <c r="F92" s="195">
        <f>+'B3-01-Tabmis'!F91</f>
        <v>1382095860298</v>
      </c>
      <c r="G92" s="195">
        <f>+'B3-01-Tabmis'!G91</f>
        <v>518476377425</v>
      </c>
      <c r="H92" s="195">
        <f>+'B3-01-Tabmis'!H91</f>
        <v>0</v>
      </c>
      <c r="I92" s="195">
        <f t="shared" si="5"/>
        <v>3536857129023</v>
      </c>
      <c r="J92" s="195">
        <f>+'B3-01-Tabmis'!J91</f>
        <v>1636284891300</v>
      </c>
      <c r="K92" s="195">
        <f t="shared" si="6"/>
        <v>1900572237723</v>
      </c>
      <c r="L92" s="195">
        <f>+'B3-01-Tabmis'!L91</f>
        <v>1382095860298</v>
      </c>
      <c r="M92" s="195">
        <f>+'B3-01-Tabmis'!M91</f>
        <v>518476377425</v>
      </c>
      <c r="N92" s="195">
        <f>+'B3-01-Tabmis'!N91</f>
        <v>0</v>
      </c>
      <c r="O92" s="144">
        <f>+'B3-01-Tabmis'!D91</f>
        <v>1636284891300</v>
      </c>
      <c r="P92" s="144">
        <f t="shared" si="9"/>
        <v>0</v>
      </c>
    </row>
    <row r="93" spans="1:16" ht="14.25">
      <c r="A93" s="149"/>
      <c r="B93" s="194" t="s">
        <v>93</v>
      </c>
      <c r="C93" s="195">
        <f t="shared" si="7"/>
        <v>452885727267</v>
      </c>
      <c r="D93" s="195">
        <f>+'B3-01-Tabmis'!D92</f>
        <v>452885727267</v>
      </c>
      <c r="E93" s="195">
        <f t="shared" si="8"/>
        <v>0</v>
      </c>
      <c r="F93" s="195">
        <f>+'B3-01-Tabmis'!F92</f>
        <v>0</v>
      </c>
      <c r="G93" s="195">
        <f>+'B3-01-Tabmis'!G92</f>
        <v>0</v>
      </c>
      <c r="H93" s="195">
        <f>+'B3-01-Tabmis'!H92</f>
        <v>0</v>
      </c>
      <c r="I93" s="195">
        <f t="shared" si="5"/>
        <v>452885727267</v>
      </c>
      <c r="J93" s="195">
        <f>+'B3-01-Tabmis'!J92</f>
        <v>452885727267</v>
      </c>
      <c r="K93" s="195">
        <f t="shared" si="6"/>
        <v>0</v>
      </c>
      <c r="L93" s="195">
        <f>+'B3-01-Tabmis'!L92</f>
        <v>0</v>
      </c>
      <c r="M93" s="195">
        <f>+'B3-01-Tabmis'!M92</f>
        <v>0</v>
      </c>
      <c r="N93" s="195">
        <f>+'B3-01-Tabmis'!N92</f>
        <v>0</v>
      </c>
      <c r="O93" s="144">
        <f>+'B3-01-Tabmis'!D92</f>
        <v>452885727267</v>
      </c>
      <c r="P93" s="144">
        <f t="shared" si="9"/>
        <v>0</v>
      </c>
    </row>
    <row r="94" spans="1:16" ht="14.25">
      <c r="A94" s="160">
        <v>2</v>
      </c>
      <c r="B94" s="194" t="s">
        <v>119</v>
      </c>
      <c r="C94" s="195">
        <f t="shared" si="7"/>
        <v>175281156960</v>
      </c>
      <c r="D94" s="195">
        <f>+'B3-01-Tabmis'!D93</f>
        <v>0</v>
      </c>
      <c r="E94" s="195">
        <f t="shared" si="8"/>
        <v>175281156960</v>
      </c>
      <c r="F94" s="195">
        <f>+'B3-01-Tabmis'!F93</f>
        <v>18132454000</v>
      </c>
      <c r="G94" s="195">
        <f>+'B3-01-Tabmis'!G93</f>
        <v>157148702960</v>
      </c>
      <c r="H94" s="195">
        <f>+'B3-01-Tabmis'!H93</f>
        <v>0</v>
      </c>
      <c r="I94" s="195">
        <f t="shared" si="5"/>
        <v>175281156960</v>
      </c>
      <c r="J94" s="195">
        <f>+'B3-01-Tabmis'!J93</f>
        <v>0</v>
      </c>
      <c r="K94" s="195">
        <f t="shared" si="6"/>
        <v>175281156960</v>
      </c>
      <c r="L94" s="195">
        <f>+'B3-01-Tabmis'!L93</f>
        <v>18132454000</v>
      </c>
      <c r="M94" s="195">
        <f>+'B3-01-Tabmis'!M93</f>
        <v>157148702960</v>
      </c>
      <c r="N94" s="195">
        <f>+'B3-01-Tabmis'!N93</f>
        <v>0</v>
      </c>
      <c r="O94" s="144">
        <f>+'B3-01-Tabmis'!D93</f>
        <v>0</v>
      </c>
      <c r="P94" s="144">
        <f t="shared" si="9"/>
        <v>0</v>
      </c>
    </row>
    <row r="95" spans="1:16" ht="14.25">
      <c r="A95" s="160">
        <v>3</v>
      </c>
      <c r="B95" s="194" t="s">
        <v>428</v>
      </c>
      <c r="C95" s="195">
        <f t="shared" si="7"/>
        <v>0</v>
      </c>
      <c r="D95" s="195">
        <f>+'B3-01-Tabmis'!D94</f>
        <v>0</v>
      </c>
      <c r="E95" s="195">
        <f t="shared" si="8"/>
        <v>0</v>
      </c>
      <c r="F95" s="195">
        <f>+'B3-01-Tabmis'!F94</f>
        <v>0</v>
      </c>
      <c r="G95" s="195">
        <f>+'B3-01-Tabmis'!G94</f>
        <v>0</v>
      </c>
      <c r="H95" s="195">
        <f>+'B3-01-Tabmis'!H94</f>
        <v>0</v>
      </c>
      <c r="I95" s="195">
        <f t="shared" si="5"/>
        <v>0</v>
      </c>
      <c r="J95" s="195">
        <f>+'B3-01-Tabmis'!J94</f>
        <v>0</v>
      </c>
      <c r="K95" s="195">
        <f t="shared" si="6"/>
        <v>0</v>
      </c>
      <c r="L95" s="195">
        <f>+'B3-01-Tabmis'!L94</f>
        <v>0</v>
      </c>
      <c r="M95" s="195">
        <f>+'B3-01-Tabmis'!M94</f>
        <v>0</v>
      </c>
      <c r="N95" s="195">
        <f>+'B3-01-Tabmis'!N94</f>
        <v>0</v>
      </c>
      <c r="O95" s="144">
        <f>+'B3-01-Tabmis'!D94</f>
        <v>0</v>
      </c>
      <c r="P95" s="144">
        <f t="shared" si="9"/>
        <v>0</v>
      </c>
    </row>
    <row r="96" spans="1:16" ht="14.25">
      <c r="A96" s="160" t="s">
        <v>104</v>
      </c>
      <c r="B96" s="194" t="s">
        <v>94</v>
      </c>
      <c r="C96" s="195">
        <f t="shared" si="7"/>
        <v>4341814062741</v>
      </c>
      <c r="D96" s="195">
        <f>+'B3-01-Tabmis'!D95</f>
        <v>0</v>
      </c>
      <c r="E96" s="195">
        <f t="shared" si="8"/>
        <v>4341814062741</v>
      </c>
      <c r="F96" s="195">
        <f>+'B3-01-Tabmis'!F95</f>
        <v>3298236682286</v>
      </c>
      <c r="G96" s="195">
        <f>+'B3-01-Tabmis'!G95</f>
        <v>954388979547</v>
      </c>
      <c r="H96" s="195">
        <f>+'B3-01-Tabmis'!H95</f>
        <v>89188400908</v>
      </c>
      <c r="I96" s="195">
        <f t="shared" si="5"/>
        <v>4341814062741</v>
      </c>
      <c r="J96" s="195">
        <f>+'B3-01-Tabmis'!J95</f>
        <v>0</v>
      </c>
      <c r="K96" s="195">
        <f t="shared" si="6"/>
        <v>4341814062741</v>
      </c>
      <c r="L96" s="195">
        <f>+'B3-01-Tabmis'!L95</f>
        <v>3298236682286</v>
      </c>
      <c r="M96" s="195">
        <f>+'B3-01-Tabmis'!M95</f>
        <v>954388979547</v>
      </c>
      <c r="N96" s="195">
        <f>+'B3-01-Tabmis'!N95</f>
        <v>89188400908</v>
      </c>
      <c r="O96" s="144">
        <f>+'B3-01-Tabmis'!D95</f>
        <v>0</v>
      </c>
      <c r="P96" s="144">
        <f t="shared" si="9"/>
        <v>0</v>
      </c>
    </row>
    <row r="97" spans="1:16" ht="14.25">
      <c r="A97" s="160" t="s">
        <v>107</v>
      </c>
      <c r="B97" s="194" t="s">
        <v>429</v>
      </c>
      <c r="C97" s="195">
        <f t="shared" si="7"/>
        <v>0</v>
      </c>
      <c r="D97" s="196">
        <f>SUM(D98:D101)</f>
        <v>0</v>
      </c>
      <c r="E97" s="195">
        <f t="shared" si="8"/>
        <v>0</v>
      </c>
      <c r="F97" s="196">
        <f>SUM(F98:F101)</f>
        <v>0</v>
      </c>
      <c r="G97" s="196">
        <f>SUM(G98:G101)</f>
        <v>0</v>
      </c>
      <c r="H97" s="196">
        <f>SUM(H98:H101)</f>
        <v>0</v>
      </c>
      <c r="I97" s="195">
        <f t="shared" si="5"/>
        <v>0</v>
      </c>
      <c r="J97" s="196">
        <f>SUM(J98:J101)</f>
        <v>0</v>
      </c>
      <c r="K97" s="195">
        <f t="shared" si="6"/>
        <v>0</v>
      </c>
      <c r="L97" s="196">
        <f>SUM(L98:L101)</f>
        <v>0</v>
      </c>
      <c r="M97" s="196">
        <f>SUM(M98:M101)</f>
        <v>0</v>
      </c>
      <c r="N97" s="196">
        <f>SUM(N98:N101)</f>
        <v>0</v>
      </c>
      <c r="O97" s="144">
        <f>+'B3-01-Tabmis'!D96</f>
        <v>0</v>
      </c>
      <c r="P97" s="144">
        <f t="shared" si="9"/>
        <v>0</v>
      </c>
    </row>
    <row r="98" spans="1:16" ht="28.5">
      <c r="A98" s="160" t="s">
        <v>207</v>
      </c>
      <c r="B98" s="194" t="s">
        <v>430</v>
      </c>
      <c r="C98" s="195">
        <f t="shared" si="7"/>
        <v>0</v>
      </c>
      <c r="D98" s="195">
        <f>+'B3-01-Tabmis'!D97</f>
        <v>0</v>
      </c>
      <c r="E98" s="195">
        <f t="shared" si="8"/>
        <v>0</v>
      </c>
      <c r="F98" s="195">
        <f>+'B3-01-Tabmis'!F97</f>
        <v>0</v>
      </c>
      <c r="G98" s="195">
        <f>+'B3-01-Tabmis'!G97</f>
        <v>0</v>
      </c>
      <c r="H98" s="195">
        <f>+'B3-01-Tabmis'!H97</f>
        <v>0</v>
      </c>
      <c r="I98" s="195">
        <f t="shared" si="5"/>
        <v>0</v>
      </c>
      <c r="J98" s="195">
        <f>+'B3-01-Tabmis'!J97</f>
        <v>0</v>
      </c>
      <c r="K98" s="195">
        <f t="shared" si="6"/>
        <v>0</v>
      </c>
      <c r="L98" s="195">
        <f>+'B3-01-Tabmis'!L97</f>
        <v>0</v>
      </c>
      <c r="M98" s="195">
        <f>+'B3-01-Tabmis'!M97</f>
        <v>0</v>
      </c>
      <c r="N98" s="195">
        <f>+'B3-01-Tabmis'!N97</f>
        <v>0</v>
      </c>
      <c r="O98" s="144">
        <f>+'B3-01-Tabmis'!D97</f>
        <v>0</v>
      </c>
      <c r="P98" s="144">
        <f t="shared" si="9"/>
        <v>0</v>
      </c>
    </row>
    <row r="99" spans="1:16" ht="28.5">
      <c r="A99" s="160" t="s">
        <v>208</v>
      </c>
      <c r="B99" s="194" t="s">
        <v>431</v>
      </c>
      <c r="C99" s="195">
        <f t="shared" si="7"/>
        <v>0</v>
      </c>
      <c r="D99" s="195">
        <f>+'B3-01-Tabmis'!D98</f>
        <v>0</v>
      </c>
      <c r="E99" s="195">
        <f t="shared" si="8"/>
        <v>0</v>
      </c>
      <c r="F99" s="195">
        <f>+'B3-01-Tabmis'!F98</f>
        <v>0</v>
      </c>
      <c r="G99" s="195">
        <f>+'B3-01-Tabmis'!G98</f>
        <v>0</v>
      </c>
      <c r="H99" s="195">
        <f>+'B3-01-Tabmis'!H98</f>
        <v>0</v>
      </c>
      <c r="I99" s="195">
        <f t="shared" si="5"/>
        <v>0</v>
      </c>
      <c r="J99" s="195">
        <f>+'B3-01-Tabmis'!J98</f>
        <v>0</v>
      </c>
      <c r="K99" s="195">
        <f t="shared" si="6"/>
        <v>0</v>
      </c>
      <c r="L99" s="195">
        <f>+'B3-01-Tabmis'!L98</f>
        <v>0</v>
      </c>
      <c r="M99" s="195">
        <f>+'B3-01-Tabmis'!M98</f>
        <v>0</v>
      </c>
      <c r="N99" s="195">
        <f>+'B3-01-Tabmis'!N98</f>
        <v>0</v>
      </c>
      <c r="O99" s="144">
        <f>+'B3-01-Tabmis'!D98</f>
        <v>0</v>
      </c>
      <c r="P99" s="144">
        <f t="shared" si="9"/>
        <v>0</v>
      </c>
    </row>
    <row r="100" spans="1:16" ht="28.5">
      <c r="A100" s="160" t="s">
        <v>131</v>
      </c>
      <c r="B100" s="194" t="s">
        <v>432</v>
      </c>
      <c r="C100" s="195">
        <f t="shared" si="7"/>
        <v>0</v>
      </c>
      <c r="D100" s="195">
        <f>+'B3-01-Tabmis'!D99</f>
        <v>0</v>
      </c>
      <c r="E100" s="195">
        <f t="shared" si="8"/>
        <v>0</v>
      </c>
      <c r="F100" s="195">
        <f>+'B3-01-Tabmis'!F99</f>
        <v>0</v>
      </c>
      <c r="G100" s="195">
        <f>+'B3-01-Tabmis'!G99</f>
        <v>0</v>
      </c>
      <c r="H100" s="195">
        <f>+'B3-01-Tabmis'!H99</f>
        <v>0</v>
      </c>
      <c r="I100" s="195">
        <f t="shared" si="5"/>
        <v>0</v>
      </c>
      <c r="J100" s="195">
        <f>+'B3-01-Tabmis'!J99</f>
        <v>0</v>
      </c>
      <c r="K100" s="195">
        <f t="shared" si="6"/>
        <v>0</v>
      </c>
      <c r="L100" s="195">
        <f>+'B3-01-Tabmis'!L99</f>
        <v>0</v>
      </c>
      <c r="M100" s="195">
        <f>+'B3-01-Tabmis'!M99</f>
        <v>0</v>
      </c>
      <c r="N100" s="195">
        <f>+'B3-01-Tabmis'!N99</f>
        <v>0</v>
      </c>
      <c r="O100" s="144">
        <f>+'B3-01-Tabmis'!D99</f>
        <v>0</v>
      </c>
      <c r="P100" s="144">
        <f t="shared" si="9"/>
        <v>0</v>
      </c>
    </row>
    <row r="101" spans="1:16" ht="14.25">
      <c r="A101" s="160" t="s">
        <v>152</v>
      </c>
      <c r="B101" s="194" t="s">
        <v>433</v>
      </c>
      <c r="C101" s="195">
        <f t="shared" si="7"/>
        <v>0</v>
      </c>
      <c r="D101" s="195">
        <f>+'B3-01-Tabmis'!D100</f>
        <v>0</v>
      </c>
      <c r="E101" s="195">
        <f t="shared" si="8"/>
        <v>0</v>
      </c>
      <c r="F101" s="195">
        <f>+'B3-01-Tabmis'!F100</f>
        <v>0</v>
      </c>
      <c r="G101" s="195">
        <f>+'B3-01-Tabmis'!G100</f>
        <v>0</v>
      </c>
      <c r="H101" s="195">
        <f>+'B3-01-Tabmis'!H100</f>
        <v>0</v>
      </c>
      <c r="I101" s="195">
        <f t="shared" si="5"/>
        <v>0</v>
      </c>
      <c r="J101" s="195">
        <f>+'B3-01-Tabmis'!J100</f>
        <v>0</v>
      </c>
      <c r="K101" s="195">
        <f t="shared" si="6"/>
        <v>0</v>
      </c>
      <c r="L101" s="195">
        <f>+'B3-01-Tabmis'!L100</f>
        <v>0</v>
      </c>
      <c r="M101" s="195">
        <f>+'B3-01-Tabmis'!M100</f>
        <v>0</v>
      </c>
      <c r="N101" s="195">
        <f>+'B3-01-Tabmis'!N100</f>
        <v>0</v>
      </c>
      <c r="O101" s="144">
        <f>+'B3-01-Tabmis'!D100</f>
        <v>0</v>
      </c>
      <c r="P101" s="144">
        <f t="shared" si="9"/>
        <v>0</v>
      </c>
    </row>
    <row r="102" spans="1:16" ht="14.25">
      <c r="A102" s="160" t="s">
        <v>87</v>
      </c>
      <c r="B102" s="194" t="s">
        <v>95</v>
      </c>
      <c r="C102" s="195">
        <f t="shared" si="7"/>
        <v>143481399000</v>
      </c>
      <c r="D102" s="195">
        <f>+D103+D105</f>
        <v>5900000</v>
      </c>
      <c r="E102" s="195">
        <f t="shared" si="8"/>
        <v>143475499000</v>
      </c>
      <c r="F102" s="195">
        <f>+F103+F105</f>
        <v>143475499000</v>
      </c>
      <c r="G102" s="195">
        <f>+G103+G105</f>
        <v>0</v>
      </c>
      <c r="H102" s="195">
        <f>+H103+H105</f>
        <v>0</v>
      </c>
      <c r="I102" s="195">
        <f t="shared" si="5"/>
        <v>143481399000</v>
      </c>
      <c r="J102" s="195">
        <f>+J103+J105</f>
        <v>5900000</v>
      </c>
      <c r="K102" s="195">
        <f t="shared" si="6"/>
        <v>143475499000</v>
      </c>
      <c r="L102" s="195">
        <f>+L103+L105</f>
        <v>143475499000</v>
      </c>
      <c r="M102" s="195">
        <f>+M103+M105</f>
        <v>0</v>
      </c>
      <c r="N102" s="195">
        <f>+N103+N105</f>
        <v>0</v>
      </c>
      <c r="O102" s="144">
        <f>+'B3-01-Tabmis'!D101</f>
        <v>5900000</v>
      </c>
      <c r="P102" s="144">
        <f t="shared" si="9"/>
        <v>0</v>
      </c>
    </row>
    <row r="103" spans="1:16" ht="14.25">
      <c r="A103" s="160">
        <v>1.1000000000000001</v>
      </c>
      <c r="B103" s="194" t="s">
        <v>96</v>
      </c>
      <c r="C103" s="195">
        <f t="shared" si="7"/>
        <v>143481399000</v>
      </c>
      <c r="D103" s="195">
        <f>+'B3-01-Tabmis'!D102</f>
        <v>5900000</v>
      </c>
      <c r="E103" s="195">
        <f t="shared" si="8"/>
        <v>143475499000</v>
      </c>
      <c r="F103" s="195">
        <f>+'B3-01-Tabmis'!F102</f>
        <v>143475499000</v>
      </c>
      <c r="G103" s="195">
        <f>+'B3-01-Tabmis'!G102</f>
        <v>0</v>
      </c>
      <c r="H103" s="195">
        <f>+'B3-01-Tabmis'!H102</f>
        <v>0</v>
      </c>
      <c r="I103" s="195">
        <f t="shared" si="5"/>
        <v>143481399000</v>
      </c>
      <c r="J103" s="195">
        <f>+'B3-01-Tabmis'!J102</f>
        <v>5900000</v>
      </c>
      <c r="K103" s="195">
        <f t="shared" si="6"/>
        <v>143475499000</v>
      </c>
      <c r="L103" s="195">
        <f>+'B3-01-Tabmis'!L102</f>
        <v>143475499000</v>
      </c>
      <c r="M103" s="195">
        <f>+'B3-01-Tabmis'!M102</f>
        <v>0</v>
      </c>
      <c r="N103" s="195">
        <f>+'B3-01-Tabmis'!N102</f>
        <v>0</v>
      </c>
      <c r="O103" s="144">
        <f>+'B3-01-Tabmis'!D102</f>
        <v>5900000</v>
      </c>
      <c r="P103" s="144">
        <f t="shared" si="9"/>
        <v>0</v>
      </c>
    </row>
    <row r="104" spans="1:16" ht="28.5">
      <c r="A104" s="149"/>
      <c r="B104" s="194" t="s">
        <v>434</v>
      </c>
      <c r="C104" s="195">
        <f t="shared" si="7"/>
        <v>0</v>
      </c>
      <c r="D104" s="195">
        <f>+'B3-01-Tabmis'!D103</f>
        <v>0</v>
      </c>
      <c r="E104" s="195">
        <f t="shared" si="8"/>
        <v>0</v>
      </c>
      <c r="F104" s="195">
        <f>+'B3-01-Tabmis'!F103</f>
        <v>0</v>
      </c>
      <c r="G104" s="195">
        <f>+'B3-01-Tabmis'!G103</f>
        <v>0</v>
      </c>
      <c r="H104" s="195">
        <f>+'B3-01-Tabmis'!H103</f>
        <v>0</v>
      </c>
      <c r="I104" s="195">
        <f t="shared" si="5"/>
        <v>0</v>
      </c>
      <c r="J104" s="195">
        <f>+'B3-01-Tabmis'!J103</f>
        <v>0</v>
      </c>
      <c r="K104" s="195">
        <f t="shared" si="6"/>
        <v>0</v>
      </c>
      <c r="L104" s="195">
        <f>+'B3-01-Tabmis'!L103</f>
        <v>0</v>
      </c>
      <c r="M104" s="195">
        <f>+'B3-01-Tabmis'!M103</f>
        <v>0</v>
      </c>
      <c r="N104" s="195">
        <f>+'B3-01-Tabmis'!N103</f>
        <v>0</v>
      </c>
      <c r="O104" s="144">
        <f>+'B3-01-Tabmis'!D103</f>
        <v>0</v>
      </c>
      <c r="P104" s="144">
        <f t="shared" si="9"/>
        <v>0</v>
      </c>
    </row>
    <row r="105" spans="1:16" ht="14.25">
      <c r="A105" s="160">
        <v>1.2</v>
      </c>
      <c r="B105" s="194" t="s">
        <v>97</v>
      </c>
      <c r="C105" s="195">
        <f t="shared" si="7"/>
        <v>0</v>
      </c>
      <c r="D105" s="195">
        <f>+'B3-01-Tabmis'!D104</f>
        <v>0</v>
      </c>
      <c r="E105" s="195">
        <f t="shared" si="8"/>
        <v>0</v>
      </c>
      <c r="F105" s="195">
        <f>+'B3-01-Tabmis'!F104</f>
        <v>0</v>
      </c>
      <c r="G105" s="195">
        <f>+'B3-01-Tabmis'!G104</f>
        <v>0</v>
      </c>
      <c r="H105" s="195">
        <f>+'B3-01-Tabmis'!H104</f>
        <v>0</v>
      </c>
      <c r="I105" s="195">
        <f t="shared" si="5"/>
        <v>0</v>
      </c>
      <c r="J105" s="195">
        <f>+'B3-01-Tabmis'!J104</f>
        <v>0</v>
      </c>
      <c r="K105" s="195">
        <f t="shared" si="6"/>
        <v>0</v>
      </c>
      <c r="L105" s="195">
        <f>+'B3-01-Tabmis'!L104</f>
        <v>0</v>
      </c>
      <c r="M105" s="195">
        <f>+'B3-01-Tabmis'!M104</f>
        <v>0</v>
      </c>
      <c r="N105" s="195">
        <f>+'B3-01-Tabmis'!N104</f>
        <v>0</v>
      </c>
      <c r="O105" s="144">
        <f>+'B3-01-Tabmis'!D104</f>
        <v>0</v>
      </c>
      <c r="P105" s="144">
        <f t="shared" si="9"/>
        <v>0</v>
      </c>
    </row>
    <row r="106" spans="1:16" ht="28.5">
      <c r="A106" s="160" t="s">
        <v>279</v>
      </c>
      <c r="B106" s="194" t="s">
        <v>435</v>
      </c>
      <c r="C106" s="195">
        <f t="shared" si="7"/>
        <v>0</v>
      </c>
      <c r="D106" s="195">
        <f>+'B3-01-Tabmis'!D105</f>
        <v>0</v>
      </c>
      <c r="E106" s="195">
        <f t="shared" si="8"/>
        <v>0</v>
      </c>
      <c r="F106" s="195">
        <f>+'B3-01-Tabmis'!F105</f>
        <v>0</v>
      </c>
      <c r="G106" s="195">
        <f>+'B3-01-Tabmis'!G105</f>
        <v>0</v>
      </c>
      <c r="H106" s="195">
        <f>+'B3-01-Tabmis'!H105</f>
        <v>0</v>
      </c>
      <c r="I106" s="195">
        <f t="shared" si="5"/>
        <v>0</v>
      </c>
      <c r="J106" s="195">
        <f>+'B3-01-Tabmis'!J105</f>
        <v>0</v>
      </c>
      <c r="K106" s="195">
        <f t="shared" si="6"/>
        <v>0</v>
      </c>
      <c r="L106" s="195">
        <f>+'B3-01-Tabmis'!L105</f>
        <v>0</v>
      </c>
      <c r="M106" s="195">
        <f>+'B3-01-Tabmis'!M105</f>
        <v>0</v>
      </c>
      <c r="N106" s="195">
        <f>+'B3-01-Tabmis'!N105</f>
        <v>0</v>
      </c>
      <c r="O106" s="144">
        <f>+'B3-01-Tabmis'!D105</f>
        <v>0</v>
      </c>
      <c r="P106" s="144">
        <f t="shared" si="9"/>
        <v>0</v>
      </c>
    </row>
    <row r="107" spans="1:16" ht="15.75" customHeight="1">
      <c r="A107" s="467"/>
      <c r="B107" s="467"/>
      <c r="C107" s="467"/>
      <c r="D107" s="467"/>
      <c r="E107" s="467"/>
      <c r="F107" s="467"/>
      <c r="G107" s="467"/>
      <c r="H107" s="467"/>
      <c r="I107" s="467"/>
      <c r="J107" s="467"/>
      <c r="K107" s="467"/>
      <c r="L107" s="467"/>
      <c r="M107" s="467"/>
      <c r="N107" s="467"/>
    </row>
    <row r="108" spans="1:16" ht="15.75" customHeight="1">
      <c r="A108" s="458"/>
      <c r="B108" s="458"/>
      <c r="C108" s="458"/>
      <c r="D108" s="458"/>
      <c r="E108" s="458"/>
      <c r="F108" s="458"/>
      <c r="G108" s="458"/>
      <c r="H108" s="458"/>
      <c r="I108" s="458"/>
      <c r="J108" s="458"/>
      <c r="K108" s="458"/>
      <c r="L108" s="458"/>
      <c r="M108" s="458"/>
      <c r="N108" s="458"/>
    </row>
    <row r="109" spans="1:16" ht="15.75" customHeight="1">
      <c r="A109" s="468" t="s">
        <v>286</v>
      </c>
      <c r="B109" s="468"/>
      <c r="C109" s="468"/>
      <c r="D109" s="468"/>
      <c r="E109" s="468"/>
      <c r="F109" s="468"/>
      <c r="G109" s="159"/>
      <c r="H109" s="159"/>
      <c r="I109" s="159"/>
      <c r="J109" s="159"/>
      <c r="K109" s="469" t="s">
        <v>436</v>
      </c>
      <c r="L109" s="469"/>
      <c r="M109" s="469"/>
      <c r="N109" s="469"/>
    </row>
    <row r="110" spans="1:16" ht="15.75" customHeight="1">
      <c r="A110" s="469" t="s">
        <v>169</v>
      </c>
      <c r="B110" s="469"/>
      <c r="C110" s="469"/>
      <c r="D110" s="469"/>
      <c r="E110" s="469"/>
      <c r="F110" s="469" t="s">
        <v>68</v>
      </c>
      <c r="G110" s="469"/>
      <c r="H110" s="469"/>
      <c r="I110" s="469"/>
      <c r="J110" s="469" t="s">
        <v>69</v>
      </c>
      <c r="K110" s="469"/>
      <c r="L110" s="469"/>
      <c r="M110" s="469"/>
      <c r="N110" s="469"/>
    </row>
    <row r="111" spans="1:16">
      <c r="A111" s="458"/>
      <c r="B111" s="458"/>
      <c r="C111" s="458"/>
      <c r="D111" s="458"/>
      <c r="E111" s="458"/>
      <c r="F111" s="458"/>
      <c r="G111" s="458"/>
      <c r="H111" s="458"/>
      <c r="I111" s="458"/>
      <c r="J111" s="458"/>
      <c r="K111" s="458"/>
      <c r="L111" s="458"/>
      <c r="M111" s="458"/>
      <c r="N111" s="458"/>
    </row>
    <row r="112" spans="1:16" ht="15.75" customHeight="1">
      <c r="A112" s="458"/>
      <c r="B112" s="458"/>
      <c r="C112" s="458"/>
      <c r="D112" s="458"/>
      <c r="E112" s="458"/>
      <c r="F112" s="458"/>
      <c r="G112" s="458"/>
      <c r="H112" s="458"/>
      <c r="I112" s="458"/>
      <c r="J112" s="458"/>
      <c r="K112" s="458"/>
      <c r="L112" s="458"/>
      <c r="M112" s="458"/>
      <c r="N112" s="458"/>
    </row>
    <row r="113" spans="1:28" ht="15.75" customHeight="1">
      <c r="A113" s="458"/>
      <c r="B113" s="458"/>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row>
    <row r="114" spans="1:28" ht="15.75" customHeight="1">
      <c r="A114" s="458"/>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row>
    <row r="115" spans="1:28" ht="15.75" customHeight="1">
      <c r="A115" s="458"/>
      <c r="B115" s="458"/>
      <c r="C115" s="458"/>
      <c r="D115" s="458"/>
      <c r="E115" s="458"/>
      <c r="F115" s="458"/>
      <c r="G115" s="458"/>
      <c r="H115" s="458"/>
      <c r="I115" s="458"/>
      <c r="J115" s="458"/>
      <c r="K115" s="458"/>
      <c r="L115" s="458"/>
      <c r="M115" s="458"/>
      <c r="N115" s="458"/>
    </row>
    <row r="116" spans="1:28" ht="15.75" customHeight="1">
      <c r="A116" s="458"/>
      <c r="B116" s="458"/>
      <c r="C116" s="458"/>
      <c r="D116" s="458"/>
      <c r="E116" s="458"/>
      <c r="F116" s="458"/>
      <c r="G116" s="458"/>
      <c r="H116" s="458"/>
      <c r="I116" s="458"/>
      <c r="J116" s="458"/>
      <c r="K116" s="458"/>
      <c r="L116" s="458"/>
      <c r="M116" s="458"/>
      <c r="N116" s="458"/>
    </row>
    <row r="117" spans="1:28" ht="15.75" customHeight="1">
      <c r="A117" s="458"/>
      <c r="B117" s="458"/>
      <c r="C117" s="458"/>
      <c r="D117" s="458"/>
      <c r="E117" s="458"/>
      <c r="F117" s="458"/>
      <c r="G117" s="458"/>
      <c r="H117" s="458"/>
      <c r="I117" s="458"/>
      <c r="J117" s="458"/>
      <c r="K117" s="458"/>
      <c r="L117" s="458"/>
      <c r="M117" s="458"/>
      <c r="N117" s="458"/>
    </row>
    <row r="118" spans="1:28" ht="21.4" customHeight="1">
      <c r="A118" s="197" t="s">
        <v>287</v>
      </c>
      <c r="B118" s="198">
        <v>43193.084027777775</v>
      </c>
      <c r="C118" s="199" t="s">
        <v>288</v>
      </c>
    </row>
    <row r="120" spans="1:28">
      <c r="C120" s="144">
        <f>+'B3-01-Tabmis'!C16</f>
        <v>31117799766643</v>
      </c>
      <c r="D120" s="144">
        <f>+'B3-01-Tabmis'!D16</f>
        <v>9076672682592</v>
      </c>
      <c r="E120" s="144">
        <f>+'B3-01-Tabmis'!E16</f>
        <v>22041127084051</v>
      </c>
      <c r="F120" s="144">
        <f>+'B3-01-Tabmis'!F16</f>
        <v>13543056244366</v>
      </c>
      <c r="G120" s="144">
        <f>+'B3-01-Tabmis'!G16</f>
        <v>7247257994091</v>
      </c>
      <c r="H120" s="144">
        <f>+'B3-01-Tabmis'!H16</f>
        <v>1250812845594</v>
      </c>
      <c r="I120" s="144">
        <f>+'B3-01-Tabmis'!I16</f>
        <v>31117799766643</v>
      </c>
      <c r="J120" s="144">
        <f>+'B3-01-Tabmis'!J16</f>
        <v>9076672682592</v>
      </c>
      <c r="K120" s="144">
        <f>+'B3-01-Tabmis'!K16</f>
        <v>22041127084051</v>
      </c>
      <c r="L120" s="144">
        <f>+'B3-01-Tabmis'!L16</f>
        <v>13543056244366</v>
      </c>
      <c r="M120" s="144">
        <f>+'B3-01-Tabmis'!M16</f>
        <v>7247257994091</v>
      </c>
      <c r="N120" s="144">
        <f>+'B3-01-Tabmis'!N16</f>
        <v>1250812845594</v>
      </c>
    </row>
    <row r="121" spans="1:28">
      <c r="C121" s="144">
        <f>+C120-C15</f>
        <v>0</v>
      </c>
      <c r="D121" s="144">
        <f t="shared" ref="D121:N121" si="10">+D120-D15</f>
        <v>0</v>
      </c>
      <c r="E121" s="144">
        <f t="shared" si="10"/>
        <v>0</v>
      </c>
      <c r="F121" s="144">
        <f t="shared" si="10"/>
        <v>0</v>
      </c>
      <c r="G121" s="144">
        <f t="shared" si="10"/>
        <v>0</v>
      </c>
      <c r="H121" s="144">
        <f t="shared" si="10"/>
        <v>0</v>
      </c>
      <c r="I121" s="144">
        <f t="shared" si="10"/>
        <v>0</v>
      </c>
      <c r="J121" s="144">
        <f t="shared" si="10"/>
        <v>0</v>
      </c>
      <c r="K121" s="144">
        <f t="shared" si="10"/>
        <v>0</v>
      </c>
      <c r="L121" s="144">
        <f t="shared" si="10"/>
        <v>0</v>
      </c>
      <c r="M121" s="144">
        <f t="shared" si="10"/>
        <v>0</v>
      </c>
      <c r="N121" s="144">
        <f t="shared" si="10"/>
        <v>0</v>
      </c>
    </row>
  </sheetData>
  <mergeCells count="41">
    <mergeCell ref="A5:N5"/>
    <mergeCell ref="A1:K1"/>
    <mergeCell ref="L1:N1"/>
    <mergeCell ref="A2:K2"/>
    <mergeCell ref="L2:N2"/>
    <mergeCell ref="A3:N3"/>
    <mergeCell ref="A4:N4"/>
    <mergeCell ref="C12:C13"/>
    <mergeCell ref="D12:D13"/>
    <mergeCell ref="E12:E13"/>
    <mergeCell ref="C11:H11"/>
    <mergeCell ref="A11:A13"/>
    <mergeCell ref="B11:B13"/>
    <mergeCell ref="A6:N6"/>
    <mergeCell ref="A7:N7"/>
    <mergeCell ref="A8:N8"/>
    <mergeCell ref="A9:N9"/>
    <mergeCell ref="A10:N10"/>
    <mergeCell ref="I11:N11"/>
    <mergeCell ref="J110:N110"/>
    <mergeCell ref="F12:H12"/>
    <mergeCell ref="I12:I13"/>
    <mergeCell ref="J12:J13"/>
    <mergeCell ref="K12:K13"/>
    <mergeCell ref="L12:N12"/>
    <mergeCell ref="O113:S113"/>
    <mergeCell ref="T113:W113"/>
    <mergeCell ref="X113:AB113"/>
    <mergeCell ref="O114:AB114"/>
    <mergeCell ref="A107:N107"/>
    <mergeCell ref="A108:N108"/>
    <mergeCell ref="A109:F109"/>
    <mergeCell ref="K109:N109"/>
    <mergeCell ref="A110:E110"/>
    <mergeCell ref="F110:I110"/>
    <mergeCell ref="A115:N115"/>
    <mergeCell ref="A116:N116"/>
    <mergeCell ref="A117:N117"/>
    <mergeCell ref="A111:E114"/>
    <mergeCell ref="F111:I114"/>
    <mergeCell ref="J111:N114"/>
  </mergeCells>
  <phoneticPr fontId="7"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c r="A1" s="484" t="s">
        <v>70</v>
      </c>
      <c r="B1" s="484"/>
      <c r="C1" s="484"/>
      <c r="D1" s="484"/>
      <c r="E1" s="484"/>
      <c r="F1" s="484"/>
      <c r="G1" s="484"/>
      <c r="H1" s="484"/>
      <c r="I1" s="484"/>
      <c r="J1" s="484"/>
      <c r="K1" s="484"/>
      <c r="L1" s="484"/>
      <c r="M1" s="485"/>
      <c r="N1" s="485"/>
      <c r="O1" s="485"/>
    </row>
    <row r="2" spans="1:15" ht="12.75" customHeight="1">
      <c r="A2" s="486"/>
      <c r="B2" s="486"/>
      <c r="C2" s="486"/>
      <c r="D2" s="486"/>
      <c r="E2" s="486"/>
      <c r="F2" s="486"/>
      <c r="G2" s="486"/>
      <c r="H2" s="486"/>
      <c r="I2" s="486"/>
      <c r="J2" s="486"/>
      <c r="K2" s="486"/>
      <c r="L2" s="486"/>
      <c r="M2" s="487"/>
      <c r="N2" s="487"/>
      <c r="O2" s="487"/>
    </row>
    <row r="3" spans="1:15" ht="12.75" customHeight="1">
      <c r="A3" s="486"/>
      <c r="B3" s="486"/>
      <c r="C3" s="486"/>
      <c r="D3" s="486"/>
      <c r="E3" s="486"/>
      <c r="F3" s="486"/>
      <c r="G3" s="486"/>
      <c r="H3" s="486"/>
      <c r="I3" s="486"/>
      <c r="J3" s="486"/>
      <c r="K3" s="486"/>
      <c r="L3" s="486"/>
      <c r="M3" s="487"/>
      <c r="N3" s="487"/>
      <c r="O3" s="487"/>
    </row>
    <row r="4" spans="1:15" ht="18.399999999999999" customHeight="1">
      <c r="A4" s="489" t="s">
        <v>798</v>
      </c>
      <c r="B4" s="489"/>
      <c r="C4" s="489"/>
      <c r="D4" s="489"/>
      <c r="E4" s="489"/>
      <c r="F4" s="489"/>
      <c r="G4" s="489"/>
      <c r="H4" s="489"/>
      <c r="I4" s="489"/>
      <c r="J4" s="489"/>
      <c r="K4" s="489"/>
      <c r="L4" s="489"/>
      <c r="M4" s="489"/>
      <c r="N4" s="489"/>
      <c r="O4" s="489"/>
    </row>
    <row r="5" spans="1:15" ht="12.75" customHeight="1">
      <c r="A5" s="490" t="s">
        <v>799</v>
      </c>
      <c r="B5" s="490"/>
      <c r="C5" s="490"/>
      <c r="D5" s="490"/>
      <c r="E5" s="490"/>
      <c r="F5" s="490"/>
      <c r="G5" s="490"/>
      <c r="H5" s="490"/>
      <c r="I5" s="490"/>
      <c r="J5" s="490"/>
      <c r="K5" s="490"/>
      <c r="L5" s="490"/>
      <c r="M5" s="490"/>
      <c r="N5" s="490"/>
      <c r="O5" s="490"/>
    </row>
    <row r="6" spans="1:15" ht="12.75" customHeight="1">
      <c r="A6" s="490" t="s">
        <v>299</v>
      </c>
      <c r="B6" s="490"/>
      <c r="C6" s="490"/>
      <c r="D6" s="490"/>
      <c r="E6" s="490"/>
      <c r="F6" s="490"/>
      <c r="G6" s="490"/>
      <c r="H6" s="490"/>
      <c r="I6" s="490"/>
      <c r="J6" s="490"/>
      <c r="K6" s="490"/>
      <c r="L6" s="490"/>
      <c r="M6" s="490"/>
      <c r="N6" s="490"/>
      <c r="O6" s="490"/>
    </row>
    <row r="7" spans="1:15" ht="12.75" customHeight="1">
      <c r="A7" s="490" t="s">
        <v>74</v>
      </c>
      <c r="B7" s="490"/>
      <c r="C7" s="490"/>
      <c r="D7" s="490"/>
      <c r="E7" s="490"/>
      <c r="F7" s="490"/>
      <c r="G7" s="490"/>
      <c r="H7" s="490"/>
      <c r="I7" s="490"/>
      <c r="J7" s="490"/>
      <c r="K7" s="490"/>
      <c r="L7" s="490"/>
      <c r="M7" s="490"/>
      <c r="N7" s="490"/>
      <c r="O7" s="490"/>
    </row>
    <row r="8" spans="1:15">
      <c r="A8" s="486"/>
      <c r="B8" s="486"/>
      <c r="C8" s="486"/>
      <c r="D8" s="486"/>
      <c r="E8" s="486"/>
      <c r="F8" s="486"/>
      <c r="G8" s="486"/>
      <c r="H8" s="486"/>
      <c r="I8" s="486"/>
      <c r="J8" s="486"/>
      <c r="K8" s="486"/>
      <c r="L8" s="486"/>
      <c r="M8" s="486"/>
      <c r="N8" s="486"/>
      <c r="O8" s="486"/>
    </row>
    <row r="9" spans="1:15" ht="11.1" customHeight="1">
      <c r="A9" s="363"/>
      <c r="B9" s="363"/>
      <c r="C9" s="363"/>
      <c r="D9" s="363"/>
      <c r="E9" s="363"/>
      <c r="F9" s="363"/>
      <c r="G9" s="363"/>
      <c r="H9" s="363"/>
      <c r="I9" s="363"/>
      <c r="J9" s="363"/>
      <c r="K9" s="363"/>
      <c r="L9" s="363"/>
      <c r="M9" s="363"/>
      <c r="N9" s="363"/>
    </row>
    <row r="10" spans="1:15" ht="11.65" customHeight="1">
      <c r="A10" s="488" t="s">
        <v>200</v>
      </c>
      <c r="B10" s="488"/>
      <c r="C10" s="488"/>
      <c r="D10" s="488"/>
      <c r="E10" s="488"/>
      <c r="F10" s="488"/>
      <c r="G10" s="488"/>
      <c r="H10" s="488"/>
      <c r="I10" s="488"/>
      <c r="J10" s="488"/>
      <c r="K10" s="488"/>
      <c r="L10" s="488"/>
      <c r="M10" s="488"/>
      <c r="N10" s="488"/>
      <c r="O10" s="488"/>
    </row>
    <row r="11" spans="1:15" ht="11.25" customHeight="1">
      <c r="A11" s="349"/>
      <c r="B11" s="349"/>
      <c r="C11" s="349"/>
      <c r="D11" s="349"/>
      <c r="E11" s="349"/>
      <c r="F11" s="349"/>
      <c r="G11" s="349"/>
      <c r="H11" s="349"/>
      <c r="I11" s="349"/>
      <c r="J11" s="349"/>
      <c r="K11" s="349"/>
      <c r="L11" s="349"/>
      <c r="M11" s="349"/>
      <c r="N11" s="349"/>
    </row>
    <row r="12" spans="1:15" ht="13.15" customHeight="1">
      <c r="A12" s="480" t="s">
        <v>204</v>
      </c>
      <c r="B12" s="480" t="s">
        <v>201</v>
      </c>
      <c r="C12" s="492" t="s">
        <v>280</v>
      </c>
      <c r="D12" s="493"/>
      <c r="E12" s="493"/>
      <c r="F12" s="493"/>
      <c r="G12" s="493"/>
      <c r="H12" s="494"/>
      <c r="I12" s="492" t="s">
        <v>281</v>
      </c>
      <c r="J12" s="493"/>
      <c r="K12" s="493"/>
      <c r="L12" s="493"/>
      <c r="M12" s="493"/>
      <c r="N12" s="494"/>
    </row>
    <row r="13" spans="1:15" ht="13.15" customHeight="1">
      <c r="A13" s="491"/>
      <c r="B13" s="491"/>
      <c r="C13" s="480" t="s">
        <v>43</v>
      </c>
      <c r="D13" s="480" t="s">
        <v>245</v>
      </c>
      <c r="E13" s="480" t="s">
        <v>37</v>
      </c>
      <c r="F13" s="492" t="s">
        <v>48</v>
      </c>
      <c r="G13" s="493"/>
      <c r="H13" s="494"/>
      <c r="I13" s="480" t="s">
        <v>43</v>
      </c>
      <c r="J13" s="480" t="s">
        <v>245</v>
      </c>
      <c r="K13" s="482" t="s">
        <v>37</v>
      </c>
      <c r="L13" s="492" t="s">
        <v>48</v>
      </c>
      <c r="M13" s="493"/>
      <c r="N13" s="494"/>
    </row>
    <row r="14" spans="1:15" ht="13.15" customHeight="1">
      <c r="A14" s="481"/>
      <c r="B14" s="481"/>
      <c r="C14" s="481"/>
      <c r="D14" s="481"/>
      <c r="E14" s="481"/>
      <c r="F14" s="350" t="s">
        <v>75</v>
      </c>
      <c r="G14" s="350" t="s">
        <v>76</v>
      </c>
      <c r="H14" s="350" t="s">
        <v>77</v>
      </c>
      <c r="I14" s="481"/>
      <c r="J14" s="481"/>
      <c r="K14" s="483"/>
      <c r="L14" s="362" t="s">
        <v>75</v>
      </c>
      <c r="M14" s="350" t="s">
        <v>76</v>
      </c>
      <c r="N14" s="350" t="s">
        <v>77</v>
      </c>
    </row>
    <row r="15" spans="1:15" ht="13.15" customHeight="1">
      <c r="A15" s="350">
        <v>1</v>
      </c>
      <c r="B15" s="350">
        <v>2</v>
      </c>
      <c r="C15" s="350">
        <v>3</v>
      </c>
      <c r="D15" s="350">
        <v>4</v>
      </c>
      <c r="E15" s="350">
        <v>5</v>
      </c>
      <c r="F15" s="350">
        <v>6</v>
      </c>
      <c r="G15" s="350">
        <v>7</v>
      </c>
      <c r="H15" s="350">
        <v>8</v>
      </c>
      <c r="I15" s="350">
        <v>9</v>
      </c>
      <c r="J15" s="350">
        <v>10</v>
      </c>
      <c r="K15" s="362">
        <v>11</v>
      </c>
      <c r="L15" s="362">
        <v>12</v>
      </c>
      <c r="M15" s="350">
        <v>13</v>
      </c>
      <c r="N15" s="350">
        <v>14</v>
      </c>
    </row>
    <row r="16" spans="1:15" ht="9.75" customHeight="1">
      <c r="A16" s="351"/>
      <c r="B16" s="352" t="s">
        <v>78</v>
      </c>
      <c r="C16" s="353">
        <v>31117799766643</v>
      </c>
      <c r="D16" s="353">
        <v>9076672682592</v>
      </c>
      <c r="E16" s="353">
        <v>22041127084051</v>
      </c>
      <c r="F16" s="353">
        <v>13543056244366</v>
      </c>
      <c r="G16" s="353">
        <v>7247257994091</v>
      </c>
      <c r="H16" s="353">
        <v>1250812845594</v>
      </c>
      <c r="I16" s="353">
        <v>31117799766643</v>
      </c>
      <c r="J16" s="353">
        <v>9076672682592</v>
      </c>
      <c r="K16" s="354">
        <v>22041127084051</v>
      </c>
      <c r="L16" s="354">
        <v>13543056244366</v>
      </c>
      <c r="M16" s="353">
        <v>7247257994091</v>
      </c>
      <c r="N16" s="353">
        <v>1250812845594</v>
      </c>
    </row>
    <row r="17" spans="1:14" ht="9.75" customHeight="1">
      <c r="A17" s="352" t="s">
        <v>206</v>
      </c>
      <c r="B17" s="352" t="s">
        <v>79</v>
      </c>
      <c r="C17" s="353">
        <v>13643910004652</v>
      </c>
      <c r="D17" s="353">
        <v>2199915164025</v>
      </c>
      <c r="E17" s="353">
        <v>11443994840627</v>
      </c>
      <c r="F17" s="353">
        <v>5236264748782</v>
      </c>
      <c r="G17" s="353">
        <v>5046105647159</v>
      </c>
      <c r="H17" s="353">
        <v>1161624444686</v>
      </c>
      <c r="I17" s="353">
        <v>13643910004652</v>
      </c>
      <c r="J17" s="353">
        <v>2199915164025</v>
      </c>
      <c r="K17" s="354">
        <v>11443994840627</v>
      </c>
      <c r="L17" s="354">
        <v>5236264748782</v>
      </c>
      <c r="M17" s="353">
        <v>5046105647159</v>
      </c>
      <c r="N17" s="353">
        <v>1161624444686</v>
      </c>
    </row>
    <row r="18" spans="1:14" ht="9.75" customHeight="1">
      <c r="A18" s="352" t="s">
        <v>207</v>
      </c>
      <c r="B18" s="352" t="s">
        <v>47</v>
      </c>
      <c r="C18" s="353">
        <v>4737743218926</v>
      </c>
      <c r="D18" s="353">
        <v>826133947467</v>
      </c>
      <c r="E18" s="353">
        <v>3911609271459</v>
      </c>
      <c r="F18" s="353">
        <v>2825663338642</v>
      </c>
      <c r="G18" s="353">
        <v>1064047302817</v>
      </c>
      <c r="H18" s="353">
        <v>21898630000</v>
      </c>
      <c r="I18" s="353">
        <v>4737743218926</v>
      </c>
      <c r="J18" s="353">
        <v>826133947467</v>
      </c>
      <c r="K18" s="354">
        <v>3911609271459</v>
      </c>
      <c r="L18" s="354">
        <v>2825663338642</v>
      </c>
      <c r="M18" s="353">
        <v>1064047302817</v>
      </c>
      <c r="N18" s="353">
        <v>21898630000</v>
      </c>
    </row>
    <row r="19" spans="1:14" ht="9.75" customHeight="1">
      <c r="A19" s="352">
        <v>1</v>
      </c>
      <c r="B19" s="352" t="s">
        <v>800</v>
      </c>
      <c r="C19" s="353">
        <v>4574118559575</v>
      </c>
      <c r="D19" s="353">
        <v>826133947467</v>
      </c>
      <c r="E19" s="353">
        <v>3747984612108</v>
      </c>
      <c r="F19" s="353">
        <v>2662038679291</v>
      </c>
      <c r="G19" s="353">
        <v>1064047302817</v>
      </c>
      <c r="H19" s="353">
        <v>21898630000</v>
      </c>
      <c r="I19" s="353">
        <v>4574118559575</v>
      </c>
      <c r="J19" s="353">
        <v>826133947467</v>
      </c>
      <c r="K19" s="354">
        <v>3747984612108</v>
      </c>
      <c r="L19" s="354">
        <v>2662038679291</v>
      </c>
      <c r="M19" s="353">
        <v>1064047302817</v>
      </c>
      <c r="N19" s="353">
        <v>21898630000</v>
      </c>
    </row>
    <row r="20" spans="1:14" ht="9.75" customHeight="1">
      <c r="A20" s="351"/>
      <c r="B20" s="352" t="s">
        <v>402</v>
      </c>
      <c r="C20" s="353">
        <v>177512766477</v>
      </c>
      <c r="D20" s="353">
        <v>3052783477</v>
      </c>
      <c r="E20" s="353">
        <v>174459983000</v>
      </c>
      <c r="F20" s="353">
        <v>174459983000</v>
      </c>
      <c r="G20" s="355">
        <v>0</v>
      </c>
      <c r="H20" s="355">
        <v>0</v>
      </c>
      <c r="I20" s="353">
        <v>177512766477</v>
      </c>
      <c r="J20" s="353">
        <v>3052783477</v>
      </c>
      <c r="K20" s="354">
        <v>174459983000</v>
      </c>
      <c r="L20" s="354">
        <v>174459983000</v>
      </c>
      <c r="M20" s="355">
        <v>0</v>
      </c>
      <c r="N20" s="355">
        <v>0</v>
      </c>
    </row>
    <row r="21" spans="1:14" ht="9.75" customHeight="1">
      <c r="A21" s="352">
        <v>1.1000000000000001</v>
      </c>
      <c r="B21" s="352" t="s">
        <v>188</v>
      </c>
      <c r="C21" s="353">
        <v>40752471800</v>
      </c>
      <c r="D21" s="353">
        <v>16857837000</v>
      </c>
      <c r="E21" s="353">
        <v>23894634800</v>
      </c>
      <c r="F21" s="353">
        <v>18326171000</v>
      </c>
      <c r="G21" s="353">
        <v>5212546800</v>
      </c>
      <c r="H21" s="353">
        <v>355917000</v>
      </c>
      <c r="I21" s="353">
        <v>40752471800</v>
      </c>
      <c r="J21" s="353">
        <v>16857837000</v>
      </c>
      <c r="K21" s="354">
        <v>23894634800</v>
      </c>
      <c r="L21" s="354">
        <v>18326171000</v>
      </c>
      <c r="M21" s="353">
        <v>5212546800</v>
      </c>
      <c r="N21" s="353">
        <v>355917000</v>
      </c>
    </row>
    <row r="22" spans="1:14" ht="9.75" customHeight="1">
      <c r="A22" s="352">
        <v>1.2</v>
      </c>
      <c r="B22" s="352" t="s">
        <v>403</v>
      </c>
      <c r="C22" s="353">
        <v>76579186000</v>
      </c>
      <c r="D22" s="353">
        <v>11595620000</v>
      </c>
      <c r="E22" s="353">
        <v>64983566000</v>
      </c>
      <c r="F22" s="353">
        <v>53038629000</v>
      </c>
      <c r="G22" s="353">
        <v>11944937000</v>
      </c>
      <c r="H22" s="355">
        <v>0</v>
      </c>
      <c r="I22" s="353">
        <v>76579186000</v>
      </c>
      <c r="J22" s="353">
        <v>11595620000</v>
      </c>
      <c r="K22" s="354">
        <v>64983566000</v>
      </c>
      <c r="L22" s="354">
        <v>53038629000</v>
      </c>
      <c r="M22" s="353">
        <v>11944937000</v>
      </c>
      <c r="N22" s="355">
        <v>0</v>
      </c>
    </row>
    <row r="23" spans="1:14" ht="9.75" customHeight="1">
      <c r="A23" s="352">
        <v>1.3</v>
      </c>
      <c r="B23" s="352" t="s">
        <v>404</v>
      </c>
      <c r="C23" s="353">
        <v>599420993058</v>
      </c>
      <c r="D23" s="355">
        <v>0</v>
      </c>
      <c r="E23" s="353">
        <v>599420993058</v>
      </c>
      <c r="F23" s="353">
        <v>468705206058</v>
      </c>
      <c r="G23" s="353">
        <v>130715787000</v>
      </c>
      <c r="H23" s="355">
        <v>0</v>
      </c>
      <c r="I23" s="353">
        <v>599420993058</v>
      </c>
      <c r="J23" s="355">
        <v>0</v>
      </c>
      <c r="K23" s="354">
        <v>599420993058</v>
      </c>
      <c r="L23" s="354">
        <v>468705206058</v>
      </c>
      <c r="M23" s="353">
        <v>130715787000</v>
      </c>
      <c r="N23" s="355">
        <v>0</v>
      </c>
    </row>
    <row r="24" spans="1:14" ht="9.75" customHeight="1">
      <c r="A24" s="351"/>
      <c r="B24" s="352" t="s">
        <v>801</v>
      </c>
      <c r="C24" s="355">
        <v>0</v>
      </c>
      <c r="D24" s="355">
        <v>0</v>
      </c>
      <c r="E24" s="355">
        <v>0</v>
      </c>
      <c r="F24" s="355">
        <v>0</v>
      </c>
      <c r="G24" s="355">
        <v>0</v>
      </c>
      <c r="H24" s="355">
        <v>0</v>
      </c>
      <c r="I24" s="355">
        <v>0</v>
      </c>
      <c r="J24" s="355">
        <v>0</v>
      </c>
      <c r="K24" s="356">
        <v>0</v>
      </c>
      <c r="L24" s="356">
        <v>0</v>
      </c>
      <c r="M24" s="355">
        <v>0</v>
      </c>
      <c r="N24" s="355">
        <v>0</v>
      </c>
    </row>
    <row r="25" spans="1:14" ht="9.75" customHeight="1">
      <c r="A25" s="352">
        <v>1.4</v>
      </c>
      <c r="B25" s="352" t="s">
        <v>802</v>
      </c>
      <c r="C25" s="353">
        <v>55296699000</v>
      </c>
      <c r="D25" s="355">
        <v>0</v>
      </c>
      <c r="E25" s="353">
        <v>55296699000</v>
      </c>
      <c r="F25" s="353">
        <v>55296699000</v>
      </c>
      <c r="G25" s="355">
        <v>0</v>
      </c>
      <c r="H25" s="355">
        <v>0</v>
      </c>
      <c r="I25" s="353">
        <v>55296699000</v>
      </c>
      <c r="J25" s="355">
        <v>0</v>
      </c>
      <c r="K25" s="354">
        <v>55296699000</v>
      </c>
      <c r="L25" s="354">
        <v>55296699000</v>
      </c>
      <c r="M25" s="355">
        <v>0</v>
      </c>
      <c r="N25" s="355">
        <v>0</v>
      </c>
    </row>
    <row r="26" spans="1:14" ht="9.75" customHeight="1">
      <c r="A26" s="351"/>
      <c r="B26" s="352" t="s">
        <v>801</v>
      </c>
      <c r="C26" s="355">
        <v>0</v>
      </c>
      <c r="D26" s="355">
        <v>0</v>
      </c>
      <c r="E26" s="355">
        <v>0</v>
      </c>
      <c r="F26" s="355">
        <v>0</v>
      </c>
      <c r="G26" s="355">
        <v>0</v>
      </c>
      <c r="H26" s="355">
        <v>0</v>
      </c>
      <c r="I26" s="355">
        <v>0</v>
      </c>
      <c r="J26" s="355">
        <v>0</v>
      </c>
      <c r="K26" s="356">
        <v>0</v>
      </c>
      <c r="L26" s="356">
        <v>0</v>
      </c>
      <c r="M26" s="355">
        <v>0</v>
      </c>
      <c r="N26" s="355">
        <v>0</v>
      </c>
    </row>
    <row r="27" spans="1:14" ht="9.75" customHeight="1">
      <c r="A27" s="352">
        <v>1.5</v>
      </c>
      <c r="B27" s="352" t="s">
        <v>377</v>
      </c>
      <c r="C27" s="353">
        <v>286449943507</v>
      </c>
      <c r="D27" s="355">
        <v>0</v>
      </c>
      <c r="E27" s="353">
        <v>286449943507</v>
      </c>
      <c r="F27" s="353">
        <v>286449943507</v>
      </c>
      <c r="G27" s="355">
        <v>0</v>
      </c>
      <c r="H27" s="355">
        <v>0</v>
      </c>
      <c r="I27" s="353">
        <v>286449943507</v>
      </c>
      <c r="J27" s="355">
        <v>0</v>
      </c>
      <c r="K27" s="354">
        <v>286449943507</v>
      </c>
      <c r="L27" s="354">
        <v>286449943507</v>
      </c>
      <c r="M27" s="355">
        <v>0</v>
      </c>
      <c r="N27" s="355">
        <v>0</v>
      </c>
    </row>
    <row r="28" spans="1:14" ht="9.75" customHeight="1">
      <c r="A28" s="351"/>
      <c r="B28" s="352" t="s">
        <v>801</v>
      </c>
      <c r="C28" s="353">
        <v>27952313507</v>
      </c>
      <c r="D28" s="355">
        <v>0</v>
      </c>
      <c r="E28" s="353">
        <v>27952313507</v>
      </c>
      <c r="F28" s="353">
        <v>27952313507</v>
      </c>
      <c r="G28" s="355">
        <v>0</v>
      </c>
      <c r="H28" s="355">
        <v>0</v>
      </c>
      <c r="I28" s="353">
        <v>27952313507</v>
      </c>
      <c r="J28" s="355">
        <v>0</v>
      </c>
      <c r="K28" s="354">
        <v>27952313507</v>
      </c>
      <c r="L28" s="354">
        <v>27952313507</v>
      </c>
      <c r="M28" s="355">
        <v>0</v>
      </c>
      <c r="N28" s="355">
        <v>0</v>
      </c>
    </row>
    <row r="29" spans="1:14" ht="9.75" customHeight="1">
      <c r="A29" s="352">
        <v>1.6</v>
      </c>
      <c r="B29" s="352" t="s">
        <v>378</v>
      </c>
      <c r="C29" s="353">
        <v>77109536800</v>
      </c>
      <c r="D29" s="355">
        <v>0</v>
      </c>
      <c r="E29" s="353">
        <v>77109536800</v>
      </c>
      <c r="F29" s="353">
        <v>26945769800</v>
      </c>
      <c r="G29" s="353">
        <v>48862200000</v>
      </c>
      <c r="H29" s="353">
        <v>1301567000</v>
      </c>
      <c r="I29" s="353">
        <v>77109536800</v>
      </c>
      <c r="J29" s="355">
        <v>0</v>
      </c>
      <c r="K29" s="354">
        <v>77109536800</v>
      </c>
      <c r="L29" s="354">
        <v>26945769800</v>
      </c>
      <c r="M29" s="353">
        <v>48862200000</v>
      </c>
      <c r="N29" s="353">
        <v>1301567000</v>
      </c>
    </row>
    <row r="30" spans="1:14" ht="9.75" customHeight="1">
      <c r="A30" s="351"/>
      <c r="B30" s="352" t="s">
        <v>801</v>
      </c>
      <c r="C30" s="355">
        <v>0</v>
      </c>
      <c r="D30" s="355">
        <v>0</v>
      </c>
      <c r="E30" s="355">
        <v>0</v>
      </c>
      <c r="F30" s="355">
        <v>0</v>
      </c>
      <c r="G30" s="355">
        <v>0</v>
      </c>
      <c r="H30" s="355">
        <v>0</v>
      </c>
      <c r="I30" s="355">
        <v>0</v>
      </c>
      <c r="J30" s="355">
        <v>0</v>
      </c>
      <c r="K30" s="356">
        <v>0</v>
      </c>
      <c r="L30" s="356">
        <v>0</v>
      </c>
      <c r="M30" s="355">
        <v>0</v>
      </c>
      <c r="N30" s="355">
        <v>0</v>
      </c>
    </row>
    <row r="31" spans="1:14" ht="9.75" customHeight="1">
      <c r="A31" s="352">
        <v>1.7</v>
      </c>
      <c r="B31" s="352" t="s">
        <v>409</v>
      </c>
      <c r="C31" s="353">
        <v>25173523000</v>
      </c>
      <c r="D31" s="355">
        <v>0</v>
      </c>
      <c r="E31" s="353">
        <v>25173523000</v>
      </c>
      <c r="F31" s="353">
        <v>21359041000</v>
      </c>
      <c r="G31" s="353">
        <v>3814482000</v>
      </c>
      <c r="H31" s="355">
        <v>0</v>
      </c>
      <c r="I31" s="353">
        <v>25173523000</v>
      </c>
      <c r="J31" s="355">
        <v>0</v>
      </c>
      <c r="K31" s="354">
        <v>25173523000</v>
      </c>
      <c r="L31" s="354">
        <v>21359041000</v>
      </c>
      <c r="M31" s="353">
        <v>3814482000</v>
      </c>
      <c r="N31" s="355">
        <v>0</v>
      </c>
    </row>
    <row r="32" spans="1:14" ht="9.75" customHeight="1">
      <c r="A32" s="351"/>
      <c r="B32" s="352" t="s">
        <v>801</v>
      </c>
      <c r="C32" s="355">
        <v>0</v>
      </c>
      <c r="D32" s="355">
        <v>0</v>
      </c>
      <c r="E32" s="355">
        <v>0</v>
      </c>
      <c r="F32" s="355">
        <v>0</v>
      </c>
      <c r="G32" s="355">
        <v>0</v>
      </c>
      <c r="H32" s="355">
        <v>0</v>
      </c>
      <c r="I32" s="355">
        <v>0</v>
      </c>
      <c r="J32" s="355">
        <v>0</v>
      </c>
      <c r="K32" s="356">
        <v>0</v>
      </c>
      <c r="L32" s="356">
        <v>0</v>
      </c>
      <c r="M32" s="355">
        <v>0</v>
      </c>
      <c r="N32" s="355">
        <v>0</v>
      </c>
    </row>
    <row r="33" spans="1:14" ht="9.75" customHeight="1">
      <c r="A33" s="352">
        <v>1.8</v>
      </c>
      <c r="B33" s="352" t="s">
        <v>379</v>
      </c>
      <c r="C33" s="353">
        <v>243345000</v>
      </c>
      <c r="D33" s="355">
        <v>0</v>
      </c>
      <c r="E33" s="353">
        <v>243345000</v>
      </c>
      <c r="F33" s="353">
        <v>20730000</v>
      </c>
      <c r="G33" s="355">
        <v>0</v>
      </c>
      <c r="H33" s="353">
        <v>222615000</v>
      </c>
      <c r="I33" s="353">
        <v>243345000</v>
      </c>
      <c r="J33" s="355">
        <v>0</v>
      </c>
      <c r="K33" s="354">
        <v>243345000</v>
      </c>
      <c r="L33" s="354">
        <v>20730000</v>
      </c>
      <c r="M33" s="355">
        <v>0</v>
      </c>
      <c r="N33" s="353">
        <v>222615000</v>
      </c>
    </row>
    <row r="34" spans="1:14" ht="9.75" customHeight="1">
      <c r="A34" s="351"/>
      <c r="B34" s="352" t="s">
        <v>801</v>
      </c>
      <c r="C34" s="355">
        <v>0</v>
      </c>
      <c r="D34" s="355">
        <v>0</v>
      </c>
      <c r="E34" s="355">
        <v>0</v>
      </c>
      <c r="F34" s="355">
        <v>0</v>
      </c>
      <c r="G34" s="355">
        <v>0</v>
      </c>
      <c r="H34" s="355">
        <v>0</v>
      </c>
      <c r="I34" s="355">
        <v>0</v>
      </c>
      <c r="J34" s="355">
        <v>0</v>
      </c>
      <c r="K34" s="356">
        <v>0</v>
      </c>
      <c r="L34" s="356">
        <v>0</v>
      </c>
      <c r="M34" s="355">
        <v>0</v>
      </c>
      <c r="N34" s="355">
        <v>0</v>
      </c>
    </row>
    <row r="35" spans="1:14" ht="9.75" customHeight="1">
      <c r="A35" s="352">
        <v>1.9</v>
      </c>
      <c r="B35" s="352" t="s">
        <v>410</v>
      </c>
      <c r="C35" s="353">
        <v>12432892000</v>
      </c>
      <c r="D35" s="355">
        <v>0</v>
      </c>
      <c r="E35" s="353">
        <v>12432892000</v>
      </c>
      <c r="F35" s="355">
        <v>0</v>
      </c>
      <c r="G35" s="353">
        <v>12432892000</v>
      </c>
      <c r="H35" s="355">
        <v>0</v>
      </c>
      <c r="I35" s="353">
        <v>12432892000</v>
      </c>
      <c r="J35" s="355">
        <v>0</v>
      </c>
      <c r="K35" s="354">
        <v>12432892000</v>
      </c>
      <c r="L35" s="356">
        <v>0</v>
      </c>
      <c r="M35" s="353">
        <v>12432892000</v>
      </c>
      <c r="N35" s="355">
        <v>0</v>
      </c>
    </row>
    <row r="36" spans="1:14" ht="9.75" customHeight="1">
      <c r="A36" s="351"/>
      <c r="B36" s="352" t="s">
        <v>801</v>
      </c>
      <c r="C36" s="355">
        <v>0</v>
      </c>
      <c r="D36" s="355">
        <v>0</v>
      </c>
      <c r="E36" s="355">
        <v>0</v>
      </c>
      <c r="F36" s="355">
        <v>0</v>
      </c>
      <c r="G36" s="355">
        <v>0</v>
      </c>
      <c r="H36" s="355">
        <v>0</v>
      </c>
      <c r="I36" s="355">
        <v>0</v>
      </c>
      <c r="J36" s="355">
        <v>0</v>
      </c>
      <c r="K36" s="356">
        <v>0</v>
      </c>
      <c r="L36" s="356">
        <v>0</v>
      </c>
      <c r="M36" s="355">
        <v>0</v>
      </c>
      <c r="N36" s="355">
        <v>0</v>
      </c>
    </row>
    <row r="37" spans="1:14" ht="9.75" customHeight="1">
      <c r="A37" s="352">
        <v>1.1000000000000001</v>
      </c>
      <c r="B37" s="352" t="s">
        <v>363</v>
      </c>
      <c r="C37" s="353">
        <v>3160919883410</v>
      </c>
      <c r="D37" s="353">
        <v>774398085467</v>
      </c>
      <c r="E37" s="353">
        <v>2386521797943</v>
      </c>
      <c r="F37" s="353">
        <v>1654711873926</v>
      </c>
      <c r="G37" s="353">
        <v>715695022017</v>
      </c>
      <c r="H37" s="353">
        <v>16114902000</v>
      </c>
      <c r="I37" s="353">
        <v>3160919883410</v>
      </c>
      <c r="J37" s="353">
        <v>774398085467</v>
      </c>
      <c r="K37" s="354">
        <v>2386521797943</v>
      </c>
      <c r="L37" s="354">
        <v>1654711873926</v>
      </c>
      <c r="M37" s="353">
        <v>715695022017</v>
      </c>
      <c r="N37" s="353">
        <v>16114902000</v>
      </c>
    </row>
    <row r="38" spans="1:14" ht="9.75" customHeight="1">
      <c r="A38" s="351"/>
      <c r="B38" s="352" t="s">
        <v>801</v>
      </c>
      <c r="C38" s="353">
        <v>1077154000835</v>
      </c>
      <c r="D38" s="353">
        <v>653966614042</v>
      </c>
      <c r="E38" s="353">
        <v>423187386793</v>
      </c>
      <c r="F38" s="353">
        <v>423187386793</v>
      </c>
      <c r="G38" s="355">
        <v>0</v>
      </c>
      <c r="H38" s="355">
        <v>0</v>
      </c>
      <c r="I38" s="353">
        <v>1077154000835</v>
      </c>
      <c r="J38" s="353">
        <v>653966614042</v>
      </c>
      <c r="K38" s="354">
        <v>423187386793</v>
      </c>
      <c r="L38" s="354">
        <v>423187386793</v>
      </c>
      <c r="M38" s="355">
        <v>0</v>
      </c>
      <c r="N38" s="355">
        <v>0</v>
      </c>
    </row>
    <row r="39" spans="1:14" ht="9.75" customHeight="1">
      <c r="A39" s="352" t="s">
        <v>411</v>
      </c>
      <c r="B39" s="352" t="s">
        <v>412</v>
      </c>
      <c r="C39" s="353">
        <v>1893310010786</v>
      </c>
      <c r="D39" s="353">
        <v>637824409866</v>
      </c>
      <c r="E39" s="353">
        <v>1255485600920</v>
      </c>
      <c r="F39" s="353">
        <v>776331973920</v>
      </c>
      <c r="G39" s="353">
        <v>466067463000</v>
      </c>
      <c r="H39" s="353">
        <v>13086164000</v>
      </c>
      <c r="I39" s="353">
        <v>1893310010786</v>
      </c>
      <c r="J39" s="353">
        <v>637824409866</v>
      </c>
      <c r="K39" s="354">
        <v>1255485600920</v>
      </c>
      <c r="L39" s="354">
        <v>776331973920</v>
      </c>
      <c r="M39" s="353">
        <v>466067463000</v>
      </c>
      <c r="N39" s="353">
        <v>13086164000</v>
      </c>
    </row>
    <row r="40" spans="1:14" ht="9.75" customHeight="1">
      <c r="A40" s="351"/>
      <c r="B40" s="352" t="s">
        <v>801</v>
      </c>
      <c r="C40" s="353">
        <v>555248142441</v>
      </c>
      <c r="D40" s="353">
        <v>555248142441</v>
      </c>
      <c r="E40" s="355">
        <v>0</v>
      </c>
      <c r="F40" s="355">
        <v>0</v>
      </c>
      <c r="G40" s="355">
        <v>0</v>
      </c>
      <c r="H40" s="355">
        <v>0</v>
      </c>
      <c r="I40" s="353">
        <v>555248142441</v>
      </c>
      <c r="J40" s="353">
        <v>555248142441</v>
      </c>
      <c r="K40" s="356">
        <v>0</v>
      </c>
      <c r="L40" s="356">
        <v>0</v>
      </c>
      <c r="M40" s="355">
        <v>0</v>
      </c>
      <c r="N40" s="355">
        <v>0</v>
      </c>
    </row>
    <row r="41" spans="1:14" ht="9.75" customHeight="1">
      <c r="A41" s="352" t="s">
        <v>413</v>
      </c>
      <c r="B41" s="352" t="s">
        <v>414</v>
      </c>
      <c r="C41" s="353">
        <v>410218163398</v>
      </c>
      <c r="D41" s="353">
        <v>136573675601</v>
      </c>
      <c r="E41" s="353">
        <v>273644487797</v>
      </c>
      <c r="F41" s="353">
        <v>254512774433</v>
      </c>
      <c r="G41" s="353">
        <v>17862746364</v>
      </c>
      <c r="H41" s="353">
        <v>1268967000</v>
      </c>
      <c r="I41" s="353">
        <v>410218163398</v>
      </c>
      <c r="J41" s="353">
        <v>136573675601</v>
      </c>
      <c r="K41" s="354">
        <v>273644487797</v>
      </c>
      <c r="L41" s="354">
        <v>254512774433</v>
      </c>
      <c r="M41" s="353">
        <v>17862746364</v>
      </c>
      <c r="N41" s="353">
        <v>1268967000</v>
      </c>
    </row>
    <row r="42" spans="1:14" ht="9.75" customHeight="1">
      <c r="A42" s="352">
        <v>1.1100000000000001</v>
      </c>
      <c r="B42" s="352" t="s">
        <v>803</v>
      </c>
      <c r="C42" s="353">
        <v>233541237000</v>
      </c>
      <c r="D42" s="353">
        <v>23282405000</v>
      </c>
      <c r="E42" s="353">
        <v>210258832000</v>
      </c>
      <c r="F42" s="353">
        <v>76640843000</v>
      </c>
      <c r="G42" s="353">
        <v>129714360000</v>
      </c>
      <c r="H42" s="353">
        <v>3903629000</v>
      </c>
      <c r="I42" s="353">
        <v>233541237000</v>
      </c>
      <c r="J42" s="353">
        <v>23282405000</v>
      </c>
      <c r="K42" s="354">
        <v>210258832000</v>
      </c>
      <c r="L42" s="354">
        <v>76640843000</v>
      </c>
      <c r="M42" s="353">
        <v>129714360000</v>
      </c>
      <c r="N42" s="353">
        <v>3903629000</v>
      </c>
    </row>
    <row r="43" spans="1:14" ht="9.75" customHeight="1">
      <c r="A43" s="351"/>
      <c r="B43" s="352" t="s">
        <v>801</v>
      </c>
      <c r="C43" s="355">
        <v>0</v>
      </c>
      <c r="D43" s="355">
        <v>0</v>
      </c>
      <c r="E43" s="355">
        <v>0</v>
      </c>
      <c r="F43" s="355">
        <v>0</v>
      </c>
      <c r="G43" s="355">
        <v>0</v>
      </c>
      <c r="H43" s="355">
        <v>0</v>
      </c>
      <c r="I43" s="355">
        <v>0</v>
      </c>
      <c r="J43" s="355">
        <v>0</v>
      </c>
      <c r="K43" s="356">
        <v>0</v>
      </c>
      <c r="L43" s="356">
        <v>0</v>
      </c>
      <c r="M43" s="355">
        <v>0</v>
      </c>
      <c r="N43" s="355">
        <v>0</v>
      </c>
    </row>
    <row r="44" spans="1:14" ht="9.75" customHeight="1">
      <c r="A44" s="352">
        <v>1.1200000000000001</v>
      </c>
      <c r="B44" s="352" t="s">
        <v>417</v>
      </c>
      <c r="C44" s="353">
        <v>1495735000</v>
      </c>
      <c r="D44" s="355">
        <v>0</v>
      </c>
      <c r="E44" s="353">
        <v>1495735000</v>
      </c>
      <c r="F44" s="353">
        <v>543773000</v>
      </c>
      <c r="G44" s="353">
        <v>951962000</v>
      </c>
      <c r="H44" s="355">
        <v>0</v>
      </c>
      <c r="I44" s="353">
        <v>1495735000</v>
      </c>
      <c r="J44" s="355">
        <v>0</v>
      </c>
      <c r="K44" s="354">
        <v>1495735000</v>
      </c>
      <c r="L44" s="354">
        <v>543773000</v>
      </c>
      <c r="M44" s="353">
        <v>951962000</v>
      </c>
      <c r="N44" s="355">
        <v>0</v>
      </c>
    </row>
    <row r="45" spans="1:14" ht="9.75" customHeight="1">
      <c r="A45" s="351"/>
      <c r="B45" s="352" t="s">
        <v>801</v>
      </c>
      <c r="C45" s="355">
        <v>0</v>
      </c>
      <c r="D45" s="355">
        <v>0</v>
      </c>
      <c r="E45" s="355">
        <v>0</v>
      </c>
      <c r="F45" s="355">
        <v>0</v>
      </c>
      <c r="G45" s="355">
        <v>0</v>
      </c>
      <c r="H45" s="355">
        <v>0</v>
      </c>
      <c r="I45" s="355">
        <v>0</v>
      </c>
      <c r="J45" s="355">
        <v>0</v>
      </c>
      <c r="K45" s="356">
        <v>0</v>
      </c>
      <c r="L45" s="356">
        <v>0</v>
      </c>
      <c r="M45" s="355">
        <v>0</v>
      </c>
      <c r="N45" s="355">
        <v>0</v>
      </c>
    </row>
    <row r="46" spans="1:14" ht="9.75" customHeight="1">
      <c r="A46" s="352">
        <v>1.1299999999999999</v>
      </c>
      <c r="B46" s="352" t="s">
        <v>418</v>
      </c>
      <c r="C46" s="353">
        <v>4703114000</v>
      </c>
      <c r="D46" s="355">
        <v>0</v>
      </c>
      <c r="E46" s="353">
        <v>4703114000</v>
      </c>
      <c r="F46" s="355">
        <v>0</v>
      </c>
      <c r="G46" s="353">
        <v>4703114000</v>
      </c>
      <c r="H46" s="355">
        <v>0</v>
      </c>
      <c r="I46" s="353">
        <v>4703114000</v>
      </c>
      <c r="J46" s="355">
        <v>0</v>
      </c>
      <c r="K46" s="354">
        <v>4703114000</v>
      </c>
      <c r="L46" s="356">
        <v>0</v>
      </c>
      <c r="M46" s="353">
        <v>4703114000</v>
      </c>
      <c r="N46" s="355">
        <v>0</v>
      </c>
    </row>
    <row r="47" spans="1:14" ht="9.75" customHeight="1">
      <c r="A47" s="352">
        <v>2</v>
      </c>
      <c r="B47" s="352" t="s">
        <v>804</v>
      </c>
      <c r="C47" s="353">
        <v>19215482527</v>
      </c>
      <c r="D47" s="355">
        <v>0</v>
      </c>
      <c r="E47" s="353">
        <v>19215482527</v>
      </c>
      <c r="F47" s="353">
        <v>19215482527</v>
      </c>
      <c r="G47" s="355">
        <v>0</v>
      </c>
      <c r="H47" s="355">
        <v>0</v>
      </c>
      <c r="I47" s="353">
        <v>19215482527</v>
      </c>
      <c r="J47" s="355">
        <v>0</v>
      </c>
      <c r="K47" s="354">
        <v>19215482527</v>
      </c>
      <c r="L47" s="354">
        <v>19215482527</v>
      </c>
      <c r="M47" s="355">
        <v>0</v>
      </c>
      <c r="N47" s="355">
        <v>0</v>
      </c>
    </row>
    <row r="48" spans="1:14" ht="9.75" customHeight="1">
      <c r="A48" s="352">
        <v>3</v>
      </c>
      <c r="B48" s="352" t="s">
        <v>420</v>
      </c>
      <c r="C48" s="353">
        <v>144409176824</v>
      </c>
      <c r="D48" s="355">
        <v>0</v>
      </c>
      <c r="E48" s="353">
        <v>144409176824</v>
      </c>
      <c r="F48" s="353">
        <v>144409176824</v>
      </c>
      <c r="G48" s="355">
        <v>0</v>
      </c>
      <c r="H48" s="355">
        <v>0</v>
      </c>
      <c r="I48" s="353">
        <v>144409176824</v>
      </c>
      <c r="J48" s="355">
        <v>0</v>
      </c>
      <c r="K48" s="354">
        <v>144409176824</v>
      </c>
      <c r="L48" s="354">
        <v>144409176824</v>
      </c>
      <c r="M48" s="355">
        <v>0</v>
      </c>
      <c r="N48" s="355">
        <v>0</v>
      </c>
    </row>
    <row r="49" spans="1:14" ht="9.75" customHeight="1">
      <c r="A49" s="352" t="s">
        <v>208</v>
      </c>
      <c r="B49" s="352" t="s">
        <v>421</v>
      </c>
      <c r="C49" s="355">
        <v>0</v>
      </c>
      <c r="D49" s="355">
        <v>0</v>
      </c>
      <c r="E49" s="355">
        <v>0</v>
      </c>
      <c r="F49" s="355">
        <v>0</v>
      </c>
      <c r="G49" s="355">
        <v>0</v>
      </c>
      <c r="H49" s="355">
        <v>0</v>
      </c>
      <c r="I49" s="355">
        <v>0</v>
      </c>
      <c r="J49" s="355">
        <v>0</v>
      </c>
      <c r="K49" s="356">
        <v>0</v>
      </c>
      <c r="L49" s="356">
        <v>0</v>
      </c>
      <c r="M49" s="355">
        <v>0</v>
      </c>
      <c r="N49" s="355">
        <v>0</v>
      </c>
    </row>
    <row r="50" spans="1:14" ht="9.75" customHeight="1">
      <c r="A50" s="352" t="s">
        <v>131</v>
      </c>
      <c r="B50" s="352" t="s">
        <v>805</v>
      </c>
      <c r="C50" s="353">
        <v>8902070500416</v>
      </c>
      <c r="D50" s="353">
        <v>1373778483558</v>
      </c>
      <c r="E50" s="353">
        <v>7528292016858</v>
      </c>
      <c r="F50" s="353">
        <v>2408601410140</v>
      </c>
      <c r="G50" s="353">
        <v>3980824935342</v>
      </c>
      <c r="H50" s="353">
        <v>1138865671376</v>
      </c>
      <c r="I50" s="353">
        <v>8902070500416</v>
      </c>
      <c r="J50" s="353">
        <v>1373778483558</v>
      </c>
      <c r="K50" s="354">
        <v>7528292016858</v>
      </c>
      <c r="L50" s="354">
        <v>2408601410140</v>
      </c>
      <c r="M50" s="353">
        <v>3980824935342</v>
      </c>
      <c r="N50" s="353">
        <v>1138865671376</v>
      </c>
    </row>
    <row r="51" spans="1:14" ht="9.75" customHeight="1">
      <c r="A51" s="352">
        <v>1</v>
      </c>
      <c r="B51" s="352" t="s">
        <v>188</v>
      </c>
      <c r="C51" s="353">
        <v>203349115818</v>
      </c>
      <c r="D51" s="355">
        <v>0</v>
      </c>
      <c r="E51" s="353">
        <v>203349115818</v>
      </c>
      <c r="F51" s="353">
        <v>73740882000</v>
      </c>
      <c r="G51" s="353">
        <v>77300266714</v>
      </c>
      <c r="H51" s="353">
        <v>52307967104</v>
      </c>
      <c r="I51" s="353">
        <v>203349115818</v>
      </c>
      <c r="J51" s="355">
        <v>0</v>
      </c>
      <c r="K51" s="354">
        <v>203349115818</v>
      </c>
      <c r="L51" s="354">
        <v>73740882000</v>
      </c>
      <c r="M51" s="353">
        <v>77300266714</v>
      </c>
      <c r="N51" s="353">
        <v>52307967104</v>
      </c>
    </row>
    <row r="52" spans="1:14" ht="9.75" customHeight="1">
      <c r="A52" s="352">
        <v>2</v>
      </c>
      <c r="B52" s="352" t="s">
        <v>403</v>
      </c>
      <c r="C52" s="353">
        <v>779061493727</v>
      </c>
      <c r="D52" s="353">
        <v>613243000000</v>
      </c>
      <c r="E52" s="353">
        <v>165818493727</v>
      </c>
      <c r="F52" s="353">
        <v>70823278000</v>
      </c>
      <c r="G52" s="353">
        <v>21304521848</v>
      </c>
      <c r="H52" s="353">
        <v>73690693879</v>
      </c>
      <c r="I52" s="353">
        <v>779061493727</v>
      </c>
      <c r="J52" s="353">
        <v>613243000000</v>
      </c>
      <c r="K52" s="354">
        <v>165818493727</v>
      </c>
      <c r="L52" s="354">
        <v>70823278000</v>
      </c>
      <c r="M52" s="353">
        <v>21304521848</v>
      </c>
      <c r="N52" s="353">
        <v>73690693879</v>
      </c>
    </row>
    <row r="53" spans="1:14" ht="9.75" customHeight="1">
      <c r="A53" s="352">
        <v>3</v>
      </c>
      <c r="B53" s="352" t="s">
        <v>404</v>
      </c>
      <c r="C53" s="353">
        <v>3130598742844</v>
      </c>
      <c r="D53" s="353">
        <v>86406583342</v>
      </c>
      <c r="E53" s="353">
        <v>3044192159502</v>
      </c>
      <c r="F53" s="353">
        <v>587963199735</v>
      </c>
      <c r="G53" s="353">
        <v>2426849793103</v>
      </c>
      <c r="H53" s="353">
        <v>29379166664</v>
      </c>
      <c r="I53" s="353">
        <v>3130598742844</v>
      </c>
      <c r="J53" s="353">
        <v>86406583342</v>
      </c>
      <c r="K53" s="354">
        <v>3044192159502</v>
      </c>
      <c r="L53" s="354">
        <v>587963199735</v>
      </c>
      <c r="M53" s="353">
        <v>2426849793103</v>
      </c>
      <c r="N53" s="353">
        <v>29379166664</v>
      </c>
    </row>
    <row r="54" spans="1:14" ht="9.75" customHeight="1">
      <c r="A54" s="351"/>
      <c r="B54" s="352" t="s">
        <v>801</v>
      </c>
      <c r="C54" s="353">
        <v>1746026967</v>
      </c>
      <c r="D54" s="355">
        <v>0</v>
      </c>
      <c r="E54" s="353">
        <v>1746026967</v>
      </c>
      <c r="F54" s="353">
        <v>1746026967</v>
      </c>
      <c r="G54" s="355">
        <v>0</v>
      </c>
      <c r="H54" s="355">
        <v>0</v>
      </c>
      <c r="I54" s="353">
        <v>1746026967</v>
      </c>
      <c r="J54" s="355">
        <v>0</v>
      </c>
      <c r="K54" s="354">
        <v>1746026967</v>
      </c>
      <c r="L54" s="354">
        <v>1746026967</v>
      </c>
      <c r="M54" s="355">
        <v>0</v>
      </c>
      <c r="N54" s="355">
        <v>0</v>
      </c>
    </row>
    <row r="55" spans="1:14" ht="9.75" customHeight="1">
      <c r="A55" s="352">
        <v>4</v>
      </c>
      <c r="B55" s="352" t="s">
        <v>802</v>
      </c>
      <c r="C55" s="353">
        <v>19460074590</v>
      </c>
      <c r="D55" s="353">
        <v>557379000</v>
      </c>
      <c r="E55" s="353">
        <v>18902695590</v>
      </c>
      <c r="F55" s="353">
        <v>18454723590</v>
      </c>
      <c r="G55" s="353">
        <v>406196000</v>
      </c>
      <c r="H55" s="353">
        <v>41776000</v>
      </c>
      <c r="I55" s="353">
        <v>19460074590</v>
      </c>
      <c r="J55" s="353">
        <v>557379000</v>
      </c>
      <c r="K55" s="354">
        <v>18902695590</v>
      </c>
      <c r="L55" s="354">
        <v>18454723590</v>
      </c>
      <c r="M55" s="353">
        <v>406196000</v>
      </c>
      <c r="N55" s="353">
        <v>41776000</v>
      </c>
    </row>
    <row r="56" spans="1:14" ht="9.75" customHeight="1">
      <c r="A56" s="351"/>
      <c r="B56" s="352" t="s">
        <v>801</v>
      </c>
      <c r="C56" s="355">
        <v>0</v>
      </c>
      <c r="D56" s="355">
        <v>0</v>
      </c>
      <c r="E56" s="355">
        <v>0</v>
      </c>
      <c r="F56" s="355">
        <v>0</v>
      </c>
      <c r="G56" s="355">
        <v>0</v>
      </c>
      <c r="H56" s="355">
        <v>0</v>
      </c>
      <c r="I56" s="355">
        <v>0</v>
      </c>
      <c r="J56" s="355">
        <v>0</v>
      </c>
      <c r="K56" s="356">
        <v>0</v>
      </c>
      <c r="L56" s="356">
        <v>0</v>
      </c>
      <c r="M56" s="355">
        <v>0</v>
      </c>
      <c r="N56" s="355">
        <v>0</v>
      </c>
    </row>
    <row r="57" spans="1:14" ht="9.75" customHeight="1">
      <c r="A57" s="352">
        <v>5</v>
      </c>
      <c r="B57" s="352" t="s">
        <v>377</v>
      </c>
      <c r="C57" s="353">
        <v>743200283969</v>
      </c>
      <c r="D57" s="353">
        <v>20744555703</v>
      </c>
      <c r="E57" s="353">
        <v>722455728266</v>
      </c>
      <c r="F57" s="353">
        <v>722422517266</v>
      </c>
      <c r="G57" s="355">
        <v>0</v>
      </c>
      <c r="H57" s="353">
        <v>33211000</v>
      </c>
      <c r="I57" s="353">
        <v>743200283969</v>
      </c>
      <c r="J57" s="353">
        <v>20744555703</v>
      </c>
      <c r="K57" s="354">
        <v>722455728266</v>
      </c>
      <c r="L57" s="354">
        <v>722422517266</v>
      </c>
      <c r="M57" s="355">
        <v>0</v>
      </c>
      <c r="N57" s="353">
        <v>33211000</v>
      </c>
    </row>
    <row r="58" spans="1:14" ht="9.75" customHeight="1">
      <c r="A58" s="351"/>
      <c r="B58" s="352" t="s">
        <v>801</v>
      </c>
      <c r="C58" s="355">
        <v>0</v>
      </c>
      <c r="D58" s="355">
        <v>0</v>
      </c>
      <c r="E58" s="355">
        <v>0</v>
      </c>
      <c r="F58" s="355">
        <v>0</v>
      </c>
      <c r="G58" s="355">
        <v>0</v>
      </c>
      <c r="H58" s="355">
        <v>0</v>
      </c>
      <c r="I58" s="355">
        <v>0</v>
      </c>
      <c r="J58" s="355">
        <v>0</v>
      </c>
      <c r="K58" s="356">
        <v>0</v>
      </c>
      <c r="L58" s="356">
        <v>0</v>
      </c>
      <c r="M58" s="355">
        <v>0</v>
      </c>
      <c r="N58" s="355">
        <v>0</v>
      </c>
    </row>
    <row r="59" spans="1:14" ht="9.75" customHeight="1">
      <c r="A59" s="352">
        <v>6</v>
      </c>
      <c r="B59" s="352" t="s">
        <v>378</v>
      </c>
      <c r="C59" s="353">
        <v>83162060146</v>
      </c>
      <c r="D59" s="355">
        <v>0</v>
      </c>
      <c r="E59" s="353">
        <v>83162060146</v>
      </c>
      <c r="F59" s="353">
        <v>38312566847</v>
      </c>
      <c r="G59" s="353">
        <v>34676170283</v>
      </c>
      <c r="H59" s="353">
        <v>10173323016</v>
      </c>
      <c r="I59" s="353">
        <v>83162060146</v>
      </c>
      <c r="J59" s="355">
        <v>0</v>
      </c>
      <c r="K59" s="354">
        <v>83162060146</v>
      </c>
      <c r="L59" s="354">
        <v>38312566847</v>
      </c>
      <c r="M59" s="353">
        <v>34676170283</v>
      </c>
      <c r="N59" s="353">
        <v>10173323016</v>
      </c>
    </row>
    <row r="60" spans="1:14" ht="9.75" customHeight="1">
      <c r="A60" s="351"/>
      <c r="B60" s="352" t="s">
        <v>801</v>
      </c>
      <c r="C60" s="355">
        <v>0</v>
      </c>
      <c r="D60" s="355">
        <v>0</v>
      </c>
      <c r="E60" s="355">
        <v>0</v>
      </c>
      <c r="F60" s="355">
        <v>0</v>
      </c>
      <c r="G60" s="355">
        <v>0</v>
      </c>
      <c r="H60" s="355">
        <v>0</v>
      </c>
      <c r="I60" s="355">
        <v>0</v>
      </c>
      <c r="J60" s="355">
        <v>0</v>
      </c>
      <c r="K60" s="356">
        <v>0</v>
      </c>
      <c r="L60" s="356">
        <v>0</v>
      </c>
      <c r="M60" s="355">
        <v>0</v>
      </c>
      <c r="N60" s="355">
        <v>0</v>
      </c>
    </row>
    <row r="61" spans="1:14" ht="9.75" customHeight="1">
      <c r="A61" s="352">
        <v>7</v>
      </c>
      <c r="B61" s="352" t="s">
        <v>806</v>
      </c>
      <c r="C61" s="353">
        <v>21712812980</v>
      </c>
      <c r="D61" s="355">
        <v>0</v>
      </c>
      <c r="E61" s="353">
        <v>21712812980</v>
      </c>
      <c r="F61" s="353">
        <v>4721035500</v>
      </c>
      <c r="G61" s="353">
        <v>10928868599</v>
      </c>
      <c r="H61" s="353">
        <v>6062908881</v>
      </c>
      <c r="I61" s="353">
        <v>21712812980</v>
      </c>
      <c r="J61" s="355">
        <v>0</v>
      </c>
      <c r="K61" s="354">
        <v>21712812980</v>
      </c>
      <c r="L61" s="354">
        <v>4721035500</v>
      </c>
      <c r="M61" s="353">
        <v>10928868599</v>
      </c>
      <c r="N61" s="353">
        <v>6062908881</v>
      </c>
    </row>
    <row r="62" spans="1:14" ht="9.75" customHeight="1">
      <c r="A62" s="351"/>
      <c r="B62" s="352" t="s">
        <v>801</v>
      </c>
      <c r="C62" s="355">
        <v>0</v>
      </c>
      <c r="D62" s="355">
        <v>0</v>
      </c>
      <c r="E62" s="355">
        <v>0</v>
      </c>
      <c r="F62" s="355">
        <v>0</v>
      </c>
      <c r="G62" s="355">
        <v>0</v>
      </c>
      <c r="H62" s="355">
        <v>0</v>
      </c>
      <c r="I62" s="355">
        <v>0</v>
      </c>
      <c r="J62" s="355">
        <v>0</v>
      </c>
      <c r="K62" s="356">
        <v>0</v>
      </c>
      <c r="L62" s="356">
        <v>0</v>
      </c>
      <c r="M62" s="355">
        <v>0</v>
      </c>
      <c r="N62" s="355">
        <v>0</v>
      </c>
    </row>
    <row r="63" spans="1:14" ht="9.75" customHeight="1">
      <c r="A63" s="352">
        <v>8</v>
      </c>
      <c r="B63" s="352" t="s">
        <v>379</v>
      </c>
      <c r="C63" s="353">
        <v>33093863715</v>
      </c>
      <c r="D63" s="355">
        <v>0</v>
      </c>
      <c r="E63" s="353">
        <v>33093863715</v>
      </c>
      <c r="F63" s="353">
        <v>9575486002</v>
      </c>
      <c r="G63" s="353">
        <v>19962569093</v>
      </c>
      <c r="H63" s="353">
        <v>3555808620</v>
      </c>
      <c r="I63" s="353">
        <v>33093863715</v>
      </c>
      <c r="J63" s="355">
        <v>0</v>
      </c>
      <c r="K63" s="354">
        <v>33093863715</v>
      </c>
      <c r="L63" s="354">
        <v>9575486002</v>
      </c>
      <c r="M63" s="353">
        <v>19962569093</v>
      </c>
      <c r="N63" s="353">
        <v>3555808620</v>
      </c>
    </row>
    <row r="64" spans="1:14" ht="9.75" customHeight="1">
      <c r="A64" s="351"/>
      <c r="B64" s="352" t="s">
        <v>801</v>
      </c>
      <c r="C64" s="355">
        <v>0</v>
      </c>
      <c r="D64" s="355">
        <v>0</v>
      </c>
      <c r="E64" s="355">
        <v>0</v>
      </c>
      <c r="F64" s="355">
        <v>0</v>
      </c>
      <c r="G64" s="355">
        <v>0</v>
      </c>
      <c r="H64" s="355">
        <v>0</v>
      </c>
      <c r="I64" s="355">
        <v>0</v>
      </c>
      <c r="J64" s="355">
        <v>0</v>
      </c>
      <c r="K64" s="356">
        <v>0</v>
      </c>
      <c r="L64" s="356">
        <v>0</v>
      </c>
      <c r="M64" s="355">
        <v>0</v>
      </c>
      <c r="N64" s="355">
        <v>0</v>
      </c>
    </row>
    <row r="65" spans="1:14" ht="9.75" customHeight="1">
      <c r="A65" s="352">
        <v>9</v>
      </c>
      <c r="B65" s="352" t="s">
        <v>410</v>
      </c>
      <c r="C65" s="353">
        <v>165807507395</v>
      </c>
      <c r="D65" s="355">
        <v>0</v>
      </c>
      <c r="E65" s="353">
        <v>165807507395</v>
      </c>
      <c r="F65" s="353">
        <v>104190673372</v>
      </c>
      <c r="G65" s="353">
        <v>56342176277</v>
      </c>
      <c r="H65" s="353">
        <v>5274657746</v>
      </c>
      <c r="I65" s="353">
        <v>165807507395</v>
      </c>
      <c r="J65" s="355">
        <v>0</v>
      </c>
      <c r="K65" s="354">
        <v>165807507395</v>
      </c>
      <c r="L65" s="354">
        <v>104190673372</v>
      </c>
      <c r="M65" s="353">
        <v>56342176277</v>
      </c>
      <c r="N65" s="353">
        <v>5274657746</v>
      </c>
    </row>
    <row r="66" spans="1:14" ht="9.75" customHeight="1">
      <c r="A66" s="351"/>
      <c r="B66" s="352" t="s">
        <v>801</v>
      </c>
      <c r="C66" s="355">
        <v>0</v>
      </c>
      <c r="D66" s="355">
        <v>0</v>
      </c>
      <c r="E66" s="355">
        <v>0</v>
      </c>
      <c r="F66" s="355">
        <v>0</v>
      </c>
      <c r="G66" s="355">
        <v>0</v>
      </c>
      <c r="H66" s="355">
        <v>0</v>
      </c>
      <c r="I66" s="355">
        <v>0</v>
      </c>
      <c r="J66" s="355">
        <v>0</v>
      </c>
      <c r="K66" s="356">
        <v>0</v>
      </c>
      <c r="L66" s="356">
        <v>0</v>
      </c>
      <c r="M66" s="355">
        <v>0</v>
      </c>
      <c r="N66" s="355">
        <v>0</v>
      </c>
    </row>
    <row r="67" spans="1:14" ht="9.75" customHeight="1">
      <c r="A67" s="352">
        <v>10</v>
      </c>
      <c r="B67" s="352" t="s">
        <v>363</v>
      </c>
      <c r="C67" s="353">
        <v>1115195973220</v>
      </c>
      <c r="D67" s="353">
        <v>9617112894</v>
      </c>
      <c r="E67" s="353">
        <v>1105578860326</v>
      </c>
      <c r="F67" s="353">
        <v>252070727740</v>
      </c>
      <c r="G67" s="353">
        <v>725784087197</v>
      </c>
      <c r="H67" s="353">
        <v>127724045389</v>
      </c>
      <c r="I67" s="353">
        <v>1115195973220</v>
      </c>
      <c r="J67" s="353">
        <v>9617112894</v>
      </c>
      <c r="K67" s="354">
        <v>1105578860326</v>
      </c>
      <c r="L67" s="354">
        <v>252070727740</v>
      </c>
      <c r="M67" s="353">
        <v>725784087197</v>
      </c>
      <c r="N67" s="353">
        <v>127724045389</v>
      </c>
    </row>
    <row r="68" spans="1:14" ht="9.75" customHeight="1">
      <c r="A68" s="351"/>
      <c r="B68" s="352" t="s">
        <v>801</v>
      </c>
      <c r="C68" s="355">
        <v>0</v>
      </c>
      <c r="D68" s="355">
        <v>0</v>
      </c>
      <c r="E68" s="355">
        <v>0</v>
      </c>
      <c r="F68" s="355">
        <v>0</v>
      </c>
      <c r="G68" s="355">
        <v>0</v>
      </c>
      <c r="H68" s="355">
        <v>0</v>
      </c>
      <c r="I68" s="355">
        <v>0</v>
      </c>
      <c r="J68" s="355">
        <v>0</v>
      </c>
      <c r="K68" s="356">
        <v>0</v>
      </c>
      <c r="L68" s="356">
        <v>0</v>
      </c>
      <c r="M68" s="355">
        <v>0</v>
      </c>
      <c r="N68" s="355">
        <v>0</v>
      </c>
    </row>
    <row r="69" spans="1:14" ht="9.75" customHeight="1">
      <c r="A69" s="352">
        <v>10.1</v>
      </c>
      <c r="B69" s="352" t="s">
        <v>412</v>
      </c>
      <c r="C69" s="353">
        <v>209100588377</v>
      </c>
      <c r="D69" s="355">
        <v>0</v>
      </c>
      <c r="E69" s="353">
        <v>209100588377</v>
      </c>
      <c r="F69" s="353">
        <v>8921587210</v>
      </c>
      <c r="G69" s="353">
        <v>122009317704</v>
      </c>
      <c r="H69" s="353">
        <v>78169683463</v>
      </c>
      <c r="I69" s="353">
        <v>209100588377</v>
      </c>
      <c r="J69" s="355">
        <v>0</v>
      </c>
      <c r="K69" s="354">
        <v>209100588377</v>
      </c>
      <c r="L69" s="354">
        <v>8921587210</v>
      </c>
      <c r="M69" s="353">
        <v>122009317704</v>
      </c>
      <c r="N69" s="353">
        <v>78169683463</v>
      </c>
    </row>
    <row r="70" spans="1:14" ht="9.75" customHeight="1">
      <c r="A70" s="352">
        <v>10.199999999999999</v>
      </c>
      <c r="B70" s="352" t="s">
        <v>414</v>
      </c>
      <c r="C70" s="353">
        <v>437733140208</v>
      </c>
      <c r="D70" s="353">
        <v>4940171000</v>
      </c>
      <c r="E70" s="353">
        <v>432792969208</v>
      </c>
      <c r="F70" s="353">
        <v>107386612457</v>
      </c>
      <c r="G70" s="353">
        <v>295630605495</v>
      </c>
      <c r="H70" s="353">
        <v>29775751256</v>
      </c>
      <c r="I70" s="353">
        <v>437733140208</v>
      </c>
      <c r="J70" s="353">
        <v>4940171000</v>
      </c>
      <c r="K70" s="354">
        <v>432792969208</v>
      </c>
      <c r="L70" s="354">
        <v>107386612457</v>
      </c>
      <c r="M70" s="353">
        <v>295630605495</v>
      </c>
      <c r="N70" s="353">
        <v>29775751256</v>
      </c>
    </row>
    <row r="71" spans="1:14" ht="9.75" customHeight="1">
      <c r="A71" s="352">
        <v>11</v>
      </c>
      <c r="B71" s="352" t="s">
        <v>803</v>
      </c>
      <c r="C71" s="353">
        <v>1772912391155</v>
      </c>
      <c r="D71" s="353">
        <v>387513800978</v>
      </c>
      <c r="E71" s="353">
        <v>1385398590177</v>
      </c>
      <c r="F71" s="353">
        <v>447856493237</v>
      </c>
      <c r="G71" s="353">
        <v>368063297595</v>
      </c>
      <c r="H71" s="353">
        <v>569478799345</v>
      </c>
      <c r="I71" s="353">
        <v>1772912391155</v>
      </c>
      <c r="J71" s="353">
        <v>387513800978</v>
      </c>
      <c r="K71" s="354">
        <v>1385398590177</v>
      </c>
      <c r="L71" s="354">
        <v>447856493237</v>
      </c>
      <c r="M71" s="353">
        <v>368063297595</v>
      </c>
      <c r="N71" s="353">
        <v>569478799345</v>
      </c>
    </row>
    <row r="72" spans="1:14" ht="9.75" customHeight="1">
      <c r="A72" s="351"/>
      <c r="B72" s="352" t="s">
        <v>801</v>
      </c>
      <c r="C72" s="355">
        <v>0</v>
      </c>
      <c r="D72" s="355">
        <v>0</v>
      </c>
      <c r="E72" s="355">
        <v>0</v>
      </c>
      <c r="F72" s="355">
        <v>0</v>
      </c>
      <c r="G72" s="355">
        <v>0</v>
      </c>
      <c r="H72" s="355">
        <v>0</v>
      </c>
      <c r="I72" s="355">
        <v>0</v>
      </c>
      <c r="J72" s="355">
        <v>0</v>
      </c>
      <c r="K72" s="356">
        <v>0</v>
      </c>
      <c r="L72" s="356">
        <v>0</v>
      </c>
      <c r="M72" s="355">
        <v>0</v>
      </c>
      <c r="N72" s="355">
        <v>0</v>
      </c>
    </row>
    <row r="73" spans="1:14" ht="9.75" customHeight="1">
      <c r="A73" s="352">
        <v>12</v>
      </c>
      <c r="B73" s="352" t="s">
        <v>228</v>
      </c>
      <c r="C73" s="353">
        <v>738429734044</v>
      </c>
      <c r="D73" s="353">
        <v>254080660584</v>
      </c>
      <c r="E73" s="353">
        <v>484349073460</v>
      </c>
      <c r="F73" s="353">
        <v>65480682470</v>
      </c>
      <c r="G73" s="353">
        <v>171220048600</v>
      </c>
      <c r="H73" s="353">
        <v>247648342390</v>
      </c>
      <c r="I73" s="353">
        <v>738429734044</v>
      </c>
      <c r="J73" s="353">
        <v>254080660584</v>
      </c>
      <c r="K73" s="354">
        <v>484349073460</v>
      </c>
      <c r="L73" s="354">
        <v>65480682470</v>
      </c>
      <c r="M73" s="353">
        <v>171220048600</v>
      </c>
      <c r="N73" s="353">
        <v>247648342390</v>
      </c>
    </row>
    <row r="74" spans="1:14" ht="9.75" customHeight="1">
      <c r="A74" s="351"/>
      <c r="B74" s="352" t="s">
        <v>801</v>
      </c>
      <c r="C74" s="355">
        <v>0</v>
      </c>
      <c r="D74" s="355">
        <v>0</v>
      </c>
      <c r="E74" s="355">
        <v>0</v>
      </c>
      <c r="F74" s="355">
        <v>0</v>
      </c>
      <c r="G74" s="355">
        <v>0</v>
      </c>
      <c r="H74" s="355">
        <v>0</v>
      </c>
      <c r="I74" s="355">
        <v>0</v>
      </c>
      <c r="J74" s="355">
        <v>0</v>
      </c>
      <c r="K74" s="356">
        <v>0</v>
      </c>
      <c r="L74" s="356">
        <v>0</v>
      </c>
      <c r="M74" s="355">
        <v>0</v>
      </c>
      <c r="N74" s="355">
        <v>0</v>
      </c>
    </row>
    <row r="75" spans="1:14" ht="9.75" customHeight="1">
      <c r="A75" s="352">
        <v>13</v>
      </c>
      <c r="B75" s="352" t="s">
        <v>423</v>
      </c>
      <c r="C75" s="353">
        <v>96086446813</v>
      </c>
      <c r="D75" s="353">
        <v>1615391057</v>
      </c>
      <c r="E75" s="353">
        <v>94471055756</v>
      </c>
      <c r="F75" s="353">
        <v>12989144381</v>
      </c>
      <c r="G75" s="353">
        <v>67986940033</v>
      </c>
      <c r="H75" s="353">
        <v>13494971342</v>
      </c>
      <c r="I75" s="353">
        <v>96086446813</v>
      </c>
      <c r="J75" s="353">
        <v>1615391057</v>
      </c>
      <c r="K75" s="354">
        <v>94471055756</v>
      </c>
      <c r="L75" s="354">
        <v>12989144381</v>
      </c>
      <c r="M75" s="353">
        <v>67986940033</v>
      </c>
      <c r="N75" s="353">
        <v>13494971342</v>
      </c>
    </row>
    <row r="76" spans="1:14" ht="9.75" customHeight="1">
      <c r="A76" s="352" t="s">
        <v>152</v>
      </c>
      <c r="B76" s="352" t="s">
        <v>424</v>
      </c>
      <c r="C76" s="353">
        <v>2733000</v>
      </c>
      <c r="D76" s="353">
        <v>2733000</v>
      </c>
      <c r="E76" s="355">
        <v>0</v>
      </c>
      <c r="F76" s="355">
        <v>0</v>
      </c>
      <c r="G76" s="355">
        <v>0</v>
      </c>
      <c r="H76" s="355">
        <v>0</v>
      </c>
      <c r="I76" s="353">
        <v>2733000</v>
      </c>
      <c r="J76" s="353">
        <v>2733000</v>
      </c>
      <c r="K76" s="356">
        <v>0</v>
      </c>
      <c r="L76" s="356">
        <v>0</v>
      </c>
      <c r="M76" s="355">
        <v>0</v>
      </c>
      <c r="N76" s="355">
        <v>0</v>
      </c>
    </row>
    <row r="77" spans="1:14" ht="9.75" customHeight="1">
      <c r="A77" s="352">
        <v>1</v>
      </c>
      <c r="B77" s="352" t="s">
        <v>186</v>
      </c>
      <c r="C77" s="353">
        <v>2733000</v>
      </c>
      <c r="D77" s="353">
        <v>2733000</v>
      </c>
      <c r="E77" s="355">
        <v>0</v>
      </c>
      <c r="F77" s="355">
        <v>0</v>
      </c>
      <c r="G77" s="355">
        <v>0</v>
      </c>
      <c r="H77" s="355">
        <v>0</v>
      </c>
      <c r="I77" s="353">
        <v>2733000</v>
      </c>
      <c r="J77" s="353">
        <v>2733000</v>
      </c>
      <c r="K77" s="356">
        <v>0</v>
      </c>
      <c r="L77" s="356">
        <v>0</v>
      </c>
      <c r="M77" s="355">
        <v>0</v>
      </c>
      <c r="N77" s="355">
        <v>0</v>
      </c>
    </row>
    <row r="78" spans="1:14" ht="9.75" customHeight="1">
      <c r="A78" s="351"/>
      <c r="B78" s="352" t="s">
        <v>425</v>
      </c>
      <c r="C78" s="355">
        <v>0</v>
      </c>
      <c r="D78" s="355">
        <v>0</v>
      </c>
      <c r="E78" s="355">
        <v>0</v>
      </c>
      <c r="F78" s="355">
        <v>0</v>
      </c>
      <c r="G78" s="355">
        <v>0</v>
      </c>
      <c r="H78" s="355">
        <v>0</v>
      </c>
      <c r="I78" s="355">
        <v>0</v>
      </c>
      <c r="J78" s="355">
        <v>0</v>
      </c>
      <c r="K78" s="356">
        <v>0</v>
      </c>
      <c r="L78" s="356">
        <v>0</v>
      </c>
      <c r="M78" s="355">
        <v>0</v>
      </c>
      <c r="N78" s="355">
        <v>0</v>
      </c>
    </row>
    <row r="79" spans="1:14" ht="9.75" customHeight="1">
      <c r="A79" s="352">
        <v>2</v>
      </c>
      <c r="B79" s="352" t="s">
        <v>187</v>
      </c>
      <c r="C79" s="355">
        <v>0</v>
      </c>
      <c r="D79" s="355">
        <v>0</v>
      </c>
      <c r="E79" s="355">
        <v>0</v>
      </c>
      <c r="F79" s="355">
        <v>0</v>
      </c>
      <c r="G79" s="355">
        <v>0</v>
      </c>
      <c r="H79" s="355">
        <v>0</v>
      </c>
      <c r="I79" s="355">
        <v>0</v>
      </c>
      <c r="J79" s="355">
        <v>0</v>
      </c>
      <c r="K79" s="356">
        <v>0</v>
      </c>
      <c r="L79" s="356">
        <v>0</v>
      </c>
      <c r="M79" s="355">
        <v>0</v>
      </c>
      <c r="N79" s="355">
        <v>0</v>
      </c>
    </row>
    <row r="80" spans="1:14" ht="9.75" customHeight="1">
      <c r="A80" s="352" t="s">
        <v>153</v>
      </c>
      <c r="B80" s="352" t="s">
        <v>185</v>
      </c>
      <c r="C80" s="355">
        <v>0</v>
      </c>
      <c r="D80" s="355">
        <v>0</v>
      </c>
      <c r="E80" s="355">
        <v>0</v>
      </c>
      <c r="F80" s="355">
        <v>0</v>
      </c>
      <c r="G80" s="355">
        <v>0</v>
      </c>
      <c r="H80" s="355">
        <v>0</v>
      </c>
      <c r="I80" s="355">
        <v>0</v>
      </c>
      <c r="J80" s="355">
        <v>0</v>
      </c>
      <c r="K80" s="356">
        <v>0</v>
      </c>
      <c r="L80" s="356">
        <v>0</v>
      </c>
      <c r="M80" s="355">
        <v>0</v>
      </c>
      <c r="N80" s="355">
        <v>0</v>
      </c>
    </row>
    <row r="81" spans="1:14" ht="9.75" customHeight="1">
      <c r="A81" s="352" t="s">
        <v>154</v>
      </c>
      <c r="B81" s="352" t="s">
        <v>38</v>
      </c>
      <c r="C81" s="355">
        <v>0</v>
      </c>
      <c r="D81" s="355">
        <v>0</v>
      </c>
      <c r="E81" s="355">
        <v>0</v>
      </c>
      <c r="F81" s="355">
        <v>0</v>
      </c>
      <c r="G81" s="355">
        <v>0</v>
      </c>
      <c r="H81" s="355">
        <v>0</v>
      </c>
      <c r="I81" s="355">
        <v>0</v>
      </c>
      <c r="J81" s="355">
        <v>0</v>
      </c>
      <c r="K81" s="356">
        <v>0</v>
      </c>
      <c r="L81" s="356">
        <v>0</v>
      </c>
      <c r="M81" s="355">
        <v>0</v>
      </c>
      <c r="N81" s="355">
        <v>0</v>
      </c>
    </row>
    <row r="82" spans="1:14" ht="9.75" customHeight="1">
      <c r="A82" s="352">
        <v>1</v>
      </c>
      <c r="B82" s="352" t="s">
        <v>88</v>
      </c>
      <c r="C82" s="355">
        <v>0</v>
      </c>
      <c r="D82" s="355">
        <v>0</v>
      </c>
      <c r="E82" s="355">
        <v>0</v>
      </c>
      <c r="F82" s="355">
        <v>0</v>
      </c>
      <c r="G82" s="355">
        <v>0</v>
      </c>
      <c r="H82" s="355">
        <v>0</v>
      </c>
      <c r="I82" s="355">
        <v>0</v>
      </c>
      <c r="J82" s="355">
        <v>0</v>
      </c>
      <c r="K82" s="356">
        <v>0</v>
      </c>
      <c r="L82" s="356">
        <v>0</v>
      </c>
      <c r="M82" s="355">
        <v>0</v>
      </c>
      <c r="N82" s="355">
        <v>0</v>
      </c>
    </row>
    <row r="83" spans="1:14" ht="9.75" customHeight="1">
      <c r="A83" s="352">
        <v>2</v>
      </c>
      <c r="B83" s="352" t="s">
        <v>89</v>
      </c>
      <c r="C83" s="355">
        <v>0</v>
      </c>
      <c r="D83" s="355">
        <v>0</v>
      </c>
      <c r="E83" s="355">
        <v>0</v>
      </c>
      <c r="F83" s="355">
        <v>0</v>
      </c>
      <c r="G83" s="355">
        <v>0</v>
      </c>
      <c r="H83" s="355">
        <v>0</v>
      </c>
      <c r="I83" s="355">
        <v>0</v>
      </c>
      <c r="J83" s="355">
        <v>0</v>
      </c>
      <c r="K83" s="356">
        <v>0</v>
      </c>
      <c r="L83" s="356">
        <v>0</v>
      </c>
      <c r="M83" s="355">
        <v>0</v>
      </c>
      <c r="N83" s="355">
        <v>0</v>
      </c>
    </row>
    <row r="84" spans="1:14" ht="9.75" customHeight="1">
      <c r="A84" s="352">
        <v>3</v>
      </c>
      <c r="B84" s="352" t="s">
        <v>610</v>
      </c>
      <c r="C84" s="355">
        <v>0</v>
      </c>
      <c r="D84" s="355">
        <v>0</v>
      </c>
      <c r="E84" s="355">
        <v>0</v>
      </c>
      <c r="F84" s="355">
        <v>0</v>
      </c>
      <c r="G84" s="355">
        <v>0</v>
      </c>
      <c r="H84" s="355">
        <v>0</v>
      </c>
      <c r="I84" s="355">
        <v>0</v>
      </c>
      <c r="J84" s="355">
        <v>0</v>
      </c>
      <c r="K84" s="356">
        <v>0</v>
      </c>
      <c r="L84" s="356">
        <v>0</v>
      </c>
      <c r="M84" s="355">
        <v>0</v>
      </c>
      <c r="N84" s="355">
        <v>0</v>
      </c>
    </row>
    <row r="85" spans="1:14" ht="9.75" customHeight="1">
      <c r="A85" s="352" t="s">
        <v>155</v>
      </c>
      <c r="B85" s="352" t="s">
        <v>23</v>
      </c>
      <c r="C85" s="353">
        <v>2000000000</v>
      </c>
      <c r="D85" s="355">
        <v>0</v>
      </c>
      <c r="E85" s="353">
        <v>2000000000</v>
      </c>
      <c r="F85" s="353">
        <v>2000000000</v>
      </c>
      <c r="G85" s="355">
        <v>0</v>
      </c>
      <c r="H85" s="355">
        <v>0</v>
      </c>
      <c r="I85" s="353">
        <v>2000000000</v>
      </c>
      <c r="J85" s="355">
        <v>0</v>
      </c>
      <c r="K85" s="354">
        <v>2000000000</v>
      </c>
      <c r="L85" s="354">
        <v>2000000000</v>
      </c>
      <c r="M85" s="355">
        <v>0</v>
      </c>
      <c r="N85" s="355">
        <v>0</v>
      </c>
    </row>
    <row r="86" spans="1:14" ht="9.75" customHeight="1">
      <c r="A86" s="352" t="s">
        <v>103</v>
      </c>
      <c r="B86" s="352" t="s">
        <v>427</v>
      </c>
      <c r="C86" s="353">
        <v>2093552310</v>
      </c>
      <c r="D86" s="355">
        <v>0</v>
      </c>
      <c r="E86" s="353">
        <v>2093552310</v>
      </c>
      <c r="F86" s="355">
        <v>0</v>
      </c>
      <c r="G86" s="353">
        <v>1233409000</v>
      </c>
      <c r="H86" s="353">
        <v>860143310</v>
      </c>
      <c r="I86" s="353">
        <v>2093552310</v>
      </c>
      <c r="J86" s="355">
        <v>0</v>
      </c>
      <c r="K86" s="354">
        <v>2093552310</v>
      </c>
      <c r="L86" s="356">
        <v>0</v>
      </c>
      <c r="M86" s="353">
        <v>1233409000</v>
      </c>
      <c r="N86" s="353">
        <v>860143310</v>
      </c>
    </row>
    <row r="87" spans="1:14" ht="9.75" customHeight="1">
      <c r="A87" s="352" t="s">
        <v>209</v>
      </c>
      <c r="B87" s="352" t="s">
        <v>90</v>
      </c>
      <c r="C87" s="353">
        <v>12988594300250</v>
      </c>
      <c r="D87" s="353">
        <v>6876751618567</v>
      </c>
      <c r="E87" s="353">
        <v>6111842681683</v>
      </c>
      <c r="F87" s="353">
        <v>4865079314298</v>
      </c>
      <c r="G87" s="353">
        <v>1246763367385</v>
      </c>
      <c r="H87" s="355">
        <v>0</v>
      </c>
      <c r="I87" s="353">
        <v>12988594300250</v>
      </c>
      <c r="J87" s="353">
        <v>6876751618567</v>
      </c>
      <c r="K87" s="354">
        <v>6111842681683</v>
      </c>
      <c r="L87" s="354">
        <v>4865079314298</v>
      </c>
      <c r="M87" s="353">
        <v>1246763367385</v>
      </c>
      <c r="N87" s="355">
        <v>0</v>
      </c>
    </row>
    <row r="88" spans="1:14" ht="9.75" customHeight="1">
      <c r="A88" s="352">
        <v>1</v>
      </c>
      <c r="B88" s="352" t="s">
        <v>91</v>
      </c>
      <c r="C88" s="353">
        <v>12813313143290</v>
      </c>
      <c r="D88" s="353">
        <v>6876751618567</v>
      </c>
      <c r="E88" s="353">
        <v>5936561524723</v>
      </c>
      <c r="F88" s="353">
        <v>4846946860298</v>
      </c>
      <c r="G88" s="353">
        <v>1089614664425</v>
      </c>
      <c r="H88" s="355">
        <v>0</v>
      </c>
      <c r="I88" s="353">
        <v>12813313143290</v>
      </c>
      <c r="J88" s="353">
        <v>6876751618567</v>
      </c>
      <c r="K88" s="354">
        <v>5936561524723</v>
      </c>
      <c r="L88" s="354">
        <v>4846946860298</v>
      </c>
      <c r="M88" s="353">
        <v>1089614664425</v>
      </c>
      <c r="N88" s="355">
        <v>0</v>
      </c>
    </row>
    <row r="89" spans="1:14" ht="9.75" customHeight="1">
      <c r="A89" s="352">
        <v>1.1000000000000001</v>
      </c>
      <c r="B89" s="352" t="s">
        <v>114</v>
      </c>
      <c r="C89" s="353">
        <v>8823570287000</v>
      </c>
      <c r="D89" s="353">
        <v>4787581000000</v>
      </c>
      <c r="E89" s="353">
        <v>4035989287000</v>
      </c>
      <c r="F89" s="353">
        <v>3464851000000</v>
      </c>
      <c r="G89" s="353">
        <v>571138287000</v>
      </c>
      <c r="H89" s="355">
        <v>0</v>
      </c>
      <c r="I89" s="353">
        <v>8823570287000</v>
      </c>
      <c r="J89" s="353">
        <v>4787581000000</v>
      </c>
      <c r="K89" s="354">
        <v>4035989287000</v>
      </c>
      <c r="L89" s="354">
        <v>3464851000000</v>
      </c>
      <c r="M89" s="353">
        <v>571138287000</v>
      </c>
      <c r="N89" s="355">
        <v>0</v>
      </c>
    </row>
    <row r="90" spans="1:14" ht="9.75" customHeight="1">
      <c r="A90" s="352">
        <v>1.2</v>
      </c>
      <c r="B90" s="352" t="s">
        <v>115</v>
      </c>
      <c r="C90" s="353">
        <v>3989742856290</v>
      </c>
      <c r="D90" s="353">
        <v>2089170618567</v>
      </c>
      <c r="E90" s="353">
        <v>1900572237723</v>
      </c>
      <c r="F90" s="353">
        <v>1382095860298</v>
      </c>
      <c r="G90" s="353">
        <v>518476377425</v>
      </c>
      <c r="H90" s="355">
        <v>0</v>
      </c>
      <c r="I90" s="353">
        <v>3989742856290</v>
      </c>
      <c r="J90" s="353">
        <v>2089170618567</v>
      </c>
      <c r="K90" s="354">
        <v>1900572237723</v>
      </c>
      <c r="L90" s="354">
        <v>1382095860298</v>
      </c>
      <c r="M90" s="353">
        <v>518476377425</v>
      </c>
      <c r="N90" s="355">
        <v>0</v>
      </c>
    </row>
    <row r="91" spans="1:14" ht="9.75" customHeight="1">
      <c r="A91" s="351"/>
      <c r="B91" s="352" t="s">
        <v>807</v>
      </c>
      <c r="C91" s="353">
        <v>3536857129023</v>
      </c>
      <c r="D91" s="353">
        <v>1636284891300</v>
      </c>
      <c r="E91" s="353">
        <v>1900572237723</v>
      </c>
      <c r="F91" s="353">
        <v>1382095860298</v>
      </c>
      <c r="G91" s="353">
        <v>518476377425</v>
      </c>
      <c r="H91" s="355">
        <v>0</v>
      </c>
      <c r="I91" s="353">
        <v>3536857129023</v>
      </c>
      <c r="J91" s="353">
        <v>1636284891300</v>
      </c>
      <c r="K91" s="354">
        <v>1900572237723</v>
      </c>
      <c r="L91" s="354">
        <v>1382095860298</v>
      </c>
      <c r="M91" s="353">
        <v>518476377425</v>
      </c>
      <c r="N91" s="355">
        <v>0</v>
      </c>
    </row>
    <row r="92" spans="1:14" ht="9.75" customHeight="1">
      <c r="A92" s="351"/>
      <c r="B92" s="352" t="s">
        <v>611</v>
      </c>
      <c r="C92" s="353">
        <v>452885727267</v>
      </c>
      <c r="D92" s="353">
        <v>452885727267</v>
      </c>
      <c r="E92" s="355">
        <v>0</v>
      </c>
      <c r="F92" s="355">
        <v>0</v>
      </c>
      <c r="G92" s="355">
        <v>0</v>
      </c>
      <c r="H92" s="355">
        <v>0</v>
      </c>
      <c r="I92" s="353">
        <v>452885727267</v>
      </c>
      <c r="J92" s="353">
        <v>452885727267</v>
      </c>
      <c r="K92" s="356">
        <v>0</v>
      </c>
      <c r="L92" s="356">
        <v>0</v>
      </c>
      <c r="M92" s="355">
        <v>0</v>
      </c>
      <c r="N92" s="355">
        <v>0</v>
      </c>
    </row>
    <row r="93" spans="1:14" ht="9.75" customHeight="1">
      <c r="A93" s="352">
        <v>2</v>
      </c>
      <c r="B93" s="352" t="s">
        <v>119</v>
      </c>
      <c r="C93" s="353">
        <v>175281156960</v>
      </c>
      <c r="D93" s="355">
        <v>0</v>
      </c>
      <c r="E93" s="353">
        <v>175281156960</v>
      </c>
      <c r="F93" s="353">
        <v>18132454000</v>
      </c>
      <c r="G93" s="353">
        <v>157148702960</v>
      </c>
      <c r="H93" s="355">
        <v>0</v>
      </c>
      <c r="I93" s="353">
        <v>175281156960</v>
      </c>
      <c r="J93" s="355">
        <v>0</v>
      </c>
      <c r="K93" s="354">
        <v>175281156960</v>
      </c>
      <c r="L93" s="354">
        <v>18132454000</v>
      </c>
      <c r="M93" s="353">
        <v>157148702960</v>
      </c>
      <c r="N93" s="355">
        <v>0</v>
      </c>
    </row>
    <row r="94" spans="1:14" ht="9.75" customHeight="1">
      <c r="A94" s="352">
        <v>3</v>
      </c>
      <c r="B94" s="352" t="s">
        <v>428</v>
      </c>
      <c r="C94" s="355">
        <v>0</v>
      </c>
      <c r="D94" s="355">
        <v>0</v>
      </c>
      <c r="E94" s="355">
        <v>0</v>
      </c>
      <c r="F94" s="355">
        <v>0</v>
      </c>
      <c r="G94" s="355">
        <v>0</v>
      </c>
      <c r="H94" s="355">
        <v>0</v>
      </c>
      <c r="I94" s="355">
        <v>0</v>
      </c>
      <c r="J94" s="355">
        <v>0</v>
      </c>
      <c r="K94" s="356">
        <v>0</v>
      </c>
      <c r="L94" s="356">
        <v>0</v>
      </c>
      <c r="M94" s="355">
        <v>0</v>
      </c>
      <c r="N94" s="355">
        <v>0</v>
      </c>
    </row>
    <row r="95" spans="1:14" ht="9.75" customHeight="1">
      <c r="A95" s="352" t="s">
        <v>104</v>
      </c>
      <c r="B95" s="352" t="s">
        <v>94</v>
      </c>
      <c r="C95" s="353">
        <v>4341814062741</v>
      </c>
      <c r="D95" s="355">
        <v>0</v>
      </c>
      <c r="E95" s="353">
        <v>4341814062741</v>
      </c>
      <c r="F95" s="353">
        <v>3298236682286</v>
      </c>
      <c r="G95" s="353">
        <v>954388979547</v>
      </c>
      <c r="H95" s="353">
        <v>89188400908</v>
      </c>
      <c r="I95" s="353">
        <v>4341814062741</v>
      </c>
      <c r="J95" s="355">
        <v>0</v>
      </c>
      <c r="K95" s="354">
        <v>4341814062741</v>
      </c>
      <c r="L95" s="354">
        <v>3298236682286</v>
      </c>
      <c r="M95" s="353">
        <v>954388979547</v>
      </c>
      <c r="N95" s="353">
        <v>89188400908</v>
      </c>
    </row>
    <row r="96" spans="1:14" ht="9.75" customHeight="1">
      <c r="A96" s="352" t="s">
        <v>107</v>
      </c>
      <c r="B96" s="352" t="s">
        <v>808</v>
      </c>
      <c r="C96" s="355">
        <v>0</v>
      </c>
      <c r="D96" s="355">
        <v>0</v>
      </c>
      <c r="E96" s="355">
        <v>0</v>
      </c>
      <c r="F96" s="355">
        <v>0</v>
      </c>
      <c r="G96" s="355">
        <v>0</v>
      </c>
      <c r="H96" s="355">
        <v>0</v>
      </c>
      <c r="I96" s="355">
        <v>0</v>
      </c>
      <c r="J96" s="355">
        <v>0</v>
      </c>
      <c r="K96" s="356">
        <v>0</v>
      </c>
      <c r="L96" s="356">
        <v>0</v>
      </c>
      <c r="M96" s="355">
        <v>0</v>
      </c>
      <c r="N96" s="355">
        <v>0</v>
      </c>
    </row>
    <row r="97" spans="1:15" ht="9.75" customHeight="1">
      <c r="A97" s="352">
        <v>1</v>
      </c>
      <c r="B97" s="352" t="s">
        <v>612</v>
      </c>
      <c r="C97" s="355">
        <v>0</v>
      </c>
      <c r="D97" s="355">
        <v>0</v>
      </c>
      <c r="E97" s="355">
        <v>0</v>
      </c>
      <c r="F97" s="355">
        <v>0</v>
      </c>
      <c r="G97" s="355">
        <v>0</v>
      </c>
      <c r="H97" s="355">
        <v>0</v>
      </c>
      <c r="I97" s="355">
        <v>0</v>
      </c>
      <c r="J97" s="355">
        <v>0</v>
      </c>
      <c r="K97" s="356">
        <v>0</v>
      </c>
      <c r="L97" s="356">
        <v>0</v>
      </c>
      <c r="M97" s="355">
        <v>0</v>
      </c>
      <c r="N97" s="355">
        <v>0</v>
      </c>
    </row>
    <row r="98" spans="1:15" ht="9.75" customHeight="1">
      <c r="A98" s="352">
        <v>2</v>
      </c>
      <c r="B98" s="352" t="s">
        <v>809</v>
      </c>
      <c r="C98" s="355">
        <v>0</v>
      </c>
      <c r="D98" s="355">
        <v>0</v>
      </c>
      <c r="E98" s="355">
        <v>0</v>
      </c>
      <c r="F98" s="355">
        <v>0</v>
      </c>
      <c r="G98" s="355">
        <v>0</v>
      </c>
      <c r="H98" s="355">
        <v>0</v>
      </c>
      <c r="I98" s="355">
        <v>0</v>
      </c>
      <c r="J98" s="355">
        <v>0</v>
      </c>
      <c r="K98" s="356">
        <v>0</v>
      </c>
      <c r="L98" s="356">
        <v>0</v>
      </c>
      <c r="M98" s="355">
        <v>0</v>
      </c>
      <c r="N98" s="355">
        <v>0</v>
      </c>
    </row>
    <row r="99" spans="1:15" ht="9.75" customHeight="1">
      <c r="A99" s="352">
        <v>3</v>
      </c>
      <c r="B99" s="352" t="s">
        <v>810</v>
      </c>
      <c r="C99" s="355">
        <v>0</v>
      </c>
      <c r="D99" s="355">
        <v>0</v>
      </c>
      <c r="E99" s="355">
        <v>0</v>
      </c>
      <c r="F99" s="355">
        <v>0</v>
      </c>
      <c r="G99" s="355">
        <v>0</v>
      </c>
      <c r="H99" s="355">
        <v>0</v>
      </c>
      <c r="I99" s="355">
        <v>0</v>
      </c>
      <c r="J99" s="355">
        <v>0</v>
      </c>
      <c r="K99" s="356">
        <v>0</v>
      </c>
      <c r="L99" s="356">
        <v>0</v>
      </c>
      <c r="M99" s="355">
        <v>0</v>
      </c>
      <c r="N99" s="355">
        <v>0</v>
      </c>
    </row>
    <row r="100" spans="1:15" ht="9.75" customHeight="1">
      <c r="A100" s="352">
        <v>4</v>
      </c>
      <c r="B100" s="352" t="s">
        <v>433</v>
      </c>
      <c r="C100" s="355">
        <v>0</v>
      </c>
      <c r="D100" s="355">
        <v>0</v>
      </c>
      <c r="E100" s="355">
        <v>0</v>
      </c>
      <c r="F100" s="355">
        <v>0</v>
      </c>
      <c r="G100" s="355">
        <v>0</v>
      </c>
      <c r="H100" s="355">
        <v>0</v>
      </c>
      <c r="I100" s="355">
        <v>0</v>
      </c>
      <c r="J100" s="355">
        <v>0</v>
      </c>
      <c r="K100" s="356">
        <v>0</v>
      </c>
      <c r="L100" s="356">
        <v>0</v>
      </c>
      <c r="M100" s="355">
        <v>0</v>
      </c>
      <c r="N100" s="355">
        <v>0</v>
      </c>
    </row>
    <row r="101" spans="1:15" ht="9.75" customHeight="1">
      <c r="A101" s="352" t="s">
        <v>87</v>
      </c>
      <c r="B101" s="352" t="s">
        <v>95</v>
      </c>
      <c r="C101" s="353">
        <v>143481399000</v>
      </c>
      <c r="D101" s="353">
        <v>5900000</v>
      </c>
      <c r="E101" s="353">
        <v>143475499000</v>
      </c>
      <c r="F101" s="353">
        <v>143475499000</v>
      </c>
      <c r="G101" s="355">
        <v>0</v>
      </c>
      <c r="H101" s="355">
        <v>0</v>
      </c>
      <c r="I101" s="353">
        <v>143481399000</v>
      </c>
      <c r="J101" s="353">
        <v>5900000</v>
      </c>
      <c r="K101" s="354">
        <v>143475499000</v>
      </c>
      <c r="L101" s="354">
        <v>143475499000</v>
      </c>
      <c r="M101" s="355">
        <v>0</v>
      </c>
      <c r="N101" s="355">
        <v>0</v>
      </c>
    </row>
    <row r="102" spans="1:15" ht="9.75" customHeight="1">
      <c r="A102" s="352">
        <v>1</v>
      </c>
      <c r="B102" s="352" t="s">
        <v>96</v>
      </c>
      <c r="C102" s="353">
        <v>143481399000</v>
      </c>
      <c r="D102" s="353">
        <v>5900000</v>
      </c>
      <c r="E102" s="353">
        <v>143475499000</v>
      </c>
      <c r="F102" s="353">
        <v>143475499000</v>
      </c>
      <c r="G102" s="355">
        <v>0</v>
      </c>
      <c r="H102" s="355">
        <v>0</v>
      </c>
      <c r="I102" s="353">
        <v>143481399000</v>
      </c>
      <c r="J102" s="353">
        <v>5900000</v>
      </c>
      <c r="K102" s="354">
        <v>143475499000</v>
      </c>
      <c r="L102" s="354">
        <v>143475499000</v>
      </c>
      <c r="M102" s="355">
        <v>0</v>
      </c>
      <c r="N102" s="355">
        <v>0</v>
      </c>
    </row>
    <row r="103" spans="1:15" ht="9.75" customHeight="1">
      <c r="A103" s="351"/>
      <c r="B103" s="352" t="s">
        <v>434</v>
      </c>
      <c r="C103" s="355">
        <v>0</v>
      </c>
      <c r="D103" s="355">
        <v>0</v>
      </c>
      <c r="E103" s="355">
        <v>0</v>
      </c>
      <c r="F103" s="355">
        <v>0</v>
      </c>
      <c r="G103" s="355">
        <v>0</v>
      </c>
      <c r="H103" s="355">
        <v>0</v>
      </c>
      <c r="I103" s="355">
        <v>0</v>
      </c>
      <c r="J103" s="355">
        <v>0</v>
      </c>
      <c r="K103" s="356">
        <v>0</v>
      </c>
      <c r="L103" s="356">
        <v>0</v>
      </c>
      <c r="M103" s="355">
        <v>0</v>
      </c>
      <c r="N103" s="355">
        <v>0</v>
      </c>
    </row>
    <row r="104" spans="1:15" ht="9.75" customHeight="1">
      <c r="A104" s="352">
        <v>2</v>
      </c>
      <c r="B104" s="352" t="s">
        <v>97</v>
      </c>
      <c r="C104" s="355">
        <v>0</v>
      </c>
      <c r="D104" s="355">
        <v>0</v>
      </c>
      <c r="E104" s="355">
        <v>0</v>
      </c>
      <c r="F104" s="355">
        <v>0</v>
      </c>
      <c r="G104" s="355">
        <v>0</v>
      </c>
      <c r="H104" s="355">
        <v>0</v>
      </c>
      <c r="I104" s="355">
        <v>0</v>
      </c>
      <c r="J104" s="355">
        <v>0</v>
      </c>
      <c r="K104" s="356">
        <v>0</v>
      </c>
      <c r="L104" s="356">
        <v>0</v>
      </c>
      <c r="M104" s="355">
        <v>0</v>
      </c>
      <c r="N104" s="355">
        <v>0</v>
      </c>
    </row>
    <row r="105" spans="1:15" ht="11.25" customHeight="1">
      <c r="A105" s="495"/>
      <c r="B105" s="495"/>
      <c r="C105" s="495"/>
      <c r="D105" s="495"/>
      <c r="E105" s="495"/>
      <c r="F105" s="495"/>
      <c r="G105" s="495"/>
      <c r="H105" s="495"/>
      <c r="I105" s="495"/>
      <c r="J105" s="495"/>
      <c r="K105" s="495"/>
      <c r="L105" s="495"/>
      <c r="M105" s="495"/>
      <c r="N105" s="495"/>
      <c r="O105" s="495"/>
    </row>
    <row r="106" spans="1:15">
      <c r="A106" s="486"/>
      <c r="B106" s="486"/>
      <c r="C106" s="486"/>
      <c r="D106" s="486"/>
      <c r="E106" s="486"/>
      <c r="F106" s="486"/>
      <c r="G106" s="486"/>
      <c r="H106" s="486"/>
      <c r="I106" s="486"/>
      <c r="J106" s="486"/>
      <c r="K106" s="486"/>
      <c r="L106" s="486"/>
      <c r="M106" s="486"/>
      <c r="N106" s="486"/>
      <c r="O106" s="486"/>
    </row>
    <row r="107" spans="1:15" ht="12.75" customHeight="1">
      <c r="A107" s="486"/>
      <c r="B107" s="486"/>
      <c r="C107" s="486"/>
      <c r="D107" s="486"/>
      <c r="E107" s="486"/>
      <c r="F107" s="486"/>
      <c r="G107" s="486"/>
      <c r="H107" s="486"/>
      <c r="I107" s="486"/>
      <c r="J107" s="486"/>
      <c r="K107" s="486"/>
      <c r="L107" s="484"/>
      <c r="M107" s="484"/>
      <c r="N107" s="484"/>
      <c r="O107" s="484"/>
    </row>
    <row r="108" spans="1:15" ht="56.65" customHeight="1">
      <c r="A108" s="490" t="s">
        <v>169</v>
      </c>
      <c r="B108" s="490"/>
      <c r="C108" s="490"/>
      <c r="D108" s="490"/>
      <c r="E108" s="490"/>
      <c r="F108" s="490" t="s">
        <v>68</v>
      </c>
      <c r="G108" s="490"/>
      <c r="H108" s="490"/>
      <c r="I108" s="490"/>
      <c r="J108" s="490" t="s">
        <v>69</v>
      </c>
      <c r="K108" s="490"/>
      <c r="L108" s="490"/>
      <c r="M108" s="490"/>
      <c r="N108" s="490"/>
    </row>
    <row r="109" spans="1:15" ht="11.1" customHeight="1">
      <c r="A109" s="363"/>
      <c r="B109" s="363"/>
      <c r="C109" s="363"/>
      <c r="D109" s="363"/>
      <c r="E109" s="363"/>
      <c r="F109" s="363"/>
      <c r="G109" s="363"/>
      <c r="H109" s="363"/>
      <c r="I109" s="363"/>
      <c r="J109" s="363"/>
      <c r="K109" s="363"/>
      <c r="L109" s="363"/>
      <c r="M109" s="363"/>
      <c r="N109" s="363"/>
    </row>
    <row r="110" spans="1:15" ht="11.1" customHeight="1">
      <c r="A110" s="363"/>
      <c r="B110" s="363"/>
      <c r="C110" s="363"/>
      <c r="D110" s="363"/>
      <c r="E110" s="363"/>
      <c r="F110" s="363"/>
      <c r="G110" s="363"/>
      <c r="H110" s="363"/>
      <c r="I110" s="363"/>
      <c r="J110" s="363"/>
      <c r="K110" s="363"/>
      <c r="L110" s="363"/>
      <c r="M110" s="363"/>
      <c r="N110" s="363"/>
    </row>
    <row r="111" spans="1:15" ht="11.1" customHeight="1">
      <c r="A111" s="363"/>
      <c r="B111" s="363"/>
      <c r="C111" s="363"/>
      <c r="D111" s="363"/>
      <c r="E111" s="363"/>
      <c r="F111" s="363"/>
      <c r="G111" s="363"/>
      <c r="H111" s="363"/>
      <c r="I111" s="363"/>
      <c r="J111" s="363"/>
      <c r="K111" s="363"/>
      <c r="L111" s="363"/>
      <c r="M111" s="363"/>
      <c r="N111" s="363"/>
    </row>
    <row r="113" spans="1:3" ht="21.4" customHeight="1">
      <c r="A113" s="357" t="s">
        <v>287</v>
      </c>
      <c r="B113" s="373">
        <v>43795.339201388888</v>
      </c>
      <c r="C113" s="358" t="s">
        <v>288</v>
      </c>
    </row>
  </sheetData>
  <mergeCells count="31">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cols>
    <col min="1" max="1" width="6.140625" style="173" customWidth="1"/>
    <col min="2" max="2" width="45.42578125" style="89" customWidth="1"/>
    <col min="3" max="4" width="11.140625" style="89" customWidth="1"/>
    <col min="5" max="6" width="11.28515625" style="272" hidden="1" customWidth="1"/>
    <col min="7" max="7" width="14.28515625" style="89" customWidth="1"/>
    <col min="8" max="8" width="12.140625" style="89" customWidth="1"/>
    <col min="9" max="10" width="11.28515625" style="89" customWidth="1"/>
    <col min="11" max="11" width="10.42578125" style="89" customWidth="1"/>
    <col min="12" max="12" width="10" style="89" customWidth="1"/>
    <col min="13" max="13" width="8.85546875" style="89" customWidth="1"/>
    <col min="14" max="14" width="12.7109375" style="89" customWidth="1"/>
    <col min="15" max="15" width="12.42578125" style="89" bestFit="1" customWidth="1"/>
    <col min="16" max="16" width="16.140625" style="89" bestFit="1" customWidth="1"/>
    <col min="17" max="17" width="9.42578125" style="89" bestFit="1" customWidth="1"/>
    <col min="18" max="16384" width="9.140625" style="89"/>
  </cols>
  <sheetData>
    <row r="1" spans="1:16" ht="15.75">
      <c r="A1" s="213" t="s">
        <v>36</v>
      </c>
      <c r="B1" s="172"/>
      <c r="I1" s="129"/>
      <c r="J1" s="129"/>
      <c r="K1" s="83"/>
      <c r="L1" s="83" t="s">
        <v>635</v>
      </c>
      <c r="M1" s="109"/>
      <c r="N1" s="109"/>
    </row>
    <row r="2" spans="1:16">
      <c r="A2" s="178"/>
      <c r="B2" s="90"/>
      <c r="C2" s="90"/>
      <c r="D2" s="91"/>
      <c r="E2" s="273"/>
      <c r="F2" s="273"/>
      <c r="G2" s="91"/>
      <c r="H2" s="91"/>
      <c r="I2" s="91"/>
      <c r="J2" s="91"/>
      <c r="K2" s="91"/>
      <c r="L2" s="91"/>
      <c r="M2" s="91"/>
      <c r="N2" s="91"/>
    </row>
    <row r="3" spans="1:16" ht="18.75">
      <c r="A3" s="430" t="s">
        <v>748</v>
      </c>
      <c r="B3" s="430"/>
      <c r="C3" s="430"/>
      <c r="D3" s="430"/>
      <c r="E3" s="430"/>
      <c r="F3" s="430"/>
      <c r="G3" s="430"/>
      <c r="H3" s="430"/>
      <c r="I3" s="430"/>
      <c r="J3" s="430"/>
      <c r="K3" s="430"/>
      <c r="L3" s="430"/>
      <c r="M3" s="430"/>
      <c r="N3" s="38"/>
    </row>
    <row r="4" spans="1:16" ht="18.75">
      <c r="A4" s="430"/>
      <c r="B4" s="430"/>
      <c r="C4" s="430"/>
      <c r="D4" s="430"/>
      <c r="E4" s="430"/>
      <c r="F4" s="430"/>
      <c r="G4" s="430"/>
      <c r="H4" s="430"/>
      <c r="I4" s="430"/>
      <c r="J4" s="430"/>
      <c r="K4" s="430"/>
      <c r="L4" s="430"/>
      <c r="M4" s="430"/>
      <c r="N4" s="92"/>
    </row>
    <row r="5" spans="1:16" ht="24" customHeight="1">
      <c r="A5" s="179"/>
      <c r="B5" s="93"/>
      <c r="C5" s="93"/>
      <c r="D5" s="94"/>
      <c r="E5" s="274"/>
      <c r="F5" s="275"/>
      <c r="G5" s="95"/>
      <c r="H5" s="96"/>
      <c r="I5" s="174"/>
      <c r="J5" s="174"/>
      <c r="K5" s="287"/>
      <c r="L5" s="288" t="s">
        <v>203</v>
      </c>
      <c r="M5" s="175"/>
      <c r="N5" s="118"/>
      <c r="P5" s="101">
        <v>0</v>
      </c>
    </row>
    <row r="6" spans="1:16" ht="18.75" customHeight="1">
      <c r="A6" s="436" t="s">
        <v>204</v>
      </c>
      <c r="B6" s="437" t="s">
        <v>350</v>
      </c>
      <c r="C6" s="438" t="s">
        <v>637</v>
      </c>
      <c r="D6" s="439"/>
      <c r="E6" s="439"/>
      <c r="F6" s="440"/>
      <c r="G6" s="431" t="s">
        <v>230</v>
      </c>
      <c r="H6" s="431"/>
      <c r="I6" s="431"/>
      <c r="J6" s="431"/>
      <c r="K6" s="441" t="s">
        <v>205</v>
      </c>
      <c r="L6" s="441"/>
      <c r="M6" s="431" t="s">
        <v>268</v>
      </c>
      <c r="N6" s="432" t="s">
        <v>750</v>
      </c>
      <c r="P6" s="101" t="e">
        <v>#REF!</v>
      </c>
    </row>
    <row r="7" spans="1:16" ht="51" customHeight="1">
      <c r="A7" s="436"/>
      <c r="B7" s="437"/>
      <c r="C7" s="27" t="s">
        <v>351</v>
      </c>
      <c r="D7" s="27" t="s">
        <v>124</v>
      </c>
      <c r="E7" s="276" t="s">
        <v>118</v>
      </c>
      <c r="F7" s="276" t="s">
        <v>211</v>
      </c>
      <c r="G7" s="156" t="s">
        <v>212</v>
      </c>
      <c r="H7" s="156" t="s">
        <v>118</v>
      </c>
      <c r="I7" s="156" t="s">
        <v>44</v>
      </c>
      <c r="J7" s="156" t="s">
        <v>353</v>
      </c>
      <c r="K7" s="27" t="s">
        <v>351</v>
      </c>
      <c r="L7" s="27" t="s">
        <v>124</v>
      </c>
      <c r="M7" s="431"/>
      <c r="N7" s="433"/>
    </row>
    <row r="8" spans="1:16" ht="17.25" customHeight="1">
      <c r="A8" s="97" t="s">
        <v>206</v>
      </c>
      <c r="B8" s="176" t="s">
        <v>209</v>
      </c>
      <c r="C8" s="176" t="s">
        <v>320</v>
      </c>
      <c r="D8" s="176" t="s">
        <v>321</v>
      </c>
      <c r="E8" s="277"/>
      <c r="F8" s="277"/>
      <c r="G8" s="177" t="s">
        <v>352</v>
      </c>
      <c r="H8" s="176" t="s">
        <v>323</v>
      </c>
      <c r="I8" s="176" t="s">
        <v>324</v>
      </c>
      <c r="J8" s="176" t="s">
        <v>325</v>
      </c>
      <c r="K8" s="187" t="s">
        <v>394</v>
      </c>
      <c r="L8" s="187" t="s">
        <v>395</v>
      </c>
      <c r="M8" s="176"/>
      <c r="N8" s="176"/>
    </row>
    <row r="9" spans="1:16" s="100" customFormat="1" ht="13.5" customHeight="1">
      <c r="A9" s="305" t="s">
        <v>207</v>
      </c>
      <c r="B9" s="306" t="s">
        <v>369</v>
      </c>
      <c r="C9" s="307">
        <v>2538780</v>
      </c>
      <c r="D9" s="307">
        <v>2756350</v>
      </c>
      <c r="E9" s="307">
        <v>1879653</v>
      </c>
      <c r="F9" s="307">
        <v>876698</v>
      </c>
      <c r="G9" s="307">
        <v>3911609.2714590002</v>
      </c>
      <c r="H9" s="307">
        <v>2825663.3386420002</v>
      </c>
      <c r="I9" s="307">
        <v>1064047.3028170001</v>
      </c>
      <c r="J9" s="307">
        <v>21898.63</v>
      </c>
      <c r="K9" s="309">
        <v>154.07436924266776</v>
      </c>
      <c r="L9" s="309">
        <v>141.91264793872332</v>
      </c>
      <c r="M9" s="309">
        <v>109.4180143274222</v>
      </c>
      <c r="N9" s="307">
        <v>3574922.553204</v>
      </c>
      <c r="O9" s="185">
        <v>2354079.8061060002</v>
      </c>
      <c r="P9" s="185"/>
    </row>
    <row r="10" spans="1:16" s="100" customFormat="1" ht="13.5" customHeight="1">
      <c r="A10" s="181"/>
      <c r="B10" s="136" t="s">
        <v>210</v>
      </c>
      <c r="C10" s="134"/>
      <c r="D10" s="134"/>
      <c r="E10" s="278"/>
      <c r="F10" s="278"/>
      <c r="G10" s="134"/>
      <c r="H10" s="134"/>
      <c r="I10" s="134"/>
      <c r="J10" s="134"/>
      <c r="K10" s="137"/>
      <c r="L10" s="137"/>
      <c r="M10" s="137"/>
      <c r="N10" s="134"/>
      <c r="O10" s="185"/>
      <c r="P10" s="185"/>
    </row>
    <row r="11" spans="1:16" s="100" customFormat="1" ht="13.5" customHeight="1">
      <c r="A11" s="181"/>
      <c r="B11" s="98" t="s">
        <v>817</v>
      </c>
      <c r="C11" s="133">
        <v>818780</v>
      </c>
      <c r="D11" s="133">
        <v>1036350</v>
      </c>
      <c r="E11" s="279">
        <v>559653</v>
      </c>
      <c r="F11" s="279">
        <v>476697</v>
      </c>
      <c r="G11" s="133">
        <v>820227.75700600003</v>
      </c>
      <c r="H11" s="133">
        <v>391333.66900599998</v>
      </c>
      <c r="I11" s="133">
        <v>425294.08799999999</v>
      </c>
      <c r="J11" s="133">
        <v>3600</v>
      </c>
      <c r="K11" s="135">
        <v>100.17681880431863</v>
      </c>
      <c r="L11" s="135">
        <v>79.145824963188119</v>
      </c>
      <c r="M11" s="135">
        <v>148.18762395001642</v>
      </c>
      <c r="N11" s="133">
        <v>553506.24778400001</v>
      </c>
      <c r="O11" s="185"/>
      <c r="P11" s="185"/>
    </row>
    <row r="12" spans="1:16" s="100" customFormat="1" ht="13.5" customHeight="1">
      <c r="A12" s="181"/>
      <c r="B12" s="98" t="s">
        <v>615</v>
      </c>
      <c r="C12" s="133">
        <v>450000</v>
      </c>
      <c r="D12" s="133">
        <v>450000</v>
      </c>
      <c r="E12" s="279">
        <v>50000</v>
      </c>
      <c r="F12" s="279">
        <v>400000</v>
      </c>
      <c r="G12" s="133">
        <v>424494.14499999996</v>
      </c>
      <c r="H12" s="134"/>
      <c r="I12" s="133">
        <v>417925.14499999996</v>
      </c>
      <c r="J12" s="133">
        <v>6569</v>
      </c>
      <c r="K12" s="135">
        <v>94.33203222222221</v>
      </c>
      <c r="L12" s="135">
        <v>94.33203222222221</v>
      </c>
      <c r="M12" s="135">
        <v>120.78657879785186</v>
      </c>
      <c r="N12" s="133">
        <v>351441.484</v>
      </c>
      <c r="O12" s="185"/>
      <c r="P12" s="185"/>
    </row>
    <row r="13" spans="1:16" s="100" customFormat="1" ht="13.5" customHeight="1">
      <c r="A13" s="181"/>
      <c r="B13" s="98" t="s">
        <v>818</v>
      </c>
      <c r="C13" s="133">
        <v>1270000</v>
      </c>
      <c r="D13" s="133">
        <v>1270000</v>
      </c>
      <c r="E13" s="279">
        <v>1270000</v>
      </c>
      <c r="F13" s="279"/>
      <c r="G13" s="133">
        <v>1246326.5550250001</v>
      </c>
      <c r="H13" s="133">
        <v>1131970.4070250001</v>
      </c>
      <c r="I13" s="133">
        <v>114356.148</v>
      </c>
      <c r="J13" s="133">
        <v>0</v>
      </c>
      <c r="K13" s="135">
        <v>98.135949214566949</v>
      </c>
      <c r="L13" s="135">
        <v>98.135949214566949</v>
      </c>
      <c r="M13" s="135">
        <v>165.91892538067486</v>
      </c>
      <c r="N13" s="133">
        <v>751166</v>
      </c>
      <c r="O13" s="185"/>
      <c r="P13" s="185"/>
    </row>
    <row r="14" spans="1:16" s="292" customFormat="1" ht="15.75">
      <c r="A14" s="293"/>
      <c r="B14" s="294"/>
      <c r="C14" s="72"/>
      <c r="D14" s="72"/>
      <c r="E14" s="295"/>
      <c r="F14" s="295"/>
      <c r="G14" s="72"/>
      <c r="H14" s="72"/>
      <c r="I14" s="72"/>
      <c r="J14" s="72"/>
      <c r="K14" s="296"/>
      <c r="L14" s="296"/>
      <c r="M14" s="296"/>
      <c r="N14" s="72"/>
    </row>
    <row r="15" spans="1:16" ht="15.75">
      <c r="B15" s="435" t="s">
        <v>249</v>
      </c>
      <c r="C15" s="435"/>
      <c r="D15" s="435"/>
      <c r="E15" s="435"/>
      <c r="F15" s="435"/>
      <c r="G15" s="435"/>
      <c r="H15" s="435"/>
      <c r="I15" s="435"/>
      <c r="J15" s="435"/>
      <c r="K15" s="435"/>
      <c r="L15" s="270"/>
      <c r="M15" s="270"/>
      <c r="N15" s="270"/>
    </row>
    <row r="16" spans="1:16">
      <c r="A16" s="182"/>
      <c r="D16" s="101"/>
      <c r="I16" s="101"/>
      <c r="J16" s="101"/>
    </row>
    <row r="17" spans="1:10" s="102" customFormat="1">
      <c r="A17" s="183"/>
      <c r="D17" s="103"/>
      <c r="E17" s="281"/>
      <c r="F17" s="281"/>
      <c r="H17" s="104"/>
    </row>
    <row r="18" spans="1:10" s="104" customFormat="1">
      <c r="A18" s="154"/>
      <c r="E18" s="282"/>
      <c r="F18" s="282"/>
    </row>
    <row r="19" spans="1:10" s="104" customFormat="1">
      <c r="A19" s="154"/>
      <c r="E19" s="282"/>
      <c r="F19" s="282"/>
    </row>
    <row r="20" spans="1:10" s="104" customFormat="1">
      <c r="A20" s="154"/>
      <c r="E20" s="282"/>
      <c r="F20" s="282"/>
    </row>
    <row r="21" spans="1:10" s="104" customFormat="1">
      <c r="A21" s="154"/>
      <c r="E21" s="282"/>
      <c r="F21" s="282"/>
    </row>
    <row r="22" spans="1:10" s="104" customFormat="1">
      <c r="A22" s="154"/>
      <c r="E22" s="282"/>
      <c r="F22" s="282"/>
    </row>
    <row r="23" spans="1:10" s="104" customFormat="1">
      <c r="A23" s="154"/>
      <c r="E23" s="282"/>
      <c r="F23" s="282"/>
    </row>
    <row r="24" spans="1:10" s="104" customFormat="1">
      <c r="A24" s="154"/>
      <c r="E24" s="282"/>
      <c r="F24" s="282"/>
      <c r="G24" s="104">
        <v>22041127.084051002</v>
      </c>
      <c r="H24" s="104">
        <v>13543056.244365999</v>
      </c>
      <c r="I24" s="104">
        <v>7247257.9940910004</v>
      </c>
      <c r="J24" s="104">
        <v>1250812.8455940001</v>
      </c>
    </row>
    <row r="25" spans="1:10" s="104" customFormat="1">
      <c r="A25" s="154"/>
      <c r="E25" s="282"/>
      <c r="F25" s="282"/>
      <c r="G25" s="104" t="e">
        <v>#REF!</v>
      </c>
      <c r="H25" s="104" t="e">
        <v>#REF!</v>
      </c>
      <c r="I25" s="104" t="e">
        <v>#REF!</v>
      </c>
      <c r="J25" s="104" t="e">
        <v>#REF!</v>
      </c>
    </row>
    <row r="26" spans="1:10" s="104" customFormat="1">
      <c r="A26" s="154"/>
      <c r="E26" s="282"/>
      <c r="F26" s="282"/>
    </row>
    <row r="27" spans="1:10" s="104" customFormat="1" ht="15">
      <c r="A27" s="154"/>
      <c r="B27" s="204" t="s">
        <v>630</v>
      </c>
      <c r="E27" s="282"/>
      <c r="F27" s="282"/>
    </row>
    <row r="28" spans="1:10" s="104" customFormat="1">
      <c r="A28" s="154"/>
      <c r="B28" s="89" t="s">
        <v>631</v>
      </c>
      <c r="E28" s="282"/>
      <c r="F28" s="282"/>
    </row>
    <row r="29" spans="1:10">
      <c r="A29" s="154"/>
      <c r="C29" s="104"/>
      <c r="D29" s="104"/>
      <c r="E29" s="282"/>
      <c r="F29" s="282"/>
      <c r="G29" s="104"/>
      <c r="H29" s="105"/>
      <c r="I29" s="106"/>
      <c r="J29" s="103"/>
    </row>
    <row r="30" spans="1:10">
      <c r="A30" s="154"/>
      <c r="D30" s="104"/>
      <c r="E30" s="282"/>
      <c r="F30" s="282"/>
      <c r="H30" s="99"/>
      <c r="I30" s="106"/>
      <c r="J30" s="106"/>
    </row>
    <row r="31" spans="1:10">
      <c r="A31" s="154"/>
      <c r="D31" s="104"/>
      <c r="E31" s="282"/>
      <c r="F31" s="282"/>
      <c r="H31" s="104"/>
      <c r="I31" s="101"/>
      <c r="J31" s="101"/>
    </row>
    <row r="32" spans="1:10">
      <c r="A32" s="154"/>
      <c r="D32" s="104"/>
      <c r="E32" s="282"/>
      <c r="F32" s="282"/>
      <c r="I32" s="99"/>
      <c r="J32" s="99"/>
    </row>
    <row r="33" spans="1:14" s="100" customFormat="1">
      <c r="A33" s="155"/>
      <c r="B33" s="115"/>
      <c r="C33" s="115"/>
      <c r="D33" s="107"/>
      <c r="E33" s="283"/>
      <c r="F33" s="283"/>
      <c r="G33" s="132"/>
      <c r="H33" s="132"/>
      <c r="I33" s="132"/>
      <c r="J33" s="132"/>
      <c r="K33" s="116"/>
      <c r="L33" s="116"/>
      <c r="M33" s="116"/>
      <c r="N33" s="116"/>
    </row>
    <row r="34" spans="1:14">
      <c r="A34" s="184"/>
      <c r="D34" s="102"/>
      <c r="E34" s="282"/>
      <c r="F34" s="281"/>
      <c r="G34" s="101"/>
      <c r="H34" s="101"/>
      <c r="I34" s="101"/>
      <c r="J34" s="101"/>
      <c r="K34" s="102"/>
      <c r="L34" s="102"/>
      <c r="M34" s="102"/>
      <c r="N34" s="102"/>
    </row>
    <row r="35" spans="1:14">
      <c r="A35" s="154"/>
      <c r="D35" s="104"/>
      <c r="E35" s="284"/>
      <c r="F35" s="281"/>
      <c r="H35" s="101"/>
      <c r="I35" s="103"/>
      <c r="J35" s="103"/>
      <c r="K35" s="102"/>
      <c r="L35" s="102"/>
      <c r="M35" s="102"/>
      <c r="N35" s="102"/>
    </row>
    <row r="36" spans="1:14">
      <c r="A36" s="154"/>
      <c r="B36" s="102"/>
      <c r="C36" s="102"/>
      <c r="D36" s="104"/>
      <c r="E36" s="281"/>
      <c r="F36" s="281"/>
      <c r="G36" s="104"/>
      <c r="H36" s="104"/>
      <c r="I36" s="104"/>
      <c r="J36" s="104"/>
      <c r="K36" s="104"/>
      <c r="L36" s="102"/>
      <c r="M36" s="102"/>
      <c r="N36" s="102"/>
    </row>
    <row r="37" spans="1:14">
      <c r="A37" s="183"/>
      <c r="B37" s="102"/>
      <c r="C37" s="102"/>
      <c r="D37" s="103"/>
      <c r="E37" s="281"/>
      <c r="F37" s="281"/>
      <c r="G37" s="104"/>
      <c r="H37" s="104"/>
      <c r="I37" s="104"/>
      <c r="J37" s="104"/>
      <c r="K37" s="104"/>
      <c r="L37" s="102"/>
      <c r="M37" s="102"/>
      <c r="N37" s="102"/>
    </row>
    <row r="38" spans="1:14">
      <c r="A38" s="184"/>
      <c r="B38" s="102"/>
      <c r="C38" s="102"/>
      <c r="D38" s="102"/>
      <c r="E38" s="281"/>
      <c r="F38" s="281"/>
      <c r="G38" s="104"/>
      <c r="H38" s="104"/>
      <c r="I38" s="104"/>
      <c r="J38" s="104"/>
      <c r="K38" s="104"/>
      <c r="L38" s="102"/>
      <c r="M38" s="102"/>
      <c r="N38" s="102"/>
    </row>
    <row r="39" spans="1:14">
      <c r="A39" s="184"/>
      <c r="B39" s="102"/>
      <c r="C39" s="102"/>
      <c r="D39" s="102"/>
      <c r="E39" s="281"/>
      <c r="F39" s="281"/>
      <c r="G39" s="104"/>
      <c r="H39" s="104"/>
      <c r="I39" s="104"/>
      <c r="J39" s="104"/>
      <c r="K39" s="104"/>
      <c r="L39" s="102"/>
      <c r="M39" s="102"/>
      <c r="N39" s="102"/>
    </row>
    <row r="40" spans="1:14">
      <c r="A40" s="184"/>
      <c r="B40" s="102"/>
      <c r="C40" s="102"/>
      <c r="D40" s="102"/>
      <c r="E40" s="281"/>
      <c r="F40" s="281"/>
      <c r="G40" s="102"/>
      <c r="H40" s="103"/>
      <c r="I40" s="102"/>
      <c r="J40" s="102"/>
      <c r="K40" s="102"/>
      <c r="L40" s="102"/>
      <c r="M40" s="102"/>
      <c r="N40" s="102"/>
    </row>
    <row r="41" spans="1:14">
      <c r="G41" s="101"/>
      <c r="H41" s="101"/>
      <c r="I41" s="101"/>
      <c r="J41" s="101"/>
    </row>
    <row r="42" spans="1:14">
      <c r="G42" s="101"/>
      <c r="I42" s="101"/>
      <c r="J42" s="101"/>
    </row>
    <row r="43" spans="1:14">
      <c r="I43" s="101"/>
      <c r="J43" s="101"/>
    </row>
    <row r="44" spans="1:14">
      <c r="H44" s="101"/>
      <c r="I44" s="101"/>
    </row>
    <row r="45" spans="1:14">
      <c r="H45" s="101"/>
    </row>
    <row r="47" spans="1:14">
      <c r="A47" s="182"/>
      <c r="D47" s="101"/>
      <c r="E47" s="285"/>
      <c r="F47" s="285"/>
      <c r="G47" s="101"/>
      <c r="H47" s="101"/>
      <c r="I47" s="101"/>
      <c r="J47" s="101"/>
    </row>
    <row r="48" spans="1:14">
      <c r="G48" s="101"/>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c r="A1" s="496" t="s">
        <v>823</v>
      </c>
      <c r="B1" s="499"/>
      <c r="C1" s="499"/>
      <c r="D1" s="499"/>
      <c r="E1" s="499"/>
      <c r="F1" s="499"/>
      <c r="G1" s="499"/>
      <c r="H1" s="499"/>
      <c r="I1" s="499"/>
      <c r="J1" s="499"/>
    </row>
    <row r="2" spans="1:10" ht="15.75">
      <c r="A2" s="235"/>
      <c r="B2" s="236"/>
      <c r="C2" s="236"/>
      <c r="D2" s="236"/>
      <c r="E2" s="236"/>
      <c r="F2" s="236"/>
      <c r="G2" s="236"/>
      <c r="H2" s="236"/>
      <c r="I2" s="236"/>
      <c r="J2" s="237" t="s">
        <v>144</v>
      </c>
    </row>
    <row r="3" spans="1:10" ht="15.75">
      <c r="A3" s="498" t="s">
        <v>204</v>
      </c>
      <c r="B3" s="498" t="s">
        <v>201</v>
      </c>
      <c r="C3" s="497" t="s">
        <v>822</v>
      </c>
      <c r="D3" s="498" t="s">
        <v>39</v>
      </c>
      <c r="E3" s="498"/>
      <c r="F3" s="498"/>
      <c r="G3" s="498"/>
      <c r="H3" s="497" t="s">
        <v>826</v>
      </c>
      <c r="I3" s="498"/>
      <c r="J3" s="498"/>
    </row>
    <row r="4" spans="1:10" ht="15.75">
      <c r="A4" s="498"/>
      <c r="B4" s="498"/>
      <c r="C4" s="498"/>
      <c r="D4" s="497" t="s">
        <v>824</v>
      </c>
      <c r="E4" s="497" t="s">
        <v>825</v>
      </c>
      <c r="F4" s="498" t="s">
        <v>39</v>
      </c>
      <c r="G4" s="498"/>
      <c r="H4" s="498" t="s">
        <v>240</v>
      </c>
      <c r="I4" s="498" t="s">
        <v>39</v>
      </c>
      <c r="J4" s="498"/>
    </row>
    <row r="5" spans="1:10" ht="47.25">
      <c r="A5" s="498"/>
      <c r="B5" s="498"/>
      <c r="C5" s="498"/>
      <c r="D5" s="498"/>
      <c r="E5" s="498"/>
      <c r="F5" s="238" t="s">
        <v>626</v>
      </c>
      <c r="G5" s="238" t="s">
        <v>627</v>
      </c>
      <c r="H5" s="498"/>
      <c r="I5" s="238" t="s">
        <v>626</v>
      </c>
      <c r="J5" s="238" t="s">
        <v>627</v>
      </c>
    </row>
    <row r="6" spans="1:10" ht="15.75">
      <c r="A6" s="239"/>
      <c r="B6" s="239" t="s">
        <v>189</v>
      </c>
      <c r="C6" s="240">
        <f t="shared" ref="C6:I6" si="0">+C7+C8+C9</f>
        <v>209115.31450000001</v>
      </c>
      <c r="D6" s="240">
        <f t="shared" si="0"/>
        <v>42375.256499999996</v>
      </c>
      <c r="E6" s="240">
        <f t="shared" si="0"/>
        <v>166740.05799999999</v>
      </c>
      <c r="F6" s="240">
        <f t="shared" si="0"/>
        <v>55798.057999999997</v>
      </c>
      <c r="G6" s="240">
        <f t="shared" si="0"/>
        <v>110942</v>
      </c>
      <c r="H6" s="240">
        <f t="shared" si="0"/>
        <v>161717.27881999998</v>
      </c>
      <c r="I6" s="240">
        <f t="shared" si="0"/>
        <v>27031.602899999998</v>
      </c>
      <c r="J6" s="240">
        <f>+J7+J8+J9</f>
        <v>134685.67592000001</v>
      </c>
    </row>
    <row r="7" spans="1:10" ht="15.75">
      <c r="A7" s="241">
        <v>1</v>
      </c>
      <c r="B7" s="242" t="s">
        <v>628</v>
      </c>
      <c r="C7" s="243">
        <f>C12+C16</f>
        <v>15222.087</v>
      </c>
      <c r="D7" s="243">
        <f t="shared" ref="D7:J7" si="1">D12+D16</f>
        <v>1576.087</v>
      </c>
      <c r="E7" s="243">
        <f t="shared" si="1"/>
        <v>13646</v>
      </c>
      <c r="F7" s="243">
        <f t="shared" si="1"/>
        <v>6904</v>
      </c>
      <c r="G7" s="243">
        <f t="shared" si="1"/>
        <v>6742</v>
      </c>
      <c r="H7" s="243">
        <f t="shared" si="1"/>
        <v>13103.251</v>
      </c>
      <c r="I7" s="243">
        <f t="shared" si="1"/>
        <v>3991</v>
      </c>
      <c r="J7" s="243">
        <f t="shared" si="1"/>
        <v>9112.2510000000002</v>
      </c>
    </row>
    <row r="8" spans="1:10" ht="15.75">
      <c r="A8" s="241">
        <v>2</v>
      </c>
      <c r="B8" s="242" t="s">
        <v>629</v>
      </c>
      <c r="C8" s="243">
        <f>C13+C17</f>
        <v>191045.8665</v>
      </c>
      <c r="D8" s="243">
        <f t="shared" ref="D8:J8" si="2">D13+D17</f>
        <v>40676.808499999999</v>
      </c>
      <c r="E8" s="243">
        <f t="shared" si="2"/>
        <v>150369.05799999999</v>
      </c>
      <c r="F8" s="243">
        <f t="shared" si="2"/>
        <v>46169.057999999997</v>
      </c>
      <c r="G8" s="243">
        <f t="shared" si="2"/>
        <v>104200</v>
      </c>
      <c r="H8" s="243">
        <f t="shared" si="2"/>
        <v>147888.66681999998</v>
      </c>
      <c r="I8" s="243">
        <f t="shared" si="2"/>
        <v>22437.602899999998</v>
      </c>
      <c r="J8" s="243">
        <f t="shared" si="2"/>
        <v>125451.06392</v>
      </c>
    </row>
    <row r="9" spans="1:10" ht="15.75">
      <c r="A9" s="145"/>
      <c r="B9" s="376" t="s">
        <v>848</v>
      </c>
      <c r="C9" s="243">
        <f>C14+C18</f>
        <v>2847.3609999999999</v>
      </c>
      <c r="D9" s="243">
        <f t="shared" ref="D9:J9" si="3">D14+D18</f>
        <v>122.361</v>
      </c>
      <c r="E9" s="243">
        <f t="shared" si="3"/>
        <v>2725</v>
      </c>
      <c r="F9" s="243">
        <f t="shared" si="3"/>
        <v>2725</v>
      </c>
      <c r="G9" s="243">
        <f t="shared" si="3"/>
        <v>0</v>
      </c>
      <c r="H9" s="243">
        <f t="shared" si="3"/>
        <v>725.36099999999999</v>
      </c>
      <c r="I9" s="243">
        <f t="shared" si="3"/>
        <v>603</v>
      </c>
      <c r="J9" s="243">
        <f t="shared" si="3"/>
        <v>122.361</v>
      </c>
    </row>
    <row r="10" spans="1:10">
      <c r="A10" s="145"/>
      <c r="B10" s="145"/>
      <c r="C10" s="145"/>
      <c r="D10" s="145"/>
      <c r="E10" s="145"/>
      <c r="F10" s="145"/>
      <c r="G10" s="145"/>
      <c r="H10" s="145"/>
      <c r="I10" s="145"/>
      <c r="J10" s="145"/>
    </row>
    <row r="11" spans="1:10">
      <c r="A11" s="145"/>
      <c r="B11" s="377" t="s">
        <v>830</v>
      </c>
      <c r="C11" s="378">
        <f t="shared" ref="C11:I11" si="4">SUM(C12:C14)</f>
        <v>163567.389</v>
      </c>
      <c r="D11" s="378">
        <f t="shared" si="4"/>
        <v>33841.388999999996</v>
      </c>
      <c r="E11" s="378">
        <f t="shared" si="4"/>
        <v>129726</v>
      </c>
      <c r="F11" s="378">
        <f t="shared" si="4"/>
        <v>18784</v>
      </c>
      <c r="G11" s="378">
        <f t="shared" si="4"/>
        <v>110942</v>
      </c>
      <c r="H11" s="378">
        <f t="shared" si="4"/>
        <v>140746.01292000001</v>
      </c>
      <c r="I11" s="378">
        <f t="shared" si="4"/>
        <v>8471</v>
      </c>
      <c r="J11" s="378">
        <f>SUM(J12:J14)</f>
        <v>132275.01292000001</v>
      </c>
    </row>
    <row r="12" spans="1:10" ht="15.75">
      <c r="A12" s="145"/>
      <c r="B12" s="242" t="s">
        <v>628</v>
      </c>
      <c r="C12" s="243">
        <f>D12+E12</f>
        <v>10987</v>
      </c>
      <c r="D12" s="243">
        <f>251</f>
        <v>251</v>
      </c>
      <c r="E12" s="243">
        <f>F12+G12</f>
        <v>10736</v>
      </c>
      <c r="F12" s="243">
        <f>'[1]B61.ND31-B68.TT343'!$E$153</f>
        <v>3994</v>
      </c>
      <c r="G12" s="243">
        <v>6742</v>
      </c>
      <c r="H12" s="243">
        <f>I12+J12</f>
        <v>10692.588</v>
      </c>
      <c r="I12" s="243">
        <f>'[1]B61.ND31-B68.TT343'!$N$153</f>
        <v>3991</v>
      </c>
      <c r="J12" s="243">
        <v>6701.5879999999997</v>
      </c>
    </row>
    <row r="13" spans="1:10" ht="15.75">
      <c r="A13" s="145"/>
      <c r="B13" s="242" t="s">
        <v>629</v>
      </c>
      <c r="C13" s="243">
        <f>D13+E13</f>
        <v>149733.02799999999</v>
      </c>
      <c r="D13" s="243">
        <f>33468.028</f>
        <v>33468.027999999998</v>
      </c>
      <c r="E13" s="243">
        <f>F13+G13</f>
        <v>116265</v>
      </c>
      <c r="F13" s="243">
        <f>'[1]B61.ND31-B68.TT343'!$E$11</f>
        <v>12065</v>
      </c>
      <c r="G13" s="243">
        <v>104200</v>
      </c>
      <c r="H13" s="243">
        <f>I13+J13</f>
        <v>129328.06392</v>
      </c>
      <c r="I13" s="243">
        <f>'[1]B61.ND31-B68.TT343'!$N$11</f>
        <v>3877</v>
      </c>
      <c r="J13" s="243">
        <f>125451.06392</f>
        <v>125451.06392</v>
      </c>
    </row>
    <row r="14" spans="1:10" ht="15.75">
      <c r="A14" s="145"/>
      <c r="B14" s="376" t="s">
        <v>848</v>
      </c>
      <c r="C14" s="243">
        <f>D14+E14</f>
        <v>2847.3609999999999</v>
      </c>
      <c r="D14" s="243">
        <v>122.361</v>
      </c>
      <c r="E14" s="243">
        <f>F14+G14</f>
        <v>2725</v>
      </c>
      <c r="F14" s="243">
        <f>'[1]B61.ND31-B68.TT343'!$E$156</f>
        <v>2725</v>
      </c>
      <c r="G14" s="243"/>
      <c r="H14" s="243">
        <f>I14+J14</f>
        <v>725.36099999999999</v>
      </c>
      <c r="I14" s="243">
        <f>'[1]B61.ND31-B68.TT343'!$N$156</f>
        <v>603</v>
      </c>
      <c r="J14" s="243">
        <v>122.361</v>
      </c>
    </row>
    <row r="15" spans="1:10">
      <c r="A15" s="145"/>
      <c r="B15" s="379" t="s">
        <v>831</v>
      </c>
      <c r="C15" s="378">
        <f>SUM(C16:C17)</f>
        <v>45547.925499999998</v>
      </c>
      <c r="D15" s="378">
        <f t="shared" ref="D15:J15" si="5">SUM(D16:D17)</f>
        <v>8533.8675000000003</v>
      </c>
      <c r="E15" s="378">
        <f t="shared" si="5"/>
        <v>37014.057999999997</v>
      </c>
      <c r="F15" s="378">
        <f t="shared" si="5"/>
        <v>37014.057999999997</v>
      </c>
      <c r="G15" s="378">
        <f t="shared" si="5"/>
        <v>0</v>
      </c>
      <c r="H15" s="378">
        <f t="shared" si="5"/>
        <v>20971.265899999999</v>
      </c>
      <c r="I15" s="378">
        <f t="shared" si="5"/>
        <v>18560.602899999998</v>
      </c>
      <c r="J15" s="378">
        <f t="shared" si="5"/>
        <v>2410.663</v>
      </c>
    </row>
    <row r="16" spans="1:10" ht="15.75">
      <c r="A16" s="145"/>
      <c r="B16" s="242" t="s">
        <v>628</v>
      </c>
      <c r="C16" s="243">
        <f>D16+E16</f>
        <v>4235.0869999999995</v>
      </c>
      <c r="D16" s="243">
        <f>'[2]CTMTQG (A CONG)'!$D$8/1000000</f>
        <v>1325.087</v>
      </c>
      <c r="E16" s="243">
        <f>F16+G16</f>
        <v>2910</v>
      </c>
      <c r="F16" s="243">
        <f>'[3]61-31'!$D$13</f>
        <v>2910</v>
      </c>
      <c r="G16" s="243"/>
      <c r="H16" s="243">
        <f>I16+J16</f>
        <v>2410.663</v>
      </c>
      <c r="I16" s="243"/>
      <c r="J16" s="243">
        <f>'[3]68-343'!$K$13</f>
        <v>2410.663</v>
      </c>
    </row>
    <row r="17" spans="1:10" ht="15.75">
      <c r="A17" s="380"/>
      <c r="B17" s="381" t="s">
        <v>629</v>
      </c>
      <c r="C17" s="382">
        <f>D17+E17</f>
        <v>41312.838499999998</v>
      </c>
      <c r="D17" s="382">
        <f>+'[2]CTMTQG (A CONG)'!$D$11/1000000</f>
        <v>7208.7804999999998</v>
      </c>
      <c r="E17" s="382">
        <f>F17+G17</f>
        <v>34104.057999999997</v>
      </c>
      <c r="F17" s="382">
        <f>'[3]68-343'!$E$13</f>
        <v>34104.057999999997</v>
      </c>
      <c r="G17" s="382"/>
      <c r="H17" s="382">
        <f>I17+J17</f>
        <v>18560.602899999998</v>
      </c>
      <c r="I17" s="382">
        <f>'[3]68-343'!$N$13</f>
        <v>18560.602899999998</v>
      </c>
      <c r="J17" s="382"/>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tabColor rgb="FF0000CC"/>
  </sheetPr>
  <dimension ref="A1:IV209"/>
  <sheetViews>
    <sheetView tabSelected="1" workbookViewId="0">
      <selection sqref="A1:IV65536"/>
    </sheetView>
  </sheetViews>
  <sheetFormatPr defaultRowHeight="15.75"/>
  <cols>
    <col min="1" max="1" width="3.85546875" style="324" customWidth="1"/>
    <col min="2" max="2" width="29.42578125" style="325" customWidth="1"/>
    <col min="3" max="3" width="13.5703125" style="326" hidden="1" customWidth="1"/>
    <col min="4" max="5" width="11.140625" style="326" customWidth="1"/>
    <col min="6" max="6" width="10.85546875" style="326" customWidth="1"/>
    <col min="7" max="7" width="10.5703125" style="326" customWidth="1"/>
    <col min="8" max="8" width="9" style="326" customWidth="1"/>
    <col min="9" max="9" width="11.5703125" style="326" customWidth="1"/>
    <col min="10" max="10" width="10.140625" style="326" customWidth="1"/>
    <col min="11" max="11" width="8.85546875" style="326" customWidth="1"/>
    <col min="12" max="13" width="8.28515625" style="326" customWidth="1"/>
    <col min="14" max="14" width="8.85546875" style="326" customWidth="1"/>
    <col min="15" max="15" width="10.140625" style="326" customWidth="1"/>
    <col min="16" max="16" width="8.85546875" style="326" customWidth="1"/>
    <col min="17" max="17" width="10.140625" style="326" customWidth="1"/>
    <col min="18" max="18" width="8.85546875" style="326" customWidth="1"/>
    <col min="19" max="19" width="16.140625" style="326" customWidth="1"/>
    <col min="20" max="20" width="8.85546875" style="326" customWidth="1"/>
    <col min="21" max="21" width="7.85546875" style="326" customWidth="1"/>
    <col min="22" max="22" width="8.85546875" style="345" customWidth="1"/>
    <col min="23" max="23" width="15.5703125" style="326" bestFit="1" customWidth="1"/>
    <col min="24" max="16384" width="9.140625" style="326"/>
  </cols>
  <sheetData>
    <row r="1" spans="1:256" ht="20.25" customHeight="1">
      <c r="C1" s="510"/>
      <c r="D1" s="510"/>
      <c r="E1" s="510"/>
      <c r="F1" s="510"/>
      <c r="G1" s="510"/>
      <c r="H1" s="510"/>
      <c r="I1" s="510"/>
      <c r="J1" s="510"/>
      <c r="K1" s="510"/>
      <c r="L1" s="510"/>
      <c r="M1" s="510"/>
      <c r="O1" s="327"/>
      <c r="P1" s="327"/>
      <c r="Q1" s="327"/>
      <c r="R1" s="327"/>
      <c r="S1" s="327"/>
      <c r="T1" s="327"/>
      <c r="U1" s="327"/>
      <c r="V1" s="328" t="s">
        <v>851</v>
      </c>
    </row>
    <row r="2" spans="1:256" ht="20.25" customHeight="1">
      <c r="A2" s="513" t="s">
        <v>852</v>
      </c>
      <c r="B2" s="513"/>
      <c r="C2" s="513"/>
      <c r="D2" s="513"/>
      <c r="E2" s="513"/>
      <c r="F2" s="513"/>
      <c r="G2" s="513"/>
      <c r="H2" s="513"/>
      <c r="I2" s="513"/>
      <c r="J2" s="513"/>
      <c r="K2" s="513"/>
      <c r="L2" s="513"/>
      <c r="M2" s="513"/>
      <c r="N2" s="513"/>
      <c r="O2" s="513"/>
      <c r="P2" s="513"/>
      <c r="Q2" s="513"/>
      <c r="R2" s="513"/>
      <c r="S2" s="513"/>
      <c r="T2" s="513"/>
      <c r="U2" s="513"/>
      <c r="V2" s="513"/>
    </row>
    <row r="3" spans="1:256">
      <c r="C3" s="393"/>
      <c r="D3" s="393"/>
      <c r="E3" s="393"/>
      <c r="F3" s="393"/>
      <c r="G3" s="393"/>
      <c r="H3" s="393"/>
      <c r="I3" s="393"/>
      <c r="J3" s="393"/>
      <c r="K3" s="393"/>
      <c r="L3" s="329"/>
      <c r="M3" s="329"/>
      <c r="N3" s="329"/>
      <c r="O3" s="329"/>
      <c r="U3" s="330"/>
      <c r="V3" s="328" t="s">
        <v>278</v>
      </c>
    </row>
    <row r="4" spans="1:256" ht="20.25" customHeight="1">
      <c r="A4" s="515" t="s">
        <v>204</v>
      </c>
      <c r="B4" s="515" t="s">
        <v>156</v>
      </c>
      <c r="C4" s="506" t="s">
        <v>853</v>
      </c>
      <c r="D4" s="506" t="s">
        <v>853</v>
      </c>
      <c r="E4" s="511" t="s">
        <v>227</v>
      </c>
      <c r="F4" s="512" t="s">
        <v>854</v>
      </c>
      <c r="G4" s="512"/>
      <c r="H4" s="512"/>
      <c r="I4" s="512"/>
      <c r="J4" s="512"/>
      <c r="K4" s="512"/>
      <c r="L4" s="512"/>
      <c r="M4" s="512"/>
      <c r="N4" s="512"/>
      <c r="O4" s="512"/>
      <c r="P4" s="512"/>
      <c r="Q4" s="512"/>
      <c r="R4" s="512"/>
      <c r="S4" s="512"/>
      <c r="T4" s="512"/>
      <c r="U4" s="512"/>
      <c r="V4" s="514" t="s">
        <v>855</v>
      </c>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c r="HV4" s="331"/>
      <c r="HW4" s="331"/>
      <c r="HX4" s="331"/>
      <c r="HY4" s="331"/>
      <c r="HZ4" s="331"/>
      <c r="IA4" s="331"/>
      <c r="IB4" s="331"/>
      <c r="IC4" s="331"/>
      <c r="ID4" s="331"/>
      <c r="IE4" s="331"/>
      <c r="IF4" s="331"/>
      <c r="IG4" s="331"/>
      <c r="IH4" s="331"/>
      <c r="II4" s="331"/>
      <c r="IJ4" s="331"/>
      <c r="IK4" s="331"/>
      <c r="IL4" s="331"/>
      <c r="IM4" s="331"/>
      <c r="IN4" s="331"/>
      <c r="IO4" s="331"/>
      <c r="IP4" s="331"/>
      <c r="IQ4" s="331"/>
      <c r="IR4" s="331"/>
      <c r="IS4" s="331"/>
      <c r="IT4" s="331"/>
      <c r="IU4" s="331"/>
      <c r="IV4" s="331"/>
    </row>
    <row r="5" spans="1:256" ht="15.75" customHeight="1">
      <c r="A5" s="515"/>
      <c r="B5" s="515"/>
      <c r="C5" s="507"/>
      <c r="D5" s="507"/>
      <c r="E5" s="511"/>
      <c r="F5" s="508" t="s">
        <v>451</v>
      </c>
      <c r="G5" s="508" t="s">
        <v>406</v>
      </c>
      <c r="H5" s="508" t="s">
        <v>188</v>
      </c>
      <c r="I5" s="508" t="s">
        <v>355</v>
      </c>
      <c r="J5" s="508" t="s">
        <v>856</v>
      </c>
      <c r="K5" s="508" t="s">
        <v>849</v>
      </c>
      <c r="L5" s="516" t="s">
        <v>409</v>
      </c>
      <c r="M5" s="516" t="s">
        <v>379</v>
      </c>
      <c r="N5" s="516" t="s">
        <v>410</v>
      </c>
      <c r="O5" s="516" t="s">
        <v>857</v>
      </c>
      <c r="P5" s="503" t="s">
        <v>858</v>
      </c>
      <c r="Q5" s="504"/>
      <c r="R5" s="505"/>
      <c r="S5" s="508" t="s">
        <v>859</v>
      </c>
      <c r="T5" s="508" t="s">
        <v>417</v>
      </c>
      <c r="U5" s="508" t="s">
        <v>860</v>
      </c>
      <c r="V5" s="514"/>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c r="HV5" s="331"/>
      <c r="HW5" s="331"/>
      <c r="HX5" s="331"/>
      <c r="HY5" s="331"/>
      <c r="HZ5" s="331"/>
      <c r="IA5" s="331"/>
      <c r="IB5" s="331"/>
      <c r="IC5" s="331"/>
      <c r="ID5" s="331"/>
      <c r="IE5" s="331"/>
      <c r="IF5" s="331"/>
      <c r="IG5" s="331"/>
      <c r="IH5" s="331"/>
      <c r="II5" s="331"/>
      <c r="IJ5" s="331"/>
      <c r="IK5" s="331"/>
      <c r="IL5" s="331"/>
      <c r="IM5" s="331"/>
      <c r="IN5" s="331"/>
      <c r="IO5" s="331"/>
      <c r="IP5" s="331"/>
      <c r="IQ5" s="331"/>
      <c r="IR5" s="331"/>
      <c r="IS5" s="331"/>
      <c r="IT5" s="331"/>
      <c r="IU5" s="331"/>
      <c r="IV5" s="331"/>
    </row>
    <row r="6" spans="1:256" ht="59.25" customHeight="1">
      <c r="A6" s="515"/>
      <c r="B6" s="515"/>
      <c r="C6" s="507"/>
      <c r="D6" s="507"/>
      <c r="E6" s="511"/>
      <c r="F6" s="509"/>
      <c r="G6" s="509"/>
      <c r="H6" s="509"/>
      <c r="I6" s="509"/>
      <c r="J6" s="509"/>
      <c r="K6" s="509"/>
      <c r="L6" s="517"/>
      <c r="M6" s="517"/>
      <c r="N6" s="517"/>
      <c r="O6" s="517"/>
      <c r="P6" s="394" t="s">
        <v>850</v>
      </c>
      <c r="Q6" s="394" t="s">
        <v>861</v>
      </c>
      <c r="R6" s="394" t="s">
        <v>181</v>
      </c>
      <c r="S6" s="509"/>
      <c r="T6" s="509"/>
      <c r="U6" s="509"/>
      <c r="V6" s="514"/>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c r="HV6" s="331"/>
      <c r="HW6" s="331"/>
      <c r="HX6" s="331"/>
      <c r="HY6" s="331"/>
      <c r="HZ6" s="331"/>
      <c r="IA6" s="331"/>
      <c r="IB6" s="331"/>
      <c r="IC6" s="331"/>
      <c r="ID6" s="331"/>
      <c r="IE6" s="331"/>
      <c r="IF6" s="331"/>
      <c r="IG6" s="331"/>
      <c r="IH6" s="331"/>
      <c r="II6" s="331"/>
      <c r="IJ6" s="331"/>
      <c r="IK6" s="331"/>
      <c r="IL6" s="331"/>
      <c r="IM6" s="331"/>
      <c r="IN6" s="331"/>
      <c r="IO6" s="331"/>
      <c r="IP6" s="331"/>
      <c r="IQ6" s="331"/>
      <c r="IR6" s="331"/>
      <c r="IS6" s="331"/>
      <c r="IT6" s="331"/>
      <c r="IU6" s="331"/>
      <c r="IV6" s="331"/>
    </row>
    <row r="7" spans="1:256">
      <c r="A7" s="347"/>
      <c r="B7" s="389" t="s">
        <v>238</v>
      </c>
      <c r="C7" s="384" t="e">
        <v>#REF!</v>
      </c>
      <c r="D7" s="384">
        <v>2234450.2000000002</v>
      </c>
      <c r="E7" s="384">
        <v>2408370.5469519999</v>
      </c>
      <c r="F7" s="384">
        <v>587964</v>
      </c>
      <c r="G7" s="405">
        <v>18454</v>
      </c>
      <c r="H7" s="384">
        <v>73740.881999999998</v>
      </c>
      <c r="I7" s="405">
        <v>70823.278000000006</v>
      </c>
      <c r="J7" s="384">
        <v>722422.04249899997</v>
      </c>
      <c r="K7" s="384">
        <v>38313</v>
      </c>
      <c r="L7" s="405">
        <v>4721</v>
      </c>
      <c r="M7" s="405">
        <v>9575</v>
      </c>
      <c r="N7" s="384">
        <v>103955.25</v>
      </c>
      <c r="O7" s="384">
        <v>252072</v>
      </c>
      <c r="P7" s="384">
        <v>8921</v>
      </c>
      <c r="Q7" s="384">
        <v>91940</v>
      </c>
      <c r="R7" s="384">
        <v>151211</v>
      </c>
      <c r="S7" s="384">
        <v>447861</v>
      </c>
      <c r="T7" s="384">
        <v>65480.157072000002</v>
      </c>
      <c r="U7" s="384">
        <v>12988.937381</v>
      </c>
      <c r="V7" s="385">
        <v>1.0778358573182789</v>
      </c>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c r="HV7" s="331"/>
      <c r="HW7" s="331"/>
      <c r="HX7" s="331"/>
      <c r="HY7" s="331"/>
      <c r="HZ7" s="331"/>
      <c r="IA7" s="331"/>
      <c r="IB7" s="331"/>
      <c r="IC7" s="331"/>
      <c r="ID7" s="331"/>
      <c r="IE7" s="331"/>
      <c r="IF7" s="331"/>
      <c r="IG7" s="331"/>
      <c r="IH7" s="331"/>
      <c r="II7" s="331"/>
      <c r="IJ7" s="331"/>
      <c r="IK7" s="331"/>
      <c r="IL7" s="331"/>
      <c r="IM7" s="331"/>
      <c r="IN7" s="331"/>
      <c r="IO7" s="331"/>
      <c r="IP7" s="331"/>
      <c r="IQ7" s="331"/>
      <c r="IR7" s="331"/>
      <c r="IS7" s="331"/>
      <c r="IT7" s="331"/>
      <c r="IU7" s="331"/>
      <c r="IV7" s="331"/>
    </row>
    <row r="8" spans="1:256">
      <c r="A8" s="386" t="s">
        <v>206</v>
      </c>
      <c r="B8" s="387" t="s">
        <v>862</v>
      </c>
      <c r="C8" s="388" t="e">
        <v>#REF!</v>
      </c>
      <c r="D8" s="388">
        <v>2175489</v>
      </c>
      <c r="E8" s="388">
        <v>2304597.637571</v>
      </c>
      <c r="F8" s="388">
        <v>584096</v>
      </c>
      <c r="G8" s="388">
        <v>18072</v>
      </c>
      <c r="H8" s="388">
        <v>73740.881999999998</v>
      </c>
      <c r="I8" s="388">
        <v>70823.278000000006</v>
      </c>
      <c r="J8" s="388">
        <v>722322.04249899997</v>
      </c>
      <c r="K8" s="388">
        <v>37133</v>
      </c>
      <c r="L8" s="388">
        <v>4446</v>
      </c>
      <c r="M8" s="388">
        <v>9575</v>
      </c>
      <c r="N8" s="388">
        <v>85024</v>
      </c>
      <c r="O8" s="388">
        <v>250516</v>
      </c>
      <c r="P8" s="388">
        <v>8921</v>
      </c>
      <c r="Q8" s="388">
        <v>91940</v>
      </c>
      <c r="R8" s="388">
        <v>149655</v>
      </c>
      <c r="S8" s="388">
        <v>402676</v>
      </c>
      <c r="T8" s="388">
        <v>45480.157072000002</v>
      </c>
      <c r="U8" s="388">
        <v>693.27800000000002</v>
      </c>
      <c r="V8" s="332">
        <v>1.0593469503045063</v>
      </c>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333"/>
      <c r="GK8" s="333"/>
      <c r="GL8" s="333"/>
      <c r="GM8" s="333"/>
      <c r="GN8" s="333"/>
      <c r="GO8" s="333"/>
      <c r="GP8" s="333"/>
      <c r="GQ8" s="333"/>
      <c r="GR8" s="333"/>
      <c r="GS8" s="333"/>
      <c r="GT8" s="333"/>
      <c r="GU8" s="333"/>
      <c r="GV8" s="333"/>
      <c r="GW8" s="333"/>
      <c r="GX8" s="333"/>
      <c r="GY8" s="333"/>
      <c r="GZ8" s="333"/>
      <c r="HA8" s="333"/>
      <c r="HB8" s="333"/>
      <c r="HC8" s="333"/>
      <c r="HD8" s="333"/>
      <c r="HE8" s="333"/>
      <c r="HF8" s="333"/>
      <c r="HG8" s="333"/>
      <c r="HH8" s="333"/>
      <c r="HI8" s="333"/>
      <c r="HJ8" s="333"/>
      <c r="HK8" s="333"/>
      <c r="HL8" s="333"/>
      <c r="HM8" s="333"/>
      <c r="HN8" s="333"/>
      <c r="HO8" s="333"/>
      <c r="HP8" s="333"/>
      <c r="HQ8" s="333"/>
      <c r="HR8" s="333"/>
      <c r="HS8" s="333"/>
      <c r="HT8" s="333"/>
      <c r="HU8" s="333"/>
      <c r="HV8" s="333"/>
      <c r="HW8" s="333"/>
      <c r="HX8" s="333"/>
      <c r="HY8" s="333"/>
      <c r="HZ8" s="333"/>
      <c r="IA8" s="333"/>
      <c r="IB8" s="333"/>
      <c r="IC8" s="333"/>
      <c r="ID8" s="333"/>
      <c r="IE8" s="333"/>
      <c r="IF8" s="333"/>
      <c r="IG8" s="333"/>
      <c r="IH8" s="333"/>
      <c r="II8" s="333"/>
      <c r="IJ8" s="333"/>
      <c r="IK8" s="333"/>
      <c r="IL8" s="333"/>
      <c r="IM8" s="333"/>
      <c r="IN8" s="333"/>
      <c r="IO8" s="333"/>
      <c r="IP8" s="333"/>
      <c r="IQ8" s="333"/>
      <c r="IR8" s="333"/>
      <c r="IS8" s="333"/>
      <c r="IT8" s="333"/>
      <c r="IU8" s="333"/>
      <c r="IV8" s="333"/>
    </row>
    <row r="9" spans="1:256" s="21" customFormat="1" ht="23.25" customHeight="1">
      <c r="A9" s="334" t="s">
        <v>80</v>
      </c>
      <c r="B9" s="335" t="s">
        <v>526</v>
      </c>
      <c r="C9" s="336">
        <v>7485074000</v>
      </c>
      <c r="D9" s="336">
        <v>10373</v>
      </c>
      <c r="E9" s="336">
        <v>8768</v>
      </c>
      <c r="F9" s="336">
        <v>622</v>
      </c>
      <c r="G9" s="336">
        <v>0</v>
      </c>
      <c r="H9" s="336">
        <v>0</v>
      </c>
      <c r="I9" s="336">
        <v>0</v>
      </c>
      <c r="J9" s="336">
        <v>0</v>
      </c>
      <c r="K9" s="336">
        <v>0</v>
      </c>
      <c r="L9" s="336">
        <v>268</v>
      </c>
      <c r="M9" s="336">
        <v>0</v>
      </c>
      <c r="N9" s="336">
        <v>0</v>
      </c>
      <c r="O9" s="336">
        <v>0</v>
      </c>
      <c r="P9" s="336">
        <v>0</v>
      </c>
      <c r="Q9" s="336">
        <v>0</v>
      </c>
      <c r="R9" s="336">
        <v>0</v>
      </c>
      <c r="S9" s="336">
        <v>7878</v>
      </c>
      <c r="T9" s="336">
        <v>0</v>
      </c>
      <c r="U9" s="336"/>
      <c r="V9" s="337">
        <v>0.84527137761496196</v>
      </c>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6"/>
      <c r="FP9" s="326"/>
      <c r="FQ9" s="326"/>
      <c r="FR9" s="326"/>
      <c r="FS9" s="326"/>
      <c r="FT9" s="326"/>
      <c r="FU9" s="326"/>
      <c r="FV9" s="326"/>
      <c r="FW9" s="326"/>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6"/>
      <c r="HU9" s="326"/>
      <c r="HV9" s="326"/>
      <c r="HW9" s="326"/>
      <c r="HX9" s="326"/>
      <c r="HY9" s="326"/>
      <c r="HZ9" s="326"/>
      <c r="IA9" s="326"/>
      <c r="IB9" s="326"/>
      <c r="IC9" s="326"/>
      <c r="ID9" s="326"/>
      <c r="IE9" s="326"/>
      <c r="IF9" s="326"/>
      <c r="IG9" s="326"/>
      <c r="IH9" s="326"/>
      <c r="II9" s="326"/>
      <c r="IJ9" s="326"/>
      <c r="IK9" s="326"/>
      <c r="IL9" s="326"/>
      <c r="IM9" s="326"/>
      <c r="IN9" s="326"/>
      <c r="IO9" s="326"/>
      <c r="IP9" s="326"/>
      <c r="IQ9" s="326"/>
      <c r="IR9" s="326"/>
      <c r="IS9" s="326"/>
      <c r="IT9" s="326"/>
      <c r="IU9" s="326"/>
      <c r="IV9" s="326"/>
    </row>
    <row r="10" spans="1:256" s="21" customFormat="1" ht="21" customHeight="1">
      <c r="A10" s="334" t="s">
        <v>81</v>
      </c>
      <c r="B10" s="335" t="s">
        <v>527</v>
      </c>
      <c r="C10" s="336">
        <v>30765435626</v>
      </c>
      <c r="D10" s="336">
        <v>30377</v>
      </c>
      <c r="E10" s="336">
        <v>27827</v>
      </c>
      <c r="F10" s="336">
        <v>866</v>
      </c>
      <c r="G10" s="336">
        <v>0</v>
      </c>
      <c r="H10" s="336">
        <v>0</v>
      </c>
      <c r="I10" s="336">
        <v>0</v>
      </c>
      <c r="J10" s="336">
        <v>0</v>
      </c>
      <c r="K10" s="336">
        <v>0</v>
      </c>
      <c r="L10" s="336">
        <v>0</v>
      </c>
      <c r="M10" s="336">
        <v>0</v>
      </c>
      <c r="N10" s="336">
        <v>0</v>
      </c>
      <c r="O10" s="336">
        <v>6678</v>
      </c>
      <c r="P10" s="336">
        <v>0</v>
      </c>
      <c r="Q10" s="336">
        <v>0</v>
      </c>
      <c r="R10" s="336">
        <v>6678</v>
      </c>
      <c r="S10" s="336">
        <v>20283</v>
      </c>
      <c r="T10" s="336">
        <v>0</v>
      </c>
      <c r="U10" s="336"/>
      <c r="V10" s="337">
        <v>0.91605490996477601</v>
      </c>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c r="IN10" s="326"/>
      <c r="IO10" s="326"/>
      <c r="IP10" s="326"/>
      <c r="IQ10" s="326"/>
      <c r="IR10" s="326"/>
      <c r="IS10" s="326"/>
      <c r="IT10" s="326"/>
      <c r="IU10" s="326"/>
      <c r="IV10" s="326"/>
    </row>
    <row r="11" spans="1:256" ht="15.75" customHeight="1">
      <c r="A11" s="318"/>
      <c r="B11" s="319" t="s">
        <v>306</v>
      </c>
      <c r="C11" s="336">
        <v>28379435626</v>
      </c>
      <c r="D11" s="336">
        <v>27625</v>
      </c>
      <c r="E11" s="336">
        <v>25298</v>
      </c>
      <c r="F11" s="336">
        <v>0</v>
      </c>
      <c r="G11" s="336">
        <v>0</v>
      </c>
      <c r="H11" s="336">
        <v>0</v>
      </c>
      <c r="I11" s="336">
        <v>0</v>
      </c>
      <c r="J11" s="336">
        <v>0</v>
      </c>
      <c r="K11" s="336">
        <v>0</v>
      </c>
      <c r="L11" s="336">
        <v>0</v>
      </c>
      <c r="M11" s="336">
        <v>0</v>
      </c>
      <c r="N11" s="336">
        <v>0</v>
      </c>
      <c r="O11" s="336">
        <v>5015</v>
      </c>
      <c r="P11" s="336">
        <v>0</v>
      </c>
      <c r="Q11" s="336">
        <v>0</v>
      </c>
      <c r="R11" s="336">
        <v>5015</v>
      </c>
      <c r="S11" s="336">
        <v>20283</v>
      </c>
      <c r="T11" s="336">
        <v>0</v>
      </c>
      <c r="U11" s="336"/>
      <c r="V11" s="337">
        <v>0.91576470588235293</v>
      </c>
    </row>
    <row r="12" spans="1:256" ht="21" customHeight="1">
      <c r="A12" s="318"/>
      <c r="B12" s="319" t="s">
        <v>251</v>
      </c>
      <c r="C12" s="336">
        <v>2386000000</v>
      </c>
      <c r="D12" s="336">
        <v>2752</v>
      </c>
      <c r="E12" s="336">
        <v>2529</v>
      </c>
      <c r="F12" s="336">
        <v>866</v>
      </c>
      <c r="G12" s="336">
        <v>0</v>
      </c>
      <c r="H12" s="336">
        <v>0</v>
      </c>
      <c r="I12" s="336">
        <v>0</v>
      </c>
      <c r="J12" s="336">
        <v>0</v>
      </c>
      <c r="K12" s="336">
        <v>0</v>
      </c>
      <c r="L12" s="336">
        <v>0</v>
      </c>
      <c r="M12" s="336">
        <v>0</v>
      </c>
      <c r="N12" s="336">
        <v>0</v>
      </c>
      <c r="O12" s="336">
        <v>1663</v>
      </c>
      <c r="P12" s="336">
        <v>0</v>
      </c>
      <c r="Q12" s="336">
        <v>0</v>
      </c>
      <c r="R12" s="336">
        <v>1663</v>
      </c>
      <c r="S12" s="336">
        <v>0</v>
      </c>
      <c r="T12" s="336">
        <v>0</v>
      </c>
      <c r="U12" s="336"/>
      <c r="V12" s="337">
        <v>0.91896802325581395</v>
      </c>
    </row>
    <row r="13" spans="1:256" ht="21" customHeight="1">
      <c r="A13" s="334" t="s">
        <v>82</v>
      </c>
      <c r="B13" s="335" t="s">
        <v>515</v>
      </c>
      <c r="C13" s="336">
        <v>172385373758</v>
      </c>
      <c r="D13" s="336">
        <v>9108</v>
      </c>
      <c r="E13" s="336">
        <v>6697</v>
      </c>
      <c r="F13" s="336">
        <v>1483</v>
      </c>
      <c r="G13" s="336">
        <v>0</v>
      </c>
      <c r="H13" s="336">
        <v>0</v>
      </c>
      <c r="I13" s="336">
        <v>0</v>
      </c>
      <c r="J13" s="336">
        <v>0</v>
      </c>
      <c r="K13" s="336">
        <v>0</v>
      </c>
      <c r="L13" s="336">
        <v>0</v>
      </c>
      <c r="M13" s="336">
        <v>0</v>
      </c>
      <c r="N13" s="336">
        <v>0</v>
      </c>
      <c r="O13" s="336">
        <v>0</v>
      </c>
      <c r="P13" s="336">
        <v>0</v>
      </c>
      <c r="Q13" s="336">
        <v>0</v>
      </c>
      <c r="R13" s="336">
        <v>0</v>
      </c>
      <c r="S13" s="336">
        <v>5214</v>
      </c>
      <c r="T13" s="336">
        <v>0</v>
      </c>
      <c r="U13" s="336"/>
      <c r="V13" s="337">
        <v>0.73528765920070271</v>
      </c>
    </row>
    <row r="14" spans="1:256" ht="31.5">
      <c r="A14" s="334" t="s">
        <v>83</v>
      </c>
      <c r="B14" s="335" t="s">
        <v>528</v>
      </c>
      <c r="C14" s="336">
        <v>11178149000</v>
      </c>
      <c r="D14" s="336">
        <v>153117</v>
      </c>
      <c r="E14" s="336">
        <v>110683.72</v>
      </c>
      <c r="F14" s="336">
        <v>3374</v>
      </c>
      <c r="G14" s="336">
        <v>0</v>
      </c>
      <c r="H14" s="336">
        <v>0</v>
      </c>
      <c r="I14" s="336">
        <v>0</v>
      </c>
      <c r="J14" s="336">
        <v>612</v>
      </c>
      <c r="K14" s="336">
        <v>0</v>
      </c>
      <c r="L14" s="336">
        <v>0</v>
      </c>
      <c r="M14" s="336">
        <v>0</v>
      </c>
      <c r="N14" s="336">
        <v>7681</v>
      </c>
      <c r="O14" s="336">
        <v>91940</v>
      </c>
      <c r="P14" s="336">
        <v>0</v>
      </c>
      <c r="Q14" s="336">
        <v>91940</v>
      </c>
      <c r="R14" s="336">
        <v>0</v>
      </c>
      <c r="S14" s="336">
        <v>7074</v>
      </c>
      <c r="T14" s="336">
        <v>0</v>
      </c>
      <c r="U14" s="336">
        <v>2.72</v>
      </c>
      <c r="V14" s="337">
        <v>0.72287022342391771</v>
      </c>
    </row>
    <row r="15" spans="1:256" s="21" customFormat="1" ht="40.5" customHeight="1">
      <c r="A15" s="318"/>
      <c r="B15" s="320" t="s">
        <v>3</v>
      </c>
      <c r="C15" s="336">
        <v>20473825000</v>
      </c>
      <c r="D15" s="336">
        <v>19120</v>
      </c>
      <c r="E15" s="336">
        <v>11400</v>
      </c>
      <c r="F15" s="336">
        <v>2118</v>
      </c>
      <c r="G15" s="336">
        <v>0</v>
      </c>
      <c r="H15" s="336">
        <v>0</v>
      </c>
      <c r="I15" s="336">
        <v>0</v>
      </c>
      <c r="J15" s="336">
        <v>72</v>
      </c>
      <c r="K15" s="336">
        <v>0</v>
      </c>
      <c r="L15" s="336">
        <v>0</v>
      </c>
      <c r="M15" s="336">
        <v>0</v>
      </c>
      <c r="N15" s="336">
        <v>0</v>
      </c>
      <c r="O15" s="336">
        <v>2136</v>
      </c>
      <c r="P15" s="336">
        <v>0</v>
      </c>
      <c r="Q15" s="336">
        <v>2136</v>
      </c>
      <c r="R15" s="336">
        <v>0</v>
      </c>
      <c r="S15" s="336">
        <v>7074</v>
      </c>
      <c r="T15" s="336">
        <v>0</v>
      </c>
      <c r="U15" s="336"/>
      <c r="V15" s="337">
        <v>0.59623430962343094</v>
      </c>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c r="IN15" s="326"/>
      <c r="IO15" s="326"/>
      <c r="IP15" s="326"/>
      <c r="IQ15" s="326"/>
      <c r="IR15" s="326"/>
      <c r="IS15" s="326"/>
      <c r="IT15" s="326"/>
      <c r="IU15" s="326"/>
      <c r="IV15" s="326"/>
    </row>
    <row r="16" spans="1:256" s="21" customFormat="1" ht="37.5" customHeight="1">
      <c r="A16" s="318"/>
      <c r="B16" s="320" t="s">
        <v>139</v>
      </c>
      <c r="C16" s="336">
        <v>1322637000</v>
      </c>
      <c r="D16" s="336">
        <v>7620</v>
      </c>
      <c r="E16" s="336">
        <v>6520</v>
      </c>
      <c r="F16" s="336">
        <v>0</v>
      </c>
      <c r="G16" s="336">
        <v>0</v>
      </c>
      <c r="H16" s="336">
        <v>0</v>
      </c>
      <c r="I16" s="336">
        <v>0</v>
      </c>
      <c r="J16" s="336">
        <v>0</v>
      </c>
      <c r="K16" s="336">
        <v>0</v>
      </c>
      <c r="L16" s="336">
        <v>0</v>
      </c>
      <c r="M16" s="336">
        <v>0</v>
      </c>
      <c r="N16" s="336">
        <v>6430</v>
      </c>
      <c r="O16" s="336">
        <v>90</v>
      </c>
      <c r="P16" s="336">
        <v>0</v>
      </c>
      <c r="Q16" s="336">
        <v>90</v>
      </c>
      <c r="R16" s="336">
        <v>0</v>
      </c>
      <c r="S16" s="336">
        <v>0</v>
      </c>
      <c r="T16" s="336">
        <v>0</v>
      </c>
      <c r="U16" s="336"/>
      <c r="V16" s="337">
        <v>0.85564304461942253</v>
      </c>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c r="IN16" s="326"/>
      <c r="IO16" s="326"/>
      <c r="IP16" s="326"/>
      <c r="IQ16" s="326"/>
      <c r="IR16" s="326"/>
      <c r="IS16" s="326"/>
      <c r="IT16" s="326"/>
      <c r="IU16" s="326"/>
      <c r="IV16" s="326"/>
    </row>
    <row r="17" spans="1:256" s="21" customFormat="1" ht="32.25" customHeight="1">
      <c r="A17" s="318"/>
      <c r="B17" s="320" t="s">
        <v>509</v>
      </c>
      <c r="C17" s="336">
        <v>11983944000</v>
      </c>
      <c r="D17" s="336">
        <v>18132</v>
      </c>
      <c r="E17" s="336">
        <v>12722</v>
      </c>
      <c r="F17" s="336">
        <v>32</v>
      </c>
      <c r="G17" s="336">
        <v>0</v>
      </c>
      <c r="H17" s="336">
        <v>0</v>
      </c>
      <c r="I17" s="336">
        <v>0</v>
      </c>
      <c r="J17" s="336">
        <v>0</v>
      </c>
      <c r="K17" s="336">
        <v>0</v>
      </c>
      <c r="L17" s="336">
        <v>0</v>
      </c>
      <c r="M17" s="336">
        <v>0</v>
      </c>
      <c r="N17" s="336">
        <v>0</v>
      </c>
      <c r="O17" s="336">
        <v>12690</v>
      </c>
      <c r="P17" s="336">
        <v>0</v>
      </c>
      <c r="Q17" s="336">
        <v>12690</v>
      </c>
      <c r="R17" s="336">
        <v>0</v>
      </c>
      <c r="S17" s="336">
        <v>0</v>
      </c>
      <c r="T17" s="336">
        <v>0</v>
      </c>
      <c r="U17" s="336"/>
      <c r="V17" s="337">
        <v>0.7016324729759541</v>
      </c>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c r="IN17" s="326"/>
      <c r="IO17" s="326"/>
      <c r="IP17" s="326"/>
      <c r="IQ17" s="326"/>
      <c r="IR17" s="326"/>
      <c r="IS17" s="326"/>
      <c r="IT17" s="326"/>
      <c r="IU17" s="326"/>
      <c r="IV17" s="326"/>
    </row>
    <row r="18" spans="1:256" s="21" customFormat="1" ht="37.5" customHeight="1">
      <c r="A18" s="318"/>
      <c r="B18" s="320" t="s">
        <v>269</v>
      </c>
      <c r="C18" s="336">
        <v>7697991000</v>
      </c>
      <c r="D18" s="336">
        <v>4390</v>
      </c>
      <c r="E18" s="336">
        <v>3951</v>
      </c>
      <c r="F18" s="336">
        <v>0</v>
      </c>
      <c r="G18" s="336">
        <v>0</v>
      </c>
      <c r="H18" s="336">
        <v>0</v>
      </c>
      <c r="I18" s="336">
        <v>0</v>
      </c>
      <c r="J18" s="336">
        <v>0</v>
      </c>
      <c r="K18" s="336">
        <v>0</v>
      </c>
      <c r="L18" s="336">
        <v>0</v>
      </c>
      <c r="M18" s="336">
        <v>0</v>
      </c>
      <c r="N18" s="336">
        <v>0</v>
      </c>
      <c r="O18" s="336">
        <v>3951</v>
      </c>
      <c r="P18" s="336">
        <v>0</v>
      </c>
      <c r="Q18" s="336">
        <v>3951</v>
      </c>
      <c r="R18" s="336">
        <v>0</v>
      </c>
      <c r="S18" s="336">
        <v>0</v>
      </c>
      <c r="T18" s="336">
        <v>0</v>
      </c>
      <c r="U18" s="336"/>
      <c r="V18" s="337">
        <v>0.9</v>
      </c>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c r="IN18" s="326"/>
      <c r="IO18" s="326"/>
      <c r="IP18" s="326"/>
      <c r="IQ18" s="326"/>
      <c r="IR18" s="326"/>
      <c r="IS18" s="326"/>
      <c r="IT18" s="326"/>
      <c r="IU18" s="326"/>
      <c r="IV18" s="326"/>
    </row>
    <row r="19" spans="1:256" s="21" customFormat="1" ht="51" customHeight="1">
      <c r="A19" s="318"/>
      <c r="B19" s="320" t="s">
        <v>170</v>
      </c>
      <c r="C19" s="336">
        <v>38815336000</v>
      </c>
      <c r="D19" s="336">
        <v>1159</v>
      </c>
      <c r="E19" s="336">
        <v>942</v>
      </c>
      <c r="F19" s="336">
        <v>0</v>
      </c>
      <c r="G19" s="336">
        <v>0</v>
      </c>
      <c r="H19" s="336">
        <v>0</v>
      </c>
      <c r="I19" s="336">
        <v>0</v>
      </c>
      <c r="J19" s="336">
        <v>0</v>
      </c>
      <c r="K19" s="336">
        <v>0</v>
      </c>
      <c r="L19" s="336">
        <v>0</v>
      </c>
      <c r="M19" s="336">
        <v>0</v>
      </c>
      <c r="N19" s="336">
        <v>0</v>
      </c>
      <c r="O19" s="336">
        <v>942</v>
      </c>
      <c r="P19" s="336">
        <v>0</v>
      </c>
      <c r="Q19" s="336">
        <v>942</v>
      </c>
      <c r="R19" s="336">
        <v>0</v>
      </c>
      <c r="S19" s="336">
        <v>0</v>
      </c>
      <c r="T19" s="336">
        <v>0</v>
      </c>
      <c r="U19" s="336"/>
      <c r="V19" s="337">
        <v>0.81276962899050909</v>
      </c>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6"/>
      <c r="GE19" s="326"/>
      <c r="GF19" s="326"/>
      <c r="GG19" s="326"/>
      <c r="GH19" s="326"/>
      <c r="GI19" s="326"/>
      <c r="GJ19" s="326"/>
      <c r="GK19" s="326"/>
      <c r="GL19" s="326"/>
      <c r="GM19" s="326"/>
      <c r="GN19" s="326"/>
      <c r="GO19" s="326"/>
      <c r="GP19" s="326"/>
      <c r="GQ19" s="326"/>
      <c r="GR19" s="326"/>
      <c r="GS19" s="326"/>
      <c r="GT19" s="326"/>
      <c r="GU19" s="326"/>
      <c r="GV19" s="326"/>
      <c r="GW19" s="326"/>
      <c r="GX19" s="326"/>
      <c r="GY19" s="326"/>
      <c r="GZ19" s="326"/>
      <c r="HA19" s="326"/>
      <c r="HB19" s="326"/>
      <c r="HC19" s="326"/>
      <c r="HD19" s="326"/>
      <c r="HE19" s="326"/>
      <c r="HF19" s="326"/>
      <c r="HG19" s="326"/>
      <c r="HH19" s="326"/>
      <c r="HI19" s="326"/>
      <c r="HJ19" s="326"/>
      <c r="HK19" s="326"/>
      <c r="HL19" s="326"/>
      <c r="HM19" s="326"/>
      <c r="HN19" s="326"/>
      <c r="HO19" s="326"/>
      <c r="HP19" s="326"/>
      <c r="HQ19" s="326"/>
      <c r="HR19" s="326"/>
      <c r="HS19" s="326"/>
      <c r="HT19" s="326"/>
      <c r="HU19" s="326"/>
      <c r="HV19" s="326"/>
      <c r="HW19" s="326"/>
      <c r="HX19" s="326"/>
      <c r="HY19" s="326"/>
      <c r="HZ19" s="326"/>
      <c r="IA19" s="326"/>
      <c r="IB19" s="326"/>
      <c r="IC19" s="326"/>
      <c r="ID19" s="326"/>
      <c r="IE19" s="326"/>
      <c r="IF19" s="326"/>
      <c r="IG19" s="326"/>
      <c r="IH19" s="326"/>
      <c r="II19" s="326"/>
      <c r="IJ19" s="326"/>
      <c r="IK19" s="326"/>
      <c r="IL19" s="326"/>
      <c r="IM19" s="326"/>
      <c r="IN19" s="326"/>
      <c r="IO19" s="326"/>
      <c r="IP19" s="326"/>
      <c r="IQ19" s="326"/>
      <c r="IR19" s="326"/>
      <c r="IS19" s="326"/>
      <c r="IT19" s="326"/>
      <c r="IU19" s="326"/>
      <c r="IV19" s="326"/>
    </row>
    <row r="20" spans="1:256" s="21" customFormat="1" ht="53.25" customHeight="1">
      <c r="A20" s="318"/>
      <c r="B20" s="320" t="s">
        <v>520</v>
      </c>
      <c r="C20" s="336">
        <v>29376121000</v>
      </c>
      <c r="D20" s="336">
        <v>11476</v>
      </c>
      <c r="E20" s="336">
        <v>10829</v>
      </c>
      <c r="F20" s="336">
        <v>0</v>
      </c>
      <c r="G20" s="336">
        <v>0</v>
      </c>
      <c r="H20" s="336">
        <v>0</v>
      </c>
      <c r="I20" s="336">
        <v>0</v>
      </c>
      <c r="J20" s="336">
        <v>207</v>
      </c>
      <c r="K20" s="336">
        <v>0</v>
      </c>
      <c r="L20" s="336">
        <v>0</v>
      </c>
      <c r="M20" s="336">
        <v>0</v>
      </c>
      <c r="N20" s="336">
        <v>0</v>
      </c>
      <c r="O20" s="336">
        <v>10622</v>
      </c>
      <c r="P20" s="336">
        <v>0</v>
      </c>
      <c r="Q20" s="336">
        <v>10622</v>
      </c>
      <c r="R20" s="336">
        <v>0</v>
      </c>
      <c r="S20" s="336">
        <v>0</v>
      </c>
      <c r="T20" s="336">
        <v>0</v>
      </c>
      <c r="U20" s="336"/>
      <c r="V20" s="337">
        <v>0.94362147089578252</v>
      </c>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c r="IN20" s="326"/>
      <c r="IO20" s="326"/>
      <c r="IP20" s="326"/>
      <c r="IQ20" s="326"/>
      <c r="IR20" s="326"/>
      <c r="IS20" s="326"/>
      <c r="IT20" s="326"/>
      <c r="IU20" s="326"/>
      <c r="IV20" s="326"/>
    </row>
    <row r="21" spans="1:256" ht="32.25" customHeight="1">
      <c r="A21" s="318"/>
      <c r="B21" s="320" t="s">
        <v>171</v>
      </c>
      <c r="C21" s="336">
        <v>22549570000</v>
      </c>
      <c r="D21" s="336">
        <v>7218</v>
      </c>
      <c r="E21" s="336">
        <v>6848</v>
      </c>
      <c r="F21" s="336">
        <v>0</v>
      </c>
      <c r="G21" s="336">
        <v>0</v>
      </c>
      <c r="H21" s="336">
        <v>0</v>
      </c>
      <c r="I21" s="336">
        <v>0</v>
      </c>
      <c r="J21" s="336">
        <v>130</v>
      </c>
      <c r="K21" s="336">
        <v>0</v>
      </c>
      <c r="L21" s="336">
        <v>0</v>
      </c>
      <c r="M21" s="336">
        <v>0</v>
      </c>
      <c r="N21" s="336">
        <v>0</v>
      </c>
      <c r="O21" s="336">
        <v>6718</v>
      </c>
      <c r="P21" s="336">
        <v>0</v>
      </c>
      <c r="Q21" s="336">
        <v>6718</v>
      </c>
      <c r="R21" s="336">
        <v>0</v>
      </c>
      <c r="S21" s="336">
        <v>0</v>
      </c>
      <c r="T21" s="336">
        <v>0</v>
      </c>
      <c r="U21" s="336"/>
      <c r="V21" s="337">
        <v>0.94873926295372679</v>
      </c>
    </row>
    <row r="22" spans="1:256">
      <c r="A22" s="318"/>
      <c r="B22" s="320" t="s">
        <v>521</v>
      </c>
      <c r="C22" s="336">
        <v>1890944000</v>
      </c>
      <c r="D22" s="336">
        <v>37808</v>
      </c>
      <c r="E22" s="336">
        <v>31177</v>
      </c>
      <c r="F22" s="336">
        <v>0</v>
      </c>
      <c r="G22" s="336">
        <v>0</v>
      </c>
      <c r="H22" s="336">
        <v>0</v>
      </c>
      <c r="I22" s="336">
        <v>0</v>
      </c>
      <c r="J22" s="336">
        <v>24</v>
      </c>
      <c r="K22" s="336">
        <v>0</v>
      </c>
      <c r="L22" s="336">
        <v>0</v>
      </c>
      <c r="M22" s="336">
        <v>0</v>
      </c>
      <c r="N22" s="336">
        <v>0</v>
      </c>
      <c r="O22" s="336">
        <v>31153</v>
      </c>
      <c r="P22" s="336">
        <v>0</v>
      </c>
      <c r="Q22" s="336">
        <v>31153</v>
      </c>
      <c r="R22" s="336">
        <v>0</v>
      </c>
      <c r="S22" s="336">
        <v>0</v>
      </c>
      <c r="T22" s="336">
        <v>0</v>
      </c>
      <c r="U22" s="336"/>
      <c r="V22" s="337">
        <v>0.82461383834109181</v>
      </c>
    </row>
    <row r="23" spans="1:256">
      <c r="A23" s="318"/>
      <c r="B23" s="320" t="s">
        <v>172</v>
      </c>
      <c r="C23" s="336">
        <v>6093595000</v>
      </c>
      <c r="D23" s="336">
        <v>23256</v>
      </c>
      <c r="E23" s="336">
        <v>7415</v>
      </c>
      <c r="F23" s="336">
        <v>100</v>
      </c>
      <c r="G23" s="336">
        <v>0</v>
      </c>
      <c r="H23" s="336">
        <v>0</v>
      </c>
      <c r="I23" s="336">
        <v>0</v>
      </c>
      <c r="J23" s="336">
        <v>0</v>
      </c>
      <c r="K23" s="336">
        <v>0</v>
      </c>
      <c r="L23" s="336">
        <v>0</v>
      </c>
      <c r="M23" s="336">
        <v>0</v>
      </c>
      <c r="N23" s="336">
        <v>0</v>
      </c>
      <c r="O23" s="336">
        <v>7315</v>
      </c>
      <c r="P23" s="336">
        <v>0</v>
      </c>
      <c r="Q23" s="336">
        <v>7315</v>
      </c>
      <c r="R23" s="336">
        <v>0</v>
      </c>
      <c r="S23" s="336">
        <v>0</v>
      </c>
      <c r="T23" s="336">
        <v>0</v>
      </c>
      <c r="U23" s="336"/>
      <c r="V23" s="337">
        <v>0.31884244926040589</v>
      </c>
    </row>
    <row r="24" spans="1:256">
      <c r="A24" s="318"/>
      <c r="B24" s="320" t="s">
        <v>173</v>
      </c>
      <c r="C24" s="336">
        <v>5829367000</v>
      </c>
      <c r="D24" s="336">
        <v>15487</v>
      </c>
      <c r="E24" s="336">
        <v>12285</v>
      </c>
      <c r="F24" s="336">
        <v>1124</v>
      </c>
      <c r="G24" s="336">
        <v>0</v>
      </c>
      <c r="H24" s="336">
        <v>0</v>
      </c>
      <c r="I24" s="336">
        <v>0</v>
      </c>
      <c r="J24" s="336">
        <v>0</v>
      </c>
      <c r="K24" s="336">
        <v>0</v>
      </c>
      <c r="L24" s="336">
        <v>0</v>
      </c>
      <c r="M24" s="336">
        <v>0</v>
      </c>
      <c r="N24" s="336">
        <v>0</v>
      </c>
      <c r="O24" s="336">
        <v>11161</v>
      </c>
      <c r="P24" s="336">
        <v>0</v>
      </c>
      <c r="Q24" s="336">
        <v>11161</v>
      </c>
      <c r="R24" s="336">
        <v>0</v>
      </c>
      <c r="S24" s="336">
        <v>0</v>
      </c>
      <c r="T24" s="336">
        <v>0</v>
      </c>
      <c r="U24" s="336"/>
      <c r="V24" s="337">
        <v>0.79324594821463168</v>
      </c>
    </row>
    <row r="25" spans="1:256" ht="31.5">
      <c r="A25" s="318"/>
      <c r="B25" s="320" t="s">
        <v>511</v>
      </c>
      <c r="C25" s="336">
        <v>6160698556</v>
      </c>
      <c r="D25" s="336">
        <v>0</v>
      </c>
      <c r="E25" s="336">
        <v>0</v>
      </c>
      <c r="F25" s="336">
        <v>0</v>
      </c>
      <c r="G25" s="336">
        <v>0</v>
      </c>
      <c r="H25" s="336">
        <v>0</v>
      </c>
      <c r="I25" s="336">
        <v>0</v>
      </c>
      <c r="J25" s="336">
        <v>0</v>
      </c>
      <c r="K25" s="336">
        <v>0</v>
      </c>
      <c r="L25" s="336">
        <v>0</v>
      </c>
      <c r="M25" s="336">
        <v>0</v>
      </c>
      <c r="N25" s="336">
        <v>0</v>
      </c>
      <c r="O25" s="336">
        <v>0</v>
      </c>
      <c r="P25" s="336">
        <v>0</v>
      </c>
      <c r="Q25" s="336">
        <v>0</v>
      </c>
      <c r="R25" s="336">
        <v>0</v>
      </c>
      <c r="S25" s="336">
        <v>0</v>
      </c>
      <c r="T25" s="336">
        <v>0</v>
      </c>
      <c r="U25" s="336"/>
      <c r="V25" s="337" t="e">
        <v>#DIV/0!</v>
      </c>
    </row>
    <row r="26" spans="1:256" ht="31.5">
      <c r="A26" s="318"/>
      <c r="B26" s="320" t="s">
        <v>300</v>
      </c>
      <c r="C26" s="336">
        <v>6989847714</v>
      </c>
      <c r="D26" s="336">
        <v>1726</v>
      </c>
      <c r="E26" s="336">
        <v>1726</v>
      </c>
      <c r="F26" s="336">
        <v>0</v>
      </c>
      <c r="G26" s="336">
        <v>0</v>
      </c>
      <c r="H26" s="336">
        <v>0</v>
      </c>
      <c r="I26" s="336">
        <v>0</v>
      </c>
      <c r="J26" s="336">
        <v>0</v>
      </c>
      <c r="K26" s="336">
        <v>0</v>
      </c>
      <c r="L26" s="336">
        <v>0</v>
      </c>
      <c r="M26" s="336">
        <v>0</v>
      </c>
      <c r="N26" s="336">
        <v>0</v>
      </c>
      <c r="O26" s="336">
        <v>1726</v>
      </c>
      <c r="P26" s="336">
        <v>0</v>
      </c>
      <c r="Q26" s="336">
        <v>1726</v>
      </c>
      <c r="R26" s="336">
        <v>0</v>
      </c>
      <c r="S26" s="336">
        <v>0</v>
      </c>
      <c r="T26" s="336">
        <v>0</v>
      </c>
      <c r="U26" s="336"/>
      <c r="V26" s="337">
        <v>1</v>
      </c>
    </row>
    <row r="27" spans="1:256" ht="31.5">
      <c r="A27" s="318"/>
      <c r="B27" s="320" t="s">
        <v>250</v>
      </c>
      <c r="C27" s="336">
        <v>2023348488</v>
      </c>
      <c r="D27" s="336">
        <v>5725</v>
      </c>
      <c r="E27" s="336">
        <v>4866</v>
      </c>
      <c r="F27" s="336">
        <v>0</v>
      </c>
      <c r="G27" s="336">
        <v>0</v>
      </c>
      <c r="H27" s="336">
        <v>0</v>
      </c>
      <c r="I27" s="336">
        <v>0</v>
      </c>
      <c r="J27" s="336">
        <v>179</v>
      </c>
      <c r="K27" s="336">
        <v>0</v>
      </c>
      <c r="L27" s="336">
        <v>0</v>
      </c>
      <c r="M27" s="336">
        <v>0</v>
      </c>
      <c r="N27" s="336">
        <v>1251</v>
      </c>
      <c r="O27" s="336">
        <v>3436</v>
      </c>
      <c r="P27" s="336">
        <v>0</v>
      </c>
      <c r="Q27" s="336">
        <v>3436</v>
      </c>
      <c r="R27" s="336">
        <v>0</v>
      </c>
      <c r="S27" s="336">
        <v>0</v>
      </c>
      <c r="T27" s="336">
        <v>0</v>
      </c>
      <c r="U27" s="336"/>
      <c r="V27" s="337">
        <v>0.84995633187772923</v>
      </c>
    </row>
    <row r="28" spans="1:256">
      <c r="A28" s="318"/>
      <c r="B28" s="319" t="s">
        <v>510</v>
      </c>
      <c r="C28" s="336"/>
      <c r="D28" s="336">
        <v>0</v>
      </c>
      <c r="E28" s="336">
        <v>0</v>
      </c>
      <c r="F28" s="336">
        <v>0</v>
      </c>
      <c r="G28" s="336">
        <v>0</v>
      </c>
      <c r="H28" s="336">
        <v>0</v>
      </c>
      <c r="I28" s="336">
        <v>0</v>
      </c>
      <c r="J28" s="336">
        <v>0</v>
      </c>
      <c r="K28" s="336">
        <v>0</v>
      </c>
      <c r="L28" s="336">
        <v>0</v>
      </c>
      <c r="M28" s="336">
        <v>0</v>
      </c>
      <c r="N28" s="336">
        <v>0</v>
      </c>
      <c r="O28" s="336">
        <v>0</v>
      </c>
      <c r="P28" s="336">
        <v>0</v>
      </c>
      <c r="Q28" s="336">
        <v>0</v>
      </c>
      <c r="R28" s="336">
        <v>0</v>
      </c>
      <c r="S28" s="336">
        <v>0</v>
      </c>
      <c r="T28" s="336">
        <v>0</v>
      </c>
      <c r="U28" s="336"/>
      <c r="V28" s="337"/>
    </row>
    <row r="29" spans="1:256" ht="31.5">
      <c r="A29" s="318"/>
      <c r="B29" s="319" t="s">
        <v>522</v>
      </c>
      <c r="C29" s="336">
        <v>7596544000</v>
      </c>
      <c r="D29" s="336">
        <v>0</v>
      </c>
      <c r="E29" s="336">
        <v>0</v>
      </c>
      <c r="F29" s="336">
        <v>0</v>
      </c>
      <c r="G29" s="336">
        <v>0</v>
      </c>
      <c r="H29" s="336">
        <v>0</v>
      </c>
      <c r="I29" s="336">
        <v>0</v>
      </c>
      <c r="J29" s="336">
        <v>0</v>
      </c>
      <c r="K29" s="336">
        <v>0</v>
      </c>
      <c r="L29" s="336">
        <v>0</v>
      </c>
      <c r="M29" s="336">
        <v>0</v>
      </c>
      <c r="N29" s="336">
        <v>0</v>
      </c>
      <c r="O29" s="336">
        <v>0</v>
      </c>
      <c r="P29" s="336">
        <v>0</v>
      </c>
      <c r="Q29" s="336">
        <v>0</v>
      </c>
      <c r="R29" s="336">
        <v>0</v>
      </c>
      <c r="S29" s="336">
        <v>0</v>
      </c>
      <c r="T29" s="336">
        <v>0</v>
      </c>
      <c r="U29" s="336"/>
      <c r="V29" s="337" t="e">
        <v>#DIV/0!</v>
      </c>
    </row>
    <row r="30" spans="1:256">
      <c r="A30" s="334" t="s">
        <v>529</v>
      </c>
      <c r="B30" s="335" t="s">
        <v>530</v>
      </c>
      <c r="C30" s="336">
        <v>10138392000</v>
      </c>
      <c r="D30" s="336">
        <v>9522</v>
      </c>
      <c r="E30" s="336">
        <v>8560</v>
      </c>
      <c r="F30" s="336">
        <v>864</v>
      </c>
      <c r="G30" s="336">
        <v>0</v>
      </c>
      <c r="H30" s="336">
        <v>0</v>
      </c>
      <c r="I30" s="336">
        <v>0</v>
      </c>
      <c r="J30" s="336">
        <v>0</v>
      </c>
      <c r="K30" s="336">
        <v>0</v>
      </c>
      <c r="L30" s="336">
        <v>0</v>
      </c>
      <c r="M30" s="336">
        <v>0</v>
      </c>
      <c r="N30" s="336">
        <v>0</v>
      </c>
      <c r="O30" s="336">
        <v>2310</v>
      </c>
      <c r="P30" s="336">
        <v>0</v>
      </c>
      <c r="Q30" s="336">
        <v>0</v>
      </c>
      <c r="R30" s="336">
        <v>2310</v>
      </c>
      <c r="S30" s="336">
        <v>5386</v>
      </c>
      <c r="T30" s="336">
        <v>0</v>
      </c>
      <c r="U30" s="336"/>
      <c r="V30" s="337">
        <v>0.89897080445284605</v>
      </c>
    </row>
    <row r="31" spans="1:256">
      <c r="A31" s="338"/>
      <c r="B31" s="339" t="s">
        <v>531</v>
      </c>
      <c r="C31" s="340">
        <v>7151927000</v>
      </c>
      <c r="D31" s="340">
        <v>8564</v>
      </c>
      <c r="E31" s="336">
        <v>7735</v>
      </c>
      <c r="F31" s="336">
        <v>864</v>
      </c>
      <c r="G31" s="336">
        <v>0</v>
      </c>
      <c r="H31" s="336">
        <v>0</v>
      </c>
      <c r="I31" s="336">
        <v>0</v>
      </c>
      <c r="J31" s="336">
        <v>0</v>
      </c>
      <c r="K31" s="336">
        <v>0</v>
      </c>
      <c r="L31" s="336">
        <v>0</v>
      </c>
      <c r="M31" s="336">
        <v>0</v>
      </c>
      <c r="N31" s="336">
        <v>0</v>
      </c>
      <c r="O31" s="336">
        <v>1485</v>
      </c>
      <c r="P31" s="336">
        <v>0</v>
      </c>
      <c r="Q31" s="336">
        <v>0</v>
      </c>
      <c r="R31" s="336">
        <v>1485</v>
      </c>
      <c r="S31" s="336">
        <v>5386</v>
      </c>
      <c r="T31" s="336">
        <v>0</v>
      </c>
      <c r="U31" s="340"/>
      <c r="V31" s="341">
        <v>0.90319943951424564</v>
      </c>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c r="IR31" s="342"/>
      <c r="IS31" s="342"/>
      <c r="IT31" s="342"/>
      <c r="IU31" s="342"/>
      <c r="IV31" s="342"/>
    </row>
    <row r="32" spans="1:256" ht="31.5">
      <c r="A32" s="338"/>
      <c r="B32" s="319" t="s">
        <v>833</v>
      </c>
      <c r="C32" s="340">
        <v>238000000</v>
      </c>
      <c r="D32" s="340">
        <v>958</v>
      </c>
      <c r="E32" s="336">
        <v>825</v>
      </c>
      <c r="F32" s="336">
        <v>0</v>
      </c>
      <c r="G32" s="336">
        <v>0</v>
      </c>
      <c r="H32" s="336">
        <v>0</v>
      </c>
      <c r="I32" s="336">
        <v>0</v>
      </c>
      <c r="J32" s="336">
        <v>0</v>
      </c>
      <c r="K32" s="336">
        <v>0</v>
      </c>
      <c r="L32" s="336">
        <v>0</v>
      </c>
      <c r="M32" s="336">
        <v>0</v>
      </c>
      <c r="N32" s="336">
        <v>0</v>
      </c>
      <c r="O32" s="336">
        <v>825</v>
      </c>
      <c r="P32" s="336">
        <v>0</v>
      </c>
      <c r="Q32" s="336">
        <v>0</v>
      </c>
      <c r="R32" s="336">
        <v>825</v>
      </c>
      <c r="S32" s="336">
        <v>0</v>
      </c>
      <c r="T32" s="336">
        <v>0</v>
      </c>
      <c r="U32" s="340"/>
      <c r="V32" s="341">
        <v>0.86116910229645094</v>
      </c>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c r="IR32" s="342"/>
      <c r="IS32" s="342"/>
      <c r="IT32" s="342"/>
      <c r="IU32" s="342"/>
      <c r="IV32" s="342"/>
    </row>
    <row r="33" spans="1:22">
      <c r="A33" s="334" t="s">
        <v>84</v>
      </c>
      <c r="B33" s="335" t="s">
        <v>59</v>
      </c>
      <c r="C33" s="336">
        <v>2748465000</v>
      </c>
      <c r="D33" s="336">
        <v>10570</v>
      </c>
      <c r="E33" s="336">
        <v>9756</v>
      </c>
      <c r="F33" s="336">
        <v>1319</v>
      </c>
      <c r="G33" s="336">
        <v>0</v>
      </c>
      <c r="H33" s="336">
        <v>0</v>
      </c>
      <c r="I33" s="336">
        <v>0</v>
      </c>
      <c r="J33" s="336">
        <v>0</v>
      </c>
      <c r="K33" s="336">
        <v>0</v>
      </c>
      <c r="L33" s="336">
        <v>0</v>
      </c>
      <c r="M33" s="336">
        <v>0</v>
      </c>
      <c r="N33" s="336">
        <v>0</v>
      </c>
      <c r="O33" s="336">
        <v>3250</v>
      </c>
      <c r="P33" s="336">
        <v>0</v>
      </c>
      <c r="Q33" s="336">
        <v>0</v>
      </c>
      <c r="R33" s="336">
        <v>3250</v>
      </c>
      <c r="S33" s="336">
        <v>5187</v>
      </c>
      <c r="T33" s="336">
        <v>0</v>
      </c>
      <c r="U33" s="336"/>
      <c r="V33" s="337">
        <v>0.92298959318826868</v>
      </c>
    </row>
    <row r="34" spans="1:22">
      <c r="A34" s="318"/>
      <c r="B34" s="319" t="s">
        <v>532</v>
      </c>
      <c r="C34" s="336">
        <v>32522893000</v>
      </c>
      <c r="D34" s="336">
        <v>7208</v>
      </c>
      <c r="E34" s="336">
        <v>6506</v>
      </c>
      <c r="F34" s="336">
        <v>1319</v>
      </c>
      <c r="G34" s="336">
        <v>0</v>
      </c>
      <c r="H34" s="336">
        <v>0</v>
      </c>
      <c r="I34" s="336">
        <v>0</v>
      </c>
      <c r="J34" s="336">
        <v>0</v>
      </c>
      <c r="K34" s="336">
        <v>0</v>
      </c>
      <c r="L34" s="336">
        <v>0</v>
      </c>
      <c r="M34" s="336">
        <v>0</v>
      </c>
      <c r="N34" s="336">
        <v>0</v>
      </c>
      <c r="O34" s="336">
        <v>0</v>
      </c>
      <c r="P34" s="336">
        <v>0</v>
      </c>
      <c r="Q34" s="336">
        <v>0</v>
      </c>
      <c r="R34" s="336">
        <v>0</v>
      </c>
      <c r="S34" s="336">
        <v>5187</v>
      </c>
      <c r="T34" s="336">
        <v>0</v>
      </c>
      <c r="U34" s="336"/>
      <c r="V34" s="337">
        <v>0.90260821309655936</v>
      </c>
    </row>
    <row r="35" spans="1:22">
      <c r="A35" s="318"/>
      <c r="B35" s="319" t="s">
        <v>175</v>
      </c>
      <c r="C35" s="336">
        <v>16158673000</v>
      </c>
      <c r="D35" s="336">
        <v>0</v>
      </c>
      <c r="E35" s="336">
        <v>0</v>
      </c>
      <c r="F35" s="336">
        <v>0</v>
      </c>
      <c r="G35" s="336">
        <v>0</v>
      </c>
      <c r="H35" s="336">
        <v>0</v>
      </c>
      <c r="I35" s="336">
        <v>0</v>
      </c>
      <c r="J35" s="336">
        <v>0</v>
      </c>
      <c r="K35" s="336">
        <v>0</v>
      </c>
      <c r="L35" s="336">
        <v>0</v>
      </c>
      <c r="M35" s="336">
        <v>0</v>
      </c>
      <c r="N35" s="336">
        <v>0</v>
      </c>
      <c r="O35" s="336">
        <v>0</v>
      </c>
      <c r="P35" s="336">
        <v>0</v>
      </c>
      <c r="Q35" s="336">
        <v>0</v>
      </c>
      <c r="R35" s="336">
        <v>0</v>
      </c>
      <c r="S35" s="336">
        <v>0</v>
      </c>
      <c r="T35" s="336">
        <v>0</v>
      </c>
      <c r="U35" s="336"/>
      <c r="V35" s="337" t="e">
        <v>#DIV/0!</v>
      </c>
    </row>
    <row r="36" spans="1:22">
      <c r="A36" s="318"/>
      <c r="B36" s="319" t="s">
        <v>176</v>
      </c>
      <c r="C36" s="336">
        <v>9644620000</v>
      </c>
      <c r="D36" s="336">
        <v>3362</v>
      </c>
      <c r="E36" s="336">
        <v>3250</v>
      </c>
      <c r="F36" s="336">
        <v>0</v>
      </c>
      <c r="G36" s="336">
        <v>0</v>
      </c>
      <c r="H36" s="336">
        <v>0</v>
      </c>
      <c r="I36" s="336">
        <v>0</v>
      </c>
      <c r="J36" s="336">
        <v>0</v>
      </c>
      <c r="K36" s="336">
        <v>0</v>
      </c>
      <c r="L36" s="336">
        <v>0</v>
      </c>
      <c r="M36" s="336">
        <v>0</v>
      </c>
      <c r="N36" s="336">
        <v>0</v>
      </c>
      <c r="O36" s="336">
        <v>3250</v>
      </c>
      <c r="P36" s="336">
        <v>0</v>
      </c>
      <c r="Q36" s="336">
        <v>0</v>
      </c>
      <c r="R36" s="336">
        <v>3250</v>
      </c>
      <c r="S36" s="336">
        <v>0</v>
      </c>
      <c r="T36" s="336">
        <v>0</v>
      </c>
      <c r="U36" s="336"/>
      <c r="V36" s="337">
        <v>0.96668649613325397</v>
      </c>
    </row>
    <row r="37" spans="1:22">
      <c r="A37" s="334" t="s">
        <v>98</v>
      </c>
      <c r="B37" s="335" t="s">
        <v>180</v>
      </c>
      <c r="C37" s="336">
        <v>6719600000</v>
      </c>
      <c r="D37" s="336">
        <v>31107</v>
      </c>
      <c r="E37" s="336">
        <v>27553</v>
      </c>
      <c r="F37" s="336">
        <v>93</v>
      </c>
      <c r="G37" s="336">
        <v>0</v>
      </c>
      <c r="H37" s="336">
        <v>0</v>
      </c>
      <c r="I37" s="336">
        <v>0</v>
      </c>
      <c r="J37" s="336">
        <v>0</v>
      </c>
      <c r="K37" s="336">
        <v>0</v>
      </c>
      <c r="L37" s="336">
        <v>0</v>
      </c>
      <c r="M37" s="336">
        <v>0</v>
      </c>
      <c r="N37" s="336">
        <v>120</v>
      </c>
      <c r="O37" s="336">
        <v>9267</v>
      </c>
      <c r="P37" s="336">
        <v>0</v>
      </c>
      <c r="Q37" s="336">
        <v>0</v>
      </c>
      <c r="R37" s="336">
        <v>9267</v>
      </c>
      <c r="S37" s="336">
        <v>18073</v>
      </c>
      <c r="T37" s="336">
        <v>0</v>
      </c>
      <c r="U37" s="336"/>
      <c r="V37" s="337">
        <v>0.8857491882855949</v>
      </c>
    </row>
    <row r="38" spans="1:22">
      <c r="A38" s="318"/>
      <c r="B38" s="319" t="s">
        <v>533</v>
      </c>
      <c r="C38" s="336">
        <v>33638043006</v>
      </c>
      <c r="D38" s="336">
        <v>14374</v>
      </c>
      <c r="E38" s="336">
        <v>12359</v>
      </c>
      <c r="F38" s="336">
        <v>93</v>
      </c>
      <c r="G38" s="336">
        <v>0</v>
      </c>
      <c r="H38" s="336">
        <v>0</v>
      </c>
      <c r="I38" s="336">
        <v>0</v>
      </c>
      <c r="J38" s="336">
        <v>0</v>
      </c>
      <c r="K38" s="336">
        <v>0</v>
      </c>
      <c r="L38" s="336">
        <v>0</v>
      </c>
      <c r="M38" s="336">
        <v>0</v>
      </c>
      <c r="N38" s="336">
        <v>120</v>
      </c>
      <c r="O38" s="336">
        <v>3585</v>
      </c>
      <c r="P38" s="336">
        <v>0</v>
      </c>
      <c r="Q38" s="336">
        <v>0</v>
      </c>
      <c r="R38" s="336">
        <v>3585</v>
      </c>
      <c r="S38" s="336">
        <v>8561</v>
      </c>
      <c r="T38" s="336">
        <v>0</v>
      </c>
      <c r="U38" s="336"/>
      <c r="V38" s="337">
        <v>0.8598163350493947</v>
      </c>
    </row>
    <row r="39" spans="1:22">
      <c r="A39" s="318"/>
      <c r="B39" s="319" t="s">
        <v>4</v>
      </c>
      <c r="C39" s="336">
        <v>28235139006</v>
      </c>
      <c r="D39" s="336">
        <v>9875</v>
      </c>
      <c r="E39" s="336">
        <v>9512</v>
      </c>
      <c r="F39" s="336">
        <v>0</v>
      </c>
      <c r="G39" s="336">
        <v>0</v>
      </c>
      <c r="H39" s="336">
        <v>0</v>
      </c>
      <c r="I39" s="336">
        <v>0</v>
      </c>
      <c r="J39" s="336">
        <v>0</v>
      </c>
      <c r="K39" s="336">
        <v>0</v>
      </c>
      <c r="L39" s="336">
        <v>0</v>
      </c>
      <c r="M39" s="336">
        <v>0</v>
      </c>
      <c r="N39" s="336">
        <v>0</v>
      </c>
      <c r="O39" s="336">
        <v>0</v>
      </c>
      <c r="P39" s="336">
        <v>0</v>
      </c>
      <c r="Q39" s="336">
        <v>0</v>
      </c>
      <c r="R39" s="336">
        <v>0</v>
      </c>
      <c r="S39" s="336">
        <v>9512</v>
      </c>
      <c r="T39" s="336">
        <v>0</v>
      </c>
      <c r="U39" s="336"/>
      <c r="V39" s="337">
        <v>0.96324050632911395</v>
      </c>
    </row>
    <row r="40" spans="1:22">
      <c r="A40" s="318"/>
      <c r="B40" s="319" t="s">
        <v>177</v>
      </c>
      <c r="C40" s="336">
        <v>2135780000</v>
      </c>
      <c r="D40" s="336">
        <v>6858</v>
      </c>
      <c r="E40" s="336">
        <v>5682</v>
      </c>
      <c r="F40" s="336">
        <v>0</v>
      </c>
      <c r="G40" s="336">
        <v>0</v>
      </c>
      <c r="H40" s="336">
        <v>0</v>
      </c>
      <c r="I40" s="336">
        <v>0</v>
      </c>
      <c r="J40" s="336">
        <v>0</v>
      </c>
      <c r="K40" s="336">
        <v>0</v>
      </c>
      <c r="L40" s="336">
        <v>0</v>
      </c>
      <c r="M40" s="336">
        <v>0</v>
      </c>
      <c r="N40" s="336">
        <v>0</v>
      </c>
      <c r="O40" s="336">
        <v>5682</v>
      </c>
      <c r="P40" s="336">
        <v>0</v>
      </c>
      <c r="Q40" s="336">
        <v>0</v>
      </c>
      <c r="R40" s="336">
        <v>5682</v>
      </c>
      <c r="S40" s="336">
        <v>0</v>
      </c>
      <c r="T40" s="336">
        <v>0</v>
      </c>
      <c r="U40" s="336"/>
      <c r="V40" s="337">
        <v>0.82852143482064744</v>
      </c>
    </row>
    <row r="41" spans="1:22">
      <c r="A41" s="334" t="s">
        <v>534</v>
      </c>
      <c r="B41" s="335" t="s">
        <v>535</v>
      </c>
      <c r="C41" s="336">
        <v>2322000000</v>
      </c>
      <c r="D41" s="336">
        <v>39793</v>
      </c>
      <c r="E41" s="336">
        <v>23571</v>
      </c>
      <c r="F41" s="336">
        <v>0</v>
      </c>
      <c r="G41" s="336">
        <v>18072</v>
      </c>
      <c r="H41" s="336">
        <v>0</v>
      </c>
      <c r="I41" s="336">
        <v>0</v>
      </c>
      <c r="J41" s="336">
        <v>0</v>
      </c>
      <c r="K41" s="336">
        <v>0</v>
      </c>
      <c r="L41" s="336">
        <v>0</v>
      </c>
      <c r="M41" s="336">
        <v>0</v>
      </c>
      <c r="N41" s="336">
        <v>0</v>
      </c>
      <c r="O41" s="336">
        <v>0</v>
      </c>
      <c r="P41" s="336">
        <v>0</v>
      </c>
      <c r="Q41" s="336">
        <v>0</v>
      </c>
      <c r="R41" s="336">
        <v>0</v>
      </c>
      <c r="S41" s="336">
        <v>5499</v>
      </c>
      <c r="T41" s="336">
        <v>0</v>
      </c>
      <c r="U41" s="336"/>
      <c r="V41" s="337">
        <v>0.59234036137009016</v>
      </c>
    </row>
    <row r="42" spans="1:22">
      <c r="A42" s="318"/>
      <c r="B42" s="319" t="s">
        <v>5</v>
      </c>
      <c r="C42" s="336">
        <v>945124000</v>
      </c>
      <c r="D42" s="336">
        <v>32903</v>
      </c>
      <c r="E42" s="336">
        <v>18404</v>
      </c>
      <c r="F42" s="336">
        <v>0</v>
      </c>
      <c r="G42" s="336">
        <v>14508</v>
      </c>
      <c r="H42" s="336">
        <v>0</v>
      </c>
      <c r="I42" s="336">
        <v>0</v>
      </c>
      <c r="J42" s="336">
        <v>0</v>
      </c>
      <c r="K42" s="336">
        <v>0</v>
      </c>
      <c r="L42" s="336">
        <v>0</v>
      </c>
      <c r="M42" s="336">
        <v>0</v>
      </c>
      <c r="N42" s="336">
        <v>0</v>
      </c>
      <c r="O42" s="336">
        <v>0</v>
      </c>
      <c r="P42" s="336">
        <v>0</v>
      </c>
      <c r="Q42" s="336">
        <v>0</v>
      </c>
      <c r="R42" s="336">
        <v>0</v>
      </c>
      <c r="S42" s="336">
        <v>3896</v>
      </c>
      <c r="T42" s="336">
        <v>0</v>
      </c>
      <c r="U42" s="336"/>
      <c r="V42" s="337">
        <v>0.55934109351730843</v>
      </c>
    </row>
    <row r="43" spans="1:22" ht="31.5">
      <c r="A43" s="318"/>
      <c r="B43" s="319" t="s">
        <v>6</v>
      </c>
      <c r="C43" s="336">
        <v>17182857000</v>
      </c>
      <c r="D43" s="336">
        <v>2114</v>
      </c>
      <c r="E43" s="336">
        <v>1984</v>
      </c>
      <c r="F43" s="336">
        <v>0</v>
      </c>
      <c r="G43" s="336">
        <v>381</v>
      </c>
      <c r="H43" s="336">
        <v>0</v>
      </c>
      <c r="I43" s="336">
        <v>0</v>
      </c>
      <c r="J43" s="336">
        <v>0</v>
      </c>
      <c r="K43" s="336">
        <v>0</v>
      </c>
      <c r="L43" s="336">
        <v>0</v>
      </c>
      <c r="M43" s="336">
        <v>0</v>
      </c>
      <c r="N43" s="336">
        <v>0</v>
      </c>
      <c r="O43" s="336">
        <v>0</v>
      </c>
      <c r="P43" s="336">
        <v>0</v>
      </c>
      <c r="Q43" s="336">
        <v>0</v>
      </c>
      <c r="R43" s="336">
        <v>0</v>
      </c>
      <c r="S43" s="336">
        <v>1603</v>
      </c>
      <c r="T43" s="336">
        <v>0</v>
      </c>
      <c r="U43" s="336"/>
      <c r="V43" s="337">
        <v>0.93850520340586563</v>
      </c>
    </row>
    <row r="44" spans="1:22" ht="31.5">
      <c r="A44" s="318"/>
      <c r="B44" s="319" t="s">
        <v>834</v>
      </c>
      <c r="C44" s="336">
        <v>16492857000</v>
      </c>
      <c r="D44" s="336">
        <v>4776</v>
      </c>
      <c r="E44" s="336">
        <v>3183</v>
      </c>
      <c r="F44" s="336">
        <v>0</v>
      </c>
      <c r="G44" s="336">
        <v>3183</v>
      </c>
      <c r="H44" s="336">
        <v>0</v>
      </c>
      <c r="I44" s="336">
        <v>0</v>
      </c>
      <c r="J44" s="336">
        <v>0</v>
      </c>
      <c r="K44" s="336">
        <v>0</v>
      </c>
      <c r="L44" s="336">
        <v>0</v>
      </c>
      <c r="M44" s="336">
        <v>0</v>
      </c>
      <c r="N44" s="336">
        <v>0</v>
      </c>
      <c r="O44" s="336">
        <v>0</v>
      </c>
      <c r="P44" s="336">
        <v>0</v>
      </c>
      <c r="Q44" s="336">
        <v>0</v>
      </c>
      <c r="R44" s="336">
        <v>0</v>
      </c>
      <c r="S44" s="336">
        <v>0</v>
      </c>
      <c r="T44" s="336">
        <v>0</v>
      </c>
      <c r="U44" s="336"/>
      <c r="V44" s="337">
        <v>0.66645728643216084</v>
      </c>
    </row>
    <row r="45" spans="1:22" ht="31.5">
      <c r="A45" s="318"/>
      <c r="B45" s="319" t="s">
        <v>254</v>
      </c>
      <c r="C45" s="336">
        <v>690000000</v>
      </c>
      <c r="D45" s="336">
        <v>0</v>
      </c>
      <c r="E45" s="336">
        <v>0</v>
      </c>
      <c r="F45" s="336">
        <v>0</v>
      </c>
      <c r="G45" s="336">
        <v>0</v>
      </c>
      <c r="H45" s="336">
        <v>0</v>
      </c>
      <c r="I45" s="336">
        <v>0</v>
      </c>
      <c r="J45" s="336">
        <v>0</v>
      </c>
      <c r="K45" s="336">
        <v>0</v>
      </c>
      <c r="L45" s="336">
        <v>0</v>
      </c>
      <c r="M45" s="336">
        <v>0</v>
      </c>
      <c r="N45" s="336">
        <v>0</v>
      </c>
      <c r="O45" s="336">
        <v>0</v>
      </c>
      <c r="P45" s="336">
        <v>0</v>
      </c>
      <c r="Q45" s="336">
        <v>0</v>
      </c>
      <c r="R45" s="336">
        <v>0</v>
      </c>
      <c r="S45" s="336">
        <v>0</v>
      </c>
      <c r="T45" s="336">
        <v>0</v>
      </c>
      <c r="U45" s="336"/>
      <c r="V45" s="337" t="e">
        <v>#DIV/0!</v>
      </c>
    </row>
    <row r="46" spans="1:22">
      <c r="A46" s="334" t="s">
        <v>536</v>
      </c>
      <c r="B46" s="335" t="s">
        <v>60</v>
      </c>
      <c r="C46" s="336">
        <v>9682359000</v>
      </c>
      <c r="D46" s="336">
        <v>17075</v>
      </c>
      <c r="E46" s="336">
        <v>14998</v>
      </c>
      <c r="F46" s="336">
        <v>4277</v>
      </c>
      <c r="G46" s="336">
        <v>0</v>
      </c>
      <c r="H46" s="336">
        <v>0</v>
      </c>
      <c r="I46" s="336">
        <v>0</v>
      </c>
      <c r="J46" s="336">
        <v>0</v>
      </c>
      <c r="K46" s="336">
        <v>0</v>
      </c>
      <c r="L46" s="336">
        <v>0</v>
      </c>
      <c r="M46" s="336">
        <v>0</v>
      </c>
      <c r="N46" s="336">
        <v>0</v>
      </c>
      <c r="O46" s="336">
        <v>690</v>
      </c>
      <c r="P46" s="336">
        <v>0</v>
      </c>
      <c r="Q46" s="336">
        <v>0</v>
      </c>
      <c r="R46" s="336">
        <v>690</v>
      </c>
      <c r="S46" s="336">
        <v>10031</v>
      </c>
      <c r="T46" s="336">
        <v>0</v>
      </c>
      <c r="U46" s="336"/>
      <c r="V46" s="337">
        <v>0.87836017569546121</v>
      </c>
    </row>
    <row r="47" spans="1:22">
      <c r="A47" s="318"/>
      <c r="B47" s="319" t="s">
        <v>7</v>
      </c>
      <c r="C47" s="336">
        <v>8069799000</v>
      </c>
      <c r="D47" s="336">
        <v>16385</v>
      </c>
      <c r="E47" s="336">
        <v>14308</v>
      </c>
      <c r="F47" s="336">
        <v>4277</v>
      </c>
      <c r="G47" s="336">
        <v>0</v>
      </c>
      <c r="H47" s="336">
        <v>0</v>
      </c>
      <c r="I47" s="336">
        <v>0</v>
      </c>
      <c r="J47" s="336">
        <v>0</v>
      </c>
      <c r="K47" s="336">
        <v>0</v>
      </c>
      <c r="L47" s="336">
        <v>0</v>
      </c>
      <c r="M47" s="336">
        <v>0</v>
      </c>
      <c r="N47" s="336">
        <v>0</v>
      </c>
      <c r="O47" s="336">
        <v>0</v>
      </c>
      <c r="P47" s="336">
        <v>0</v>
      </c>
      <c r="Q47" s="336">
        <v>0</v>
      </c>
      <c r="R47" s="336">
        <v>0</v>
      </c>
      <c r="S47" s="336">
        <v>10031</v>
      </c>
      <c r="T47" s="336">
        <v>0</v>
      </c>
      <c r="U47" s="336"/>
      <c r="V47" s="337">
        <v>0.87323771742447365</v>
      </c>
    </row>
    <row r="48" spans="1:22">
      <c r="A48" s="318"/>
      <c r="B48" s="319" t="s">
        <v>178</v>
      </c>
      <c r="C48" s="336">
        <v>266848000</v>
      </c>
      <c r="D48" s="336">
        <v>690</v>
      </c>
      <c r="E48" s="336">
        <v>690</v>
      </c>
      <c r="F48" s="336">
        <v>0</v>
      </c>
      <c r="G48" s="336">
        <v>0</v>
      </c>
      <c r="H48" s="336">
        <v>0</v>
      </c>
      <c r="I48" s="336">
        <v>0</v>
      </c>
      <c r="J48" s="336">
        <v>0</v>
      </c>
      <c r="K48" s="336">
        <v>0</v>
      </c>
      <c r="L48" s="336">
        <v>0</v>
      </c>
      <c r="M48" s="336">
        <v>0</v>
      </c>
      <c r="N48" s="336">
        <v>0</v>
      </c>
      <c r="O48" s="336">
        <v>690</v>
      </c>
      <c r="P48" s="336">
        <v>0</v>
      </c>
      <c r="Q48" s="336">
        <v>0</v>
      </c>
      <c r="R48" s="336">
        <v>690</v>
      </c>
      <c r="S48" s="336">
        <v>0</v>
      </c>
      <c r="T48" s="336">
        <v>0</v>
      </c>
      <c r="U48" s="336"/>
      <c r="V48" s="337">
        <v>1</v>
      </c>
    </row>
    <row r="49" spans="1:256">
      <c r="A49" s="334" t="s">
        <v>99</v>
      </c>
      <c r="B49" s="335" t="s">
        <v>61</v>
      </c>
      <c r="C49" s="336">
        <v>1345712000</v>
      </c>
      <c r="D49" s="336">
        <v>10001</v>
      </c>
      <c r="E49" s="336">
        <v>9580</v>
      </c>
      <c r="F49" s="336">
        <v>64</v>
      </c>
      <c r="G49" s="336">
        <v>0</v>
      </c>
      <c r="H49" s="336">
        <v>0</v>
      </c>
      <c r="I49" s="336">
        <v>0</v>
      </c>
      <c r="J49" s="336">
        <v>0</v>
      </c>
      <c r="K49" s="336">
        <v>0</v>
      </c>
      <c r="L49" s="336">
        <v>0</v>
      </c>
      <c r="M49" s="336">
        <v>0</v>
      </c>
      <c r="N49" s="336">
        <v>0</v>
      </c>
      <c r="O49" s="336">
        <v>3216</v>
      </c>
      <c r="P49" s="336">
        <v>0</v>
      </c>
      <c r="Q49" s="336">
        <v>0</v>
      </c>
      <c r="R49" s="336">
        <v>3216</v>
      </c>
      <c r="S49" s="336">
        <v>6300</v>
      </c>
      <c r="T49" s="336">
        <v>0</v>
      </c>
      <c r="U49" s="336"/>
      <c r="V49" s="337">
        <v>0.9579042095790421</v>
      </c>
    </row>
    <row r="50" spans="1:256">
      <c r="A50" s="318"/>
      <c r="B50" s="319" t="s">
        <v>137</v>
      </c>
      <c r="C50" s="336">
        <v>18161622940</v>
      </c>
      <c r="D50" s="336">
        <v>8216</v>
      </c>
      <c r="E50" s="336">
        <v>7802</v>
      </c>
      <c r="F50" s="336">
        <v>64</v>
      </c>
      <c r="G50" s="336">
        <v>0</v>
      </c>
      <c r="H50" s="336">
        <v>0</v>
      </c>
      <c r="I50" s="336">
        <v>0</v>
      </c>
      <c r="J50" s="336">
        <v>0</v>
      </c>
      <c r="K50" s="336">
        <v>0</v>
      </c>
      <c r="L50" s="336">
        <v>0</v>
      </c>
      <c r="M50" s="336">
        <v>0</v>
      </c>
      <c r="N50" s="336">
        <v>0</v>
      </c>
      <c r="O50" s="336">
        <v>2116</v>
      </c>
      <c r="P50" s="336">
        <v>0</v>
      </c>
      <c r="Q50" s="336">
        <v>0</v>
      </c>
      <c r="R50" s="336">
        <v>2116</v>
      </c>
      <c r="S50" s="336">
        <v>5622</v>
      </c>
      <c r="T50" s="336">
        <v>0</v>
      </c>
      <c r="U50" s="336"/>
      <c r="V50" s="337">
        <v>0.94961051606621227</v>
      </c>
    </row>
    <row r="51" spans="1:256">
      <c r="A51" s="318"/>
      <c r="B51" s="319" t="s">
        <v>512</v>
      </c>
      <c r="C51" s="336">
        <v>15862392000</v>
      </c>
      <c r="D51" s="336">
        <v>685</v>
      </c>
      <c r="E51" s="336">
        <v>678</v>
      </c>
      <c r="F51" s="336">
        <v>0</v>
      </c>
      <c r="G51" s="336">
        <v>0</v>
      </c>
      <c r="H51" s="336">
        <v>0</v>
      </c>
      <c r="I51" s="336">
        <v>0</v>
      </c>
      <c r="J51" s="336">
        <v>0</v>
      </c>
      <c r="K51" s="336">
        <v>0</v>
      </c>
      <c r="L51" s="336">
        <v>0</v>
      </c>
      <c r="M51" s="336">
        <v>0</v>
      </c>
      <c r="N51" s="336">
        <v>0</v>
      </c>
      <c r="O51" s="336">
        <v>0</v>
      </c>
      <c r="P51" s="336">
        <v>0</v>
      </c>
      <c r="Q51" s="336">
        <v>0</v>
      </c>
      <c r="R51" s="336">
        <v>0</v>
      </c>
      <c r="S51" s="336">
        <v>678</v>
      </c>
      <c r="T51" s="336">
        <v>0</v>
      </c>
      <c r="U51" s="336"/>
      <c r="V51" s="337">
        <v>0.98978102189781025</v>
      </c>
    </row>
    <row r="52" spans="1:256" ht="31.5">
      <c r="A52" s="318"/>
      <c r="B52" s="319" t="s">
        <v>523</v>
      </c>
      <c r="C52" s="336">
        <v>0</v>
      </c>
      <c r="D52" s="336">
        <v>1100</v>
      </c>
      <c r="E52" s="336">
        <v>1100</v>
      </c>
      <c r="F52" s="336">
        <v>0</v>
      </c>
      <c r="G52" s="336">
        <v>0</v>
      </c>
      <c r="H52" s="336">
        <v>0</v>
      </c>
      <c r="I52" s="336">
        <v>0</v>
      </c>
      <c r="J52" s="336">
        <v>0</v>
      </c>
      <c r="K52" s="336">
        <v>0</v>
      </c>
      <c r="L52" s="336">
        <v>0</v>
      </c>
      <c r="M52" s="336">
        <v>0</v>
      </c>
      <c r="N52" s="336">
        <v>0</v>
      </c>
      <c r="O52" s="336">
        <v>1100</v>
      </c>
      <c r="P52" s="336">
        <v>0</v>
      </c>
      <c r="Q52" s="336">
        <v>0</v>
      </c>
      <c r="R52" s="336">
        <v>1100</v>
      </c>
      <c r="S52" s="336">
        <v>0</v>
      </c>
      <c r="T52" s="336">
        <v>0</v>
      </c>
      <c r="U52" s="336"/>
      <c r="V52" s="337">
        <v>1</v>
      </c>
    </row>
    <row r="53" spans="1:256">
      <c r="A53" s="334" t="s">
        <v>100</v>
      </c>
      <c r="B53" s="335" t="s">
        <v>454</v>
      </c>
      <c r="C53" s="336">
        <v>1186000000</v>
      </c>
      <c r="D53" s="336">
        <v>24422</v>
      </c>
      <c r="E53" s="336">
        <v>19735</v>
      </c>
      <c r="F53" s="336">
        <v>1136</v>
      </c>
      <c r="G53" s="336">
        <v>0</v>
      </c>
      <c r="H53" s="336">
        <v>0</v>
      </c>
      <c r="I53" s="336">
        <v>0</v>
      </c>
      <c r="J53" s="336">
        <v>0</v>
      </c>
      <c r="K53" s="336">
        <v>0</v>
      </c>
      <c r="L53" s="336">
        <v>0</v>
      </c>
      <c r="M53" s="336">
        <v>0</v>
      </c>
      <c r="N53" s="336">
        <v>0</v>
      </c>
      <c r="O53" s="336">
        <v>8921</v>
      </c>
      <c r="P53" s="336">
        <v>8921</v>
      </c>
      <c r="Q53" s="336">
        <v>0</v>
      </c>
      <c r="R53" s="336">
        <v>0</v>
      </c>
      <c r="S53" s="336">
        <v>9678</v>
      </c>
      <c r="T53" s="336">
        <v>0</v>
      </c>
      <c r="U53" s="336"/>
      <c r="V53" s="337">
        <v>0.80808287609532392</v>
      </c>
    </row>
    <row r="54" spans="1:256">
      <c r="A54" s="318"/>
      <c r="B54" s="319" t="s">
        <v>8</v>
      </c>
      <c r="C54" s="336">
        <v>1113230940</v>
      </c>
      <c r="D54" s="336">
        <v>16202</v>
      </c>
      <c r="E54" s="336">
        <v>11951</v>
      </c>
      <c r="F54" s="336">
        <v>0</v>
      </c>
      <c r="G54" s="336">
        <v>0</v>
      </c>
      <c r="H54" s="336">
        <v>0</v>
      </c>
      <c r="I54" s="336">
        <v>0</v>
      </c>
      <c r="J54" s="336">
        <v>0</v>
      </c>
      <c r="K54" s="336">
        <v>0</v>
      </c>
      <c r="L54" s="336">
        <v>0</v>
      </c>
      <c r="M54" s="336">
        <v>0</v>
      </c>
      <c r="N54" s="336">
        <v>0</v>
      </c>
      <c r="O54" s="336">
        <v>2273</v>
      </c>
      <c r="P54" s="336">
        <v>2273</v>
      </c>
      <c r="Q54" s="336">
        <v>0</v>
      </c>
      <c r="R54" s="336">
        <v>0</v>
      </c>
      <c r="S54" s="336">
        <v>9678</v>
      </c>
      <c r="T54" s="336">
        <v>0</v>
      </c>
      <c r="U54" s="336"/>
      <c r="V54" s="337">
        <v>0.73762498456980619</v>
      </c>
    </row>
    <row r="55" spans="1:256">
      <c r="A55" s="318"/>
      <c r="B55" s="319" t="s">
        <v>174</v>
      </c>
      <c r="C55" s="336">
        <v>395529665700</v>
      </c>
      <c r="D55" s="336">
        <v>1461</v>
      </c>
      <c r="E55" s="336">
        <v>1461</v>
      </c>
      <c r="F55" s="336">
        <v>0</v>
      </c>
      <c r="G55" s="336">
        <v>0</v>
      </c>
      <c r="H55" s="336">
        <v>0</v>
      </c>
      <c r="I55" s="336">
        <v>0</v>
      </c>
      <c r="J55" s="336">
        <v>0</v>
      </c>
      <c r="K55" s="336">
        <v>0</v>
      </c>
      <c r="L55" s="336">
        <v>0</v>
      </c>
      <c r="M55" s="336">
        <v>0</v>
      </c>
      <c r="N55" s="336">
        <v>0</v>
      </c>
      <c r="O55" s="336">
        <v>1461</v>
      </c>
      <c r="P55" s="336">
        <v>1461</v>
      </c>
      <c r="Q55" s="336">
        <v>0</v>
      </c>
      <c r="R55" s="336">
        <v>0</v>
      </c>
      <c r="S55" s="336">
        <v>0</v>
      </c>
      <c r="T55" s="336">
        <v>0</v>
      </c>
      <c r="U55" s="336"/>
      <c r="V55" s="337">
        <v>1</v>
      </c>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c r="HN55" s="333"/>
      <c r="HO55" s="333"/>
      <c r="HP55" s="333"/>
      <c r="HQ55" s="333"/>
      <c r="HR55" s="333"/>
      <c r="HS55" s="333"/>
      <c r="HT55" s="333"/>
      <c r="HU55" s="333"/>
      <c r="HV55" s="333"/>
      <c r="HW55" s="333"/>
      <c r="HX55" s="333"/>
      <c r="HY55" s="333"/>
      <c r="HZ55" s="333"/>
      <c r="IA55" s="333"/>
      <c r="IB55" s="333"/>
      <c r="IC55" s="333"/>
      <c r="ID55" s="333"/>
      <c r="IE55" s="333"/>
      <c r="IF55" s="333"/>
      <c r="IG55" s="333"/>
      <c r="IH55" s="333"/>
      <c r="II55" s="333"/>
      <c r="IJ55" s="333"/>
      <c r="IK55" s="333"/>
      <c r="IL55" s="333"/>
      <c r="IM55" s="333"/>
      <c r="IN55" s="333"/>
      <c r="IO55" s="333"/>
      <c r="IP55" s="333"/>
      <c r="IQ55" s="333"/>
      <c r="IR55" s="333"/>
      <c r="IS55" s="333"/>
      <c r="IT55" s="333"/>
      <c r="IU55" s="333"/>
      <c r="IV55" s="333"/>
    </row>
    <row r="56" spans="1:256">
      <c r="A56" s="318"/>
      <c r="B56" s="319" t="s">
        <v>270</v>
      </c>
      <c r="C56" s="336">
        <v>46812884000</v>
      </c>
      <c r="D56" s="336">
        <v>5237</v>
      </c>
      <c r="E56" s="336">
        <v>4949</v>
      </c>
      <c r="F56" s="336">
        <v>0</v>
      </c>
      <c r="G56" s="336">
        <v>0</v>
      </c>
      <c r="H56" s="336">
        <v>0</v>
      </c>
      <c r="I56" s="336">
        <v>0</v>
      </c>
      <c r="J56" s="336">
        <v>0</v>
      </c>
      <c r="K56" s="336">
        <v>0</v>
      </c>
      <c r="L56" s="336">
        <v>0</v>
      </c>
      <c r="M56" s="336">
        <v>0</v>
      </c>
      <c r="N56" s="336">
        <v>0</v>
      </c>
      <c r="O56" s="336">
        <v>4949</v>
      </c>
      <c r="P56" s="336">
        <v>4949</v>
      </c>
      <c r="Q56" s="336">
        <v>0</v>
      </c>
      <c r="R56" s="336">
        <v>0</v>
      </c>
      <c r="S56" s="336">
        <v>0</v>
      </c>
      <c r="T56" s="336">
        <v>0</v>
      </c>
      <c r="U56" s="336"/>
      <c r="V56" s="337">
        <v>0.94500668321558146</v>
      </c>
    </row>
    <row r="57" spans="1:256" ht="31.5">
      <c r="A57" s="318"/>
      <c r="B57" s="319" t="s">
        <v>143</v>
      </c>
      <c r="C57" s="336">
        <v>334488383200</v>
      </c>
      <c r="D57" s="336">
        <v>1284</v>
      </c>
      <c r="E57" s="336">
        <v>1136</v>
      </c>
      <c r="F57" s="336">
        <v>1136</v>
      </c>
      <c r="G57" s="336">
        <v>0</v>
      </c>
      <c r="H57" s="336">
        <v>0</v>
      </c>
      <c r="I57" s="336">
        <v>0</v>
      </c>
      <c r="J57" s="336">
        <v>0</v>
      </c>
      <c r="K57" s="336">
        <v>0</v>
      </c>
      <c r="L57" s="336">
        <v>0</v>
      </c>
      <c r="M57" s="336">
        <v>0</v>
      </c>
      <c r="N57" s="336">
        <v>0</v>
      </c>
      <c r="O57" s="336">
        <v>0</v>
      </c>
      <c r="P57" s="336">
        <v>0</v>
      </c>
      <c r="Q57" s="336">
        <v>0</v>
      </c>
      <c r="R57" s="336">
        <v>0</v>
      </c>
      <c r="S57" s="336">
        <v>0</v>
      </c>
      <c r="T57" s="336">
        <v>0</v>
      </c>
      <c r="U57" s="336"/>
      <c r="V57" s="337">
        <v>0.88473520249221183</v>
      </c>
    </row>
    <row r="58" spans="1:256" ht="31.5">
      <c r="A58" s="318"/>
      <c r="B58" s="319" t="s">
        <v>835</v>
      </c>
      <c r="C58" s="336"/>
      <c r="D58" s="336">
        <v>238</v>
      </c>
      <c r="E58" s="336">
        <v>238</v>
      </c>
      <c r="F58" s="336">
        <v>0</v>
      </c>
      <c r="G58" s="336">
        <v>0</v>
      </c>
      <c r="H58" s="336">
        <v>0</v>
      </c>
      <c r="I58" s="336">
        <v>0</v>
      </c>
      <c r="J58" s="336">
        <v>0</v>
      </c>
      <c r="K58" s="336">
        <v>0</v>
      </c>
      <c r="L58" s="336">
        <v>0</v>
      </c>
      <c r="M58" s="336">
        <v>0</v>
      </c>
      <c r="N58" s="336">
        <v>0</v>
      </c>
      <c r="O58" s="336">
        <v>238</v>
      </c>
      <c r="P58" s="336">
        <v>238</v>
      </c>
      <c r="Q58" s="336">
        <v>0</v>
      </c>
      <c r="R58" s="336">
        <v>0</v>
      </c>
      <c r="S58" s="336">
        <v>0</v>
      </c>
      <c r="T58" s="336">
        <v>0</v>
      </c>
      <c r="U58" s="336"/>
      <c r="V58" s="337"/>
    </row>
    <row r="59" spans="1:256">
      <c r="A59" s="334" t="s">
        <v>35</v>
      </c>
      <c r="B59" s="335" t="s">
        <v>537</v>
      </c>
      <c r="C59" s="336">
        <v>2288851700</v>
      </c>
      <c r="D59" s="336">
        <v>414383</v>
      </c>
      <c r="E59" s="336">
        <v>406855</v>
      </c>
      <c r="F59" s="336">
        <v>398768</v>
      </c>
      <c r="G59" s="336">
        <v>0</v>
      </c>
      <c r="H59" s="336">
        <v>0</v>
      </c>
      <c r="I59" s="336">
        <v>0</v>
      </c>
      <c r="J59" s="336">
        <v>0</v>
      </c>
      <c r="K59" s="336">
        <v>0</v>
      </c>
      <c r="L59" s="336">
        <v>0</v>
      </c>
      <c r="M59" s="336">
        <v>0</v>
      </c>
      <c r="N59" s="336">
        <v>71</v>
      </c>
      <c r="O59" s="336">
        <v>0</v>
      </c>
      <c r="P59" s="336">
        <v>0</v>
      </c>
      <c r="Q59" s="336">
        <v>0</v>
      </c>
      <c r="R59" s="336">
        <v>0</v>
      </c>
      <c r="S59" s="336">
        <v>8016</v>
      </c>
      <c r="T59" s="336">
        <v>0</v>
      </c>
      <c r="U59" s="336"/>
      <c r="V59" s="337">
        <v>0.98183323157561964</v>
      </c>
    </row>
    <row r="60" spans="1:256">
      <c r="A60" s="318"/>
      <c r="B60" s="319" t="s">
        <v>538</v>
      </c>
      <c r="C60" s="336">
        <v>5009316000</v>
      </c>
      <c r="D60" s="336">
        <v>40598</v>
      </c>
      <c r="E60" s="336">
        <v>33435</v>
      </c>
      <c r="F60" s="336">
        <v>25348</v>
      </c>
      <c r="G60" s="336">
        <v>0</v>
      </c>
      <c r="H60" s="336">
        <v>0</v>
      </c>
      <c r="I60" s="336">
        <v>0</v>
      </c>
      <c r="J60" s="336">
        <v>0</v>
      </c>
      <c r="K60" s="336">
        <v>0</v>
      </c>
      <c r="L60" s="336">
        <v>0</v>
      </c>
      <c r="M60" s="336">
        <v>0</v>
      </c>
      <c r="N60" s="336">
        <v>71</v>
      </c>
      <c r="O60" s="336">
        <v>0</v>
      </c>
      <c r="P60" s="336">
        <v>0</v>
      </c>
      <c r="Q60" s="336">
        <v>0</v>
      </c>
      <c r="R60" s="336">
        <v>0</v>
      </c>
      <c r="S60" s="336">
        <v>8016</v>
      </c>
      <c r="T60" s="336">
        <v>0</v>
      </c>
      <c r="U60" s="336"/>
      <c r="V60" s="337">
        <v>0.82356273708064431</v>
      </c>
    </row>
    <row r="61" spans="1:256">
      <c r="A61" s="318"/>
      <c r="B61" s="319" t="s">
        <v>141</v>
      </c>
      <c r="C61" s="336">
        <v>6930230800</v>
      </c>
      <c r="D61" s="336">
        <v>357594</v>
      </c>
      <c r="E61" s="336">
        <v>357445</v>
      </c>
      <c r="F61" s="336">
        <v>357445</v>
      </c>
      <c r="G61" s="336">
        <v>0</v>
      </c>
      <c r="H61" s="336">
        <v>0</v>
      </c>
      <c r="I61" s="336">
        <v>0</v>
      </c>
      <c r="J61" s="336">
        <v>0</v>
      </c>
      <c r="K61" s="336">
        <v>0</v>
      </c>
      <c r="L61" s="336">
        <v>0</v>
      </c>
      <c r="M61" s="336">
        <v>0</v>
      </c>
      <c r="N61" s="336">
        <v>0</v>
      </c>
      <c r="O61" s="336">
        <v>0</v>
      </c>
      <c r="P61" s="336">
        <v>0</v>
      </c>
      <c r="Q61" s="336">
        <v>0</v>
      </c>
      <c r="R61" s="336">
        <v>0</v>
      </c>
      <c r="S61" s="336">
        <v>0</v>
      </c>
      <c r="T61" s="336">
        <v>0</v>
      </c>
      <c r="U61" s="336"/>
      <c r="V61" s="337">
        <v>0.99958332634216462</v>
      </c>
    </row>
    <row r="62" spans="1:256">
      <c r="A62" s="318"/>
      <c r="B62" s="319" t="s">
        <v>836</v>
      </c>
      <c r="C62" s="336">
        <v>188807294379</v>
      </c>
      <c r="D62" s="336">
        <v>8782</v>
      </c>
      <c r="E62" s="336">
        <v>8759</v>
      </c>
      <c r="F62" s="336">
        <v>8759</v>
      </c>
      <c r="G62" s="336">
        <v>0</v>
      </c>
      <c r="H62" s="336">
        <v>0</v>
      </c>
      <c r="I62" s="336">
        <v>0</v>
      </c>
      <c r="J62" s="336">
        <v>0</v>
      </c>
      <c r="K62" s="336">
        <v>0</v>
      </c>
      <c r="L62" s="336">
        <v>0</v>
      </c>
      <c r="M62" s="336">
        <v>0</v>
      </c>
      <c r="N62" s="336">
        <v>0</v>
      </c>
      <c r="O62" s="336">
        <v>0</v>
      </c>
      <c r="P62" s="336">
        <v>0</v>
      </c>
      <c r="Q62" s="336">
        <v>0</v>
      </c>
      <c r="R62" s="336">
        <v>0</v>
      </c>
      <c r="S62" s="336">
        <v>0</v>
      </c>
      <c r="T62" s="336">
        <v>0</v>
      </c>
      <c r="U62" s="336"/>
      <c r="V62" s="337">
        <v>0.99738100660441809</v>
      </c>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c r="HN62" s="333"/>
      <c r="HO62" s="333"/>
      <c r="HP62" s="333"/>
      <c r="HQ62" s="333"/>
      <c r="HR62" s="333"/>
      <c r="HS62" s="333"/>
      <c r="HT62" s="333"/>
      <c r="HU62" s="333"/>
      <c r="HV62" s="333"/>
      <c r="HW62" s="333"/>
      <c r="HX62" s="333"/>
      <c r="HY62" s="333"/>
      <c r="HZ62" s="333"/>
      <c r="IA62" s="333"/>
      <c r="IB62" s="333"/>
      <c r="IC62" s="333"/>
      <c r="ID62" s="333"/>
      <c r="IE62" s="333"/>
      <c r="IF62" s="333"/>
      <c r="IG62" s="333"/>
      <c r="IH62" s="333"/>
      <c r="II62" s="333"/>
      <c r="IJ62" s="333"/>
      <c r="IK62" s="333"/>
      <c r="IL62" s="333"/>
      <c r="IM62" s="333"/>
      <c r="IN62" s="333"/>
      <c r="IO62" s="333"/>
      <c r="IP62" s="333"/>
      <c r="IQ62" s="333"/>
      <c r="IR62" s="333"/>
      <c r="IS62" s="333"/>
      <c r="IT62" s="333"/>
      <c r="IU62" s="333"/>
      <c r="IV62" s="333"/>
    </row>
    <row r="63" spans="1:256" ht="31.5">
      <c r="A63" s="318"/>
      <c r="B63" s="319" t="s">
        <v>518</v>
      </c>
      <c r="C63" s="336">
        <v>54085650093</v>
      </c>
      <c r="D63" s="336">
        <v>0</v>
      </c>
      <c r="E63" s="336">
        <v>0</v>
      </c>
      <c r="F63" s="336">
        <v>0</v>
      </c>
      <c r="G63" s="336">
        <v>0</v>
      </c>
      <c r="H63" s="336">
        <v>0</v>
      </c>
      <c r="I63" s="336">
        <v>0</v>
      </c>
      <c r="J63" s="336">
        <v>0</v>
      </c>
      <c r="K63" s="336">
        <v>0</v>
      </c>
      <c r="L63" s="336">
        <v>0</v>
      </c>
      <c r="M63" s="336">
        <v>0</v>
      </c>
      <c r="N63" s="336">
        <v>0</v>
      </c>
      <c r="O63" s="336">
        <v>0</v>
      </c>
      <c r="P63" s="336">
        <v>0</v>
      </c>
      <c r="Q63" s="336">
        <v>0</v>
      </c>
      <c r="R63" s="336">
        <v>0</v>
      </c>
      <c r="S63" s="336">
        <v>0</v>
      </c>
      <c r="T63" s="336">
        <v>0</v>
      </c>
      <c r="U63" s="336"/>
      <c r="V63" s="337" t="e">
        <v>#DIV/0!</v>
      </c>
    </row>
    <row r="64" spans="1:256" ht="31.5">
      <c r="A64" s="318"/>
      <c r="B64" s="319" t="s">
        <v>142</v>
      </c>
      <c r="C64" s="336">
        <v>4785955416</v>
      </c>
      <c r="D64" s="336">
        <v>7409</v>
      </c>
      <c r="E64" s="336">
        <v>7216</v>
      </c>
      <c r="F64" s="336">
        <v>7216</v>
      </c>
      <c r="G64" s="336">
        <v>0</v>
      </c>
      <c r="H64" s="336">
        <v>0</v>
      </c>
      <c r="I64" s="336">
        <v>0</v>
      </c>
      <c r="J64" s="336">
        <v>0</v>
      </c>
      <c r="K64" s="336">
        <v>0</v>
      </c>
      <c r="L64" s="336">
        <v>0</v>
      </c>
      <c r="M64" s="336">
        <v>0</v>
      </c>
      <c r="N64" s="336">
        <v>0</v>
      </c>
      <c r="O64" s="336">
        <v>0</v>
      </c>
      <c r="P64" s="336">
        <v>0</v>
      </c>
      <c r="Q64" s="336">
        <v>0</v>
      </c>
      <c r="R64" s="336">
        <v>0</v>
      </c>
      <c r="S64" s="336">
        <v>0</v>
      </c>
      <c r="T64" s="336">
        <v>0</v>
      </c>
      <c r="U64" s="336"/>
      <c r="V64" s="337">
        <v>0.97395060062086647</v>
      </c>
    </row>
    <row r="65" spans="1:22">
      <c r="A65" s="334" t="s">
        <v>539</v>
      </c>
      <c r="B65" s="335" t="s">
        <v>453</v>
      </c>
      <c r="C65" s="336">
        <v>3654488400</v>
      </c>
      <c r="D65" s="336">
        <v>490958</v>
      </c>
      <c r="E65" s="336">
        <v>441895</v>
      </c>
      <c r="F65" s="336">
        <v>17033</v>
      </c>
      <c r="G65" s="336">
        <v>0</v>
      </c>
      <c r="H65" s="336">
        <v>0</v>
      </c>
      <c r="I65" s="336">
        <v>0</v>
      </c>
      <c r="J65" s="336">
        <v>390644</v>
      </c>
      <c r="K65" s="336">
        <v>0</v>
      </c>
      <c r="L65" s="336">
        <v>0</v>
      </c>
      <c r="M65" s="336">
        <v>0</v>
      </c>
      <c r="N65" s="336">
        <v>27625</v>
      </c>
      <c r="O65" s="336">
        <v>0</v>
      </c>
      <c r="P65" s="336">
        <v>0</v>
      </c>
      <c r="Q65" s="336">
        <v>0</v>
      </c>
      <c r="R65" s="336">
        <v>0</v>
      </c>
      <c r="S65" s="336">
        <v>6593</v>
      </c>
      <c r="T65" s="336">
        <v>0</v>
      </c>
      <c r="U65" s="336"/>
      <c r="V65" s="337">
        <v>0.90006680815874274</v>
      </c>
    </row>
    <row r="66" spans="1:22">
      <c r="A66" s="318"/>
      <c r="B66" s="319" t="s">
        <v>121</v>
      </c>
      <c r="C66" s="336">
        <v>15698165000</v>
      </c>
      <c r="D66" s="336">
        <v>127016</v>
      </c>
      <c r="E66" s="336">
        <v>88371</v>
      </c>
      <c r="F66" s="336">
        <v>17033</v>
      </c>
      <c r="G66" s="336">
        <v>0</v>
      </c>
      <c r="H66" s="336">
        <v>0</v>
      </c>
      <c r="I66" s="336">
        <v>0</v>
      </c>
      <c r="J66" s="336">
        <v>45784</v>
      </c>
      <c r="K66" s="336">
        <v>0</v>
      </c>
      <c r="L66" s="336">
        <v>0</v>
      </c>
      <c r="M66" s="336">
        <v>0</v>
      </c>
      <c r="N66" s="336">
        <v>22026</v>
      </c>
      <c r="O66" s="336">
        <v>0</v>
      </c>
      <c r="P66" s="336">
        <v>0</v>
      </c>
      <c r="Q66" s="336">
        <v>0</v>
      </c>
      <c r="R66" s="336">
        <v>0</v>
      </c>
      <c r="S66" s="336">
        <v>3528</v>
      </c>
      <c r="T66" s="336">
        <v>0</v>
      </c>
      <c r="U66" s="336"/>
      <c r="V66" s="337">
        <v>0.69574699250488126</v>
      </c>
    </row>
    <row r="67" spans="1:22" ht="31.5">
      <c r="A67" s="318"/>
      <c r="B67" s="319" t="s">
        <v>223</v>
      </c>
      <c r="C67" s="336">
        <v>20033589000</v>
      </c>
      <c r="D67" s="336">
        <v>8759</v>
      </c>
      <c r="E67" s="336">
        <v>5829</v>
      </c>
      <c r="F67" s="336">
        <v>0</v>
      </c>
      <c r="G67" s="336">
        <v>0</v>
      </c>
      <c r="H67" s="336">
        <v>0</v>
      </c>
      <c r="I67" s="336">
        <v>0</v>
      </c>
      <c r="J67" s="336">
        <v>4467</v>
      </c>
      <c r="K67" s="336">
        <v>0</v>
      </c>
      <c r="L67" s="336">
        <v>0</v>
      </c>
      <c r="M67" s="336">
        <v>0</v>
      </c>
      <c r="N67" s="336">
        <v>0</v>
      </c>
      <c r="O67" s="336">
        <v>0</v>
      </c>
      <c r="P67" s="336">
        <v>0</v>
      </c>
      <c r="Q67" s="336">
        <v>0</v>
      </c>
      <c r="R67" s="336">
        <v>0</v>
      </c>
      <c r="S67" s="336">
        <v>1362</v>
      </c>
      <c r="T67" s="336">
        <v>0</v>
      </c>
      <c r="U67" s="336"/>
      <c r="V67" s="337">
        <v>0.66548692773147622</v>
      </c>
    </row>
    <row r="68" spans="1:22">
      <c r="A68" s="318"/>
      <c r="B68" s="319" t="s">
        <v>224</v>
      </c>
      <c r="C68" s="336">
        <v>7799124000</v>
      </c>
      <c r="D68" s="336">
        <v>11244</v>
      </c>
      <c r="E68" s="336">
        <v>8956</v>
      </c>
      <c r="F68" s="336">
        <v>0</v>
      </c>
      <c r="G68" s="336">
        <v>0</v>
      </c>
      <c r="H68" s="336">
        <v>0</v>
      </c>
      <c r="I68" s="336">
        <v>0</v>
      </c>
      <c r="J68" s="336">
        <v>7253</v>
      </c>
      <c r="K68" s="336">
        <v>0</v>
      </c>
      <c r="L68" s="336">
        <v>0</v>
      </c>
      <c r="M68" s="336">
        <v>0</v>
      </c>
      <c r="N68" s="336">
        <v>0</v>
      </c>
      <c r="O68" s="336">
        <v>0</v>
      </c>
      <c r="P68" s="336">
        <v>0</v>
      </c>
      <c r="Q68" s="336">
        <v>0</v>
      </c>
      <c r="R68" s="336">
        <v>0</v>
      </c>
      <c r="S68" s="336">
        <v>1703</v>
      </c>
      <c r="T68" s="336">
        <v>0</v>
      </c>
      <c r="U68" s="336"/>
      <c r="V68" s="337">
        <v>0.79651369619352541</v>
      </c>
    </row>
    <row r="69" spans="1:22" ht="31.5">
      <c r="A69" s="318"/>
      <c r="B69" s="319" t="s">
        <v>0</v>
      </c>
      <c r="C69" s="336">
        <v>12899279892</v>
      </c>
      <c r="D69" s="336">
        <v>35</v>
      </c>
      <c r="E69" s="336">
        <v>11</v>
      </c>
      <c r="F69" s="336">
        <v>0</v>
      </c>
      <c r="G69" s="336">
        <v>0</v>
      </c>
      <c r="H69" s="336">
        <v>0</v>
      </c>
      <c r="I69" s="336">
        <v>0</v>
      </c>
      <c r="J69" s="336">
        <v>11</v>
      </c>
      <c r="K69" s="336">
        <v>0</v>
      </c>
      <c r="L69" s="336">
        <v>0</v>
      </c>
      <c r="M69" s="336">
        <v>0</v>
      </c>
      <c r="N69" s="336">
        <v>0</v>
      </c>
      <c r="O69" s="336">
        <v>0</v>
      </c>
      <c r="P69" s="336">
        <v>0</v>
      </c>
      <c r="Q69" s="336">
        <v>0</v>
      </c>
      <c r="R69" s="336">
        <v>0</v>
      </c>
      <c r="S69" s="336">
        <v>0</v>
      </c>
      <c r="T69" s="336">
        <v>0</v>
      </c>
      <c r="U69" s="336"/>
      <c r="V69" s="337">
        <v>0.31428571428571428</v>
      </c>
    </row>
    <row r="70" spans="1:22">
      <c r="A70" s="318"/>
      <c r="B70" s="319" t="s">
        <v>1</v>
      </c>
      <c r="C70" s="336">
        <v>2700000000</v>
      </c>
      <c r="D70" s="336">
        <v>9000</v>
      </c>
      <c r="E70" s="336">
        <v>9000</v>
      </c>
      <c r="F70" s="336">
        <v>0</v>
      </c>
      <c r="G70" s="336">
        <v>0</v>
      </c>
      <c r="H70" s="336">
        <v>0</v>
      </c>
      <c r="I70" s="336">
        <v>0</v>
      </c>
      <c r="J70" s="336">
        <v>9000</v>
      </c>
      <c r="K70" s="336">
        <v>0</v>
      </c>
      <c r="L70" s="336">
        <v>0</v>
      </c>
      <c r="M70" s="336">
        <v>0</v>
      </c>
      <c r="N70" s="336">
        <v>0</v>
      </c>
      <c r="O70" s="336">
        <v>0</v>
      </c>
      <c r="P70" s="336">
        <v>0</v>
      </c>
      <c r="Q70" s="336">
        <v>0</v>
      </c>
      <c r="R70" s="336">
        <v>0</v>
      </c>
      <c r="S70" s="336">
        <v>0</v>
      </c>
      <c r="T70" s="336">
        <v>0</v>
      </c>
      <c r="U70" s="336"/>
      <c r="V70" s="337">
        <v>1</v>
      </c>
    </row>
    <row r="71" spans="1:22" ht="31.5">
      <c r="A71" s="318"/>
      <c r="B71" s="319" t="s">
        <v>2</v>
      </c>
      <c r="C71" s="336">
        <v>9465000000</v>
      </c>
      <c r="D71" s="336">
        <v>8000</v>
      </c>
      <c r="E71" s="336">
        <v>8000</v>
      </c>
      <c r="F71" s="336">
        <v>0</v>
      </c>
      <c r="G71" s="336">
        <v>0</v>
      </c>
      <c r="H71" s="336">
        <v>0</v>
      </c>
      <c r="I71" s="336">
        <v>0</v>
      </c>
      <c r="J71" s="336">
        <v>8000</v>
      </c>
      <c r="K71" s="336">
        <v>0</v>
      </c>
      <c r="L71" s="336">
        <v>0</v>
      </c>
      <c r="M71" s="336">
        <v>0</v>
      </c>
      <c r="N71" s="336">
        <v>0</v>
      </c>
      <c r="O71" s="336">
        <v>0</v>
      </c>
      <c r="P71" s="336">
        <v>0</v>
      </c>
      <c r="Q71" s="336">
        <v>0</v>
      </c>
      <c r="R71" s="336">
        <v>0</v>
      </c>
      <c r="S71" s="336">
        <v>0</v>
      </c>
      <c r="T71" s="336">
        <v>0</v>
      </c>
      <c r="U71" s="336"/>
      <c r="V71" s="337">
        <v>1</v>
      </c>
    </row>
    <row r="72" spans="1:22" ht="31.5">
      <c r="A72" s="318"/>
      <c r="B72" s="319" t="s">
        <v>217</v>
      </c>
      <c r="C72" s="336">
        <v>1816360000</v>
      </c>
      <c r="D72" s="336">
        <v>10158</v>
      </c>
      <c r="E72" s="336">
        <v>10158</v>
      </c>
      <c r="F72" s="336">
        <v>0</v>
      </c>
      <c r="G72" s="336">
        <v>0</v>
      </c>
      <c r="H72" s="336">
        <v>0</v>
      </c>
      <c r="I72" s="336">
        <v>0</v>
      </c>
      <c r="J72" s="336">
        <v>10158</v>
      </c>
      <c r="K72" s="336">
        <v>0</v>
      </c>
      <c r="L72" s="336">
        <v>0</v>
      </c>
      <c r="M72" s="336">
        <v>0</v>
      </c>
      <c r="N72" s="336">
        <v>0</v>
      </c>
      <c r="O72" s="336">
        <v>0</v>
      </c>
      <c r="P72" s="336">
        <v>0</v>
      </c>
      <c r="Q72" s="336">
        <v>0</v>
      </c>
      <c r="R72" s="336">
        <v>0</v>
      </c>
      <c r="S72" s="336">
        <v>0</v>
      </c>
      <c r="T72" s="336">
        <v>0</v>
      </c>
      <c r="U72" s="336"/>
      <c r="V72" s="337">
        <v>1</v>
      </c>
    </row>
    <row r="73" spans="1:22">
      <c r="A73" s="318"/>
      <c r="B73" s="319" t="s">
        <v>218</v>
      </c>
      <c r="C73" s="336">
        <v>8814138200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c r="V73" s="337" t="e">
        <v>#DIV/0!</v>
      </c>
    </row>
    <row r="74" spans="1:22">
      <c r="A74" s="318"/>
      <c r="B74" s="319" t="s">
        <v>219</v>
      </c>
      <c r="C74" s="336">
        <v>5507570789</v>
      </c>
      <c r="D74" s="336">
        <v>7535</v>
      </c>
      <c r="E74" s="336">
        <v>7535</v>
      </c>
      <c r="F74" s="336">
        <v>0</v>
      </c>
      <c r="G74" s="336">
        <v>0</v>
      </c>
      <c r="H74" s="336">
        <v>0</v>
      </c>
      <c r="I74" s="336">
        <v>0</v>
      </c>
      <c r="J74" s="336">
        <v>2020</v>
      </c>
      <c r="K74" s="336">
        <v>0</v>
      </c>
      <c r="L74" s="336">
        <v>0</v>
      </c>
      <c r="M74" s="336">
        <v>0</v>
      </c>
      <c r="N74" s="336">
        <v>5515</v>
      </c>
      <c r="O74" s="336">
        <v>0</v>
      </c>
      <c r="P74" s="336">
        <v>0</v>
      </c>
      <c r="Q74" s="336">
        <v>0</v>
      </c>
      <c r="R74" s="336">
        <v>0</v>
      </c>
      <c r="S74" s="336">
        <v>0</v>
      </c>
      <c r="T74" s="336">
        <v>0</v>
      </c>
      <c r="U74" s="336"/>
      <c r="V74" s="337">
        <v>1</v>
      </c>
    </row>
    <row r="75" spans="1:22" ht="31.5">
      <c r="A75" s="318"/>
      <c r="B75" s="319" t="s">
        <v>513</v>
      </c>
      <c r="C75" s="336">
        <v>18779238600</v>
      </c>
      <c r="D75" s="336">
        <v>419</v>
      </c>
      <c r="E75" s="336">
        <v>412</v>
      </c>
      <c r="F75" s="336">
        <v>0</v>
      </c>
      <c r="G75" s="336">
        <v>0</v>
      </c>
      <c r="H75" s="336">
        <v>0</v>
      </c>
      <c r="I75" s="336">
        <v>0</v>
      </c>
      <c r="J75" s="336">
        <v>412</v>
      </c>
      <c r="K75" s="336">
        <v>0</v>
      </c>
      <c r="L75" s="336">
        <v>0</v>
      </c>
      <c r="M75" s="336">
        <v>0</v>
      </c>
      <c r="N75" s="336">
        <v>0</v>
      </c>
      <c r="O75" s="336">
        <v>0</v>
      </c>
      <c r="P75" s="336">
        <v>0</v>
      </c>
      <c r="Q75" s="336">
        <v>0</v>
      </c>
      <c r="R75" s="336">
        <v>0</v>
      </c>
      <c r="S75" s="336">
        <v>0</v>
      </c>
      <c r="T75" s="336">
        <v>0</v>
      </c>
      <c r="U75" s="336"/>
      <c r="V75" s="337">
        <v>0.98329355608591884</v>
      </c>
    </row>
    <row r="76" spans="1:22">
      <c r="A76" s="318"/>
      <c r="B76" s="319" t="s">
        <v>220</v>
      </c>
      <c r="C76" s="336">
        <v>4750350400</v>
      </c>
      <c r="D76" s="336">
        <v>8016</v>
      </c>
      <c r="E76" s="336">
        <v>7847</v>
      </c>
      <c r="F76" s="336">
        <v>0</v>
      </c>
      <c r="G76" s="336">
        <v>0</v>
      </c>
      <c r="H76" s="336">
        <v>0</v>
      </c>
      <c r="I76" s="336">
        <v>0</v>
      </c>
      <c r="J76" s="336">
        <v>7847</v>
      </c>
      <c r="K76" s="336">
        <v>0</v>
      </c>
      <c r="L76" s="336">
        <v>0</v>
      </c>
      <c r="M76" s="336">
        <v>0</v>
      </c>
      <c r="N76" s="336">
        <v>0</v>
      </c>
      <c r="O76" s="336">
        <v>0</v>
      </c>
      <c r="P76" s="336">
        <v>0</v>
      </c>
      <c r="Q76" s="336">
        <v>0</v>
      </c>
      <c r="R76" s="336">
        <v>0</v>
      </c>
      <c r="S76" s="336">
        <v>0</v>
      </c>
      <c r="T76" s="336">
        <v>0</v>
      </c>
      <c r="U76" s="336"/>
      <c r="V76" s="337">
        <v>0.97891716566866271</v>
      </c>
    </row>
    <row r="77" spans="1:22">
      <c r="A77" s="318"/>
      <c r="B77" s="319" t="s">
        <v>256</v>
      </c>
      <c r="C77" s="336">
        <v>3011586090</v>
      </c>
      <c r="D77" s="336">
        <v>5209</v>
      </c>
      <c r="E77" s="336">
        <v>5094</v>
      </c>
      <c r="F77" s="336">
        <v>0</v>
      </c>
      <c r="G77" s="336">
        <v>0</v>
      </c>
      <c r="H77" s="336">
        <v>0</v>
      </c>
      <c r="I77" s="336">
        <v>0</v>
      </c>
      <c r="J77" s="336">
        <v>5094</v>
      </c>
      <c r="K77" s="336">
        <v>0</v>
      </c>
      <c r="L77" s="336">
        <v>0</v>
      </c>
      <c r="M77" s="336">
        <v>0</v>
      </c>
      <c r="N77" s="336">
        <v>0</v>
      </c>
      <c r="O77" s="336">
        <v>0</v>
      </c>
      <c r="P77" s="336">
        <v>0</v>
      </c>
      <c r="Q77" s="336">
        <v>0</v>
      </c>
      <c r="R77" s="336">
        <v>0</v>
      </c>
      <c r="S77" s="336">
        <v>0</v>
      </c>
      <c r="T77" s="336">
        <v>0</v>
      </c>
      <c r="U77" s="336"/>
      <c r="V77" s="337">
        <v>0.9779228258782876</v>
      </c>
    </row>
    <row r="78" spans="1:22">
      <c r="A78" s="318"/>
      <c r="B78" s="319" t="s">
        <v>821</v>
      </c>
      <c r="C78" s="336"/>
      <c r="D78" s="336">
        <v>3283</v>
      </c>
      <c r="E78" s="336">
        <v>3278</v>
      </c>
      <c r="F78" s="336">
        <v>0</v>
      </c>
      <c r="G78" s="336">
        <v>0</v>
      </c>
      <c r="H78" s="336">
        <v>0</v>
      </c>
      <c r="I78" s="336">
        <v>0</v>
      </c>
      <c r="J78" s="336">
        <v>3278</v>
      </c>
      <c r="K78" s="336">
        <v>0</v>
      </c>
      <c r="L78" s="336">
        <v>0</v>
      </c>
      <c r="M78" s="336">
        <v>0</v>
      </c>
      <c r="N78" s="336">
        <v>0</v>
      </c>
      <c r="O78" s="336">
        <v>0</v>
      </c>
      <c r="P78" s="336">
        <v>0</v>
      </c>
      <c r="Q78" s="336">
        <v>0</v>
      </c>
      <c r="R78" s="336">
        <v>0</v>
      </c>
      <c r="S78" s="336">
        <v>0</v>
      </c>
      <c r="T78" s="336">
        <v>0</v>
      </c>
      <c r="U78" s="336"/>
      <c r="V78" s="337"/>
    </row>
    <row r="79" spans="1:22" ht="31.5">
      <c r="A79" s="318"/>
      <c r="B79" s="319" t="s">
        <v>820</v>
      </c>
      <c r="C79" s="336">
        <v>6443206135</v>
      </c>
      <c r="D79" s="336">
        <v>35200</v>
      </c>
      <c r="E79" s="336">
        <v>32605</v>
      </c>
      <c r="F79" s="336">
        <v>0</v>
      </c>
      <c r="G79" s="336">
        <v>0</v>
      </c>
      <c r="H79" s="336">
        <v>0</v>
      </c>
      <c r="I79" s="336">
        <v>0</v>
      </c>
      <c r="J79" s="336">
        <v>32521</v>
      </c>
      <c r="K79" s="336">
        <v>0</v>
      </c>
      <c r="L79" s="336">
        <v>0</v>
      </c>
      <c r="M79" s="336">
        <v>0</v>
      </c>
      <c r="N79" s="336">
        <v>84</v>
      </c>
      <c r="O79" s="336">
        <v>0</v>
      </c>
      <c r="P79" s="336">
        <v>0</v>
      </c>
      <c r="Q79" s="336">
        <v>0</v>
      </c>
      <c r="R79" s="336">
        <v>0</v>
      </c>
      <c r="S79" s="336">
        <v>0</v>
      </c>
      <c r="T79" s="336">
        <v>0</v>
      </c>
      <c r="U79" s="336"/>
      <c r="V79" s="337">
        <v>0.92627840909090908</v>
      </c>
    </row>
    <row r="80" spans="1:22">
      <c r="A80" s="318"/>
      <c r="B80" s="319" t="s">
        <v>304</v>
      </c>
      <c r="C80" s="336">
        <v>4003973364</v>
      </c>
      <c r="D80" s="336">
        <v>3706</v>
      </c>
      <c r="E80" s="336">
        <v>3646</v>
      </c>
      <c r="F80" s="336">
        <v>0</v>
      </c>
      <c r="G80" s="336">
        <v>0</v>
      </c>
      <c r="H80" s="336">
        <v>0</v>
      </c>
      <c r="I80" s="336">
        <v>0</v>
      </c>
      <c r="J80" s="336">
        <v>3646</v>
      </c>
      <c r="K80" s="336">
        <v>0</v>
      </c>
      <c r="L80" s="336">
        <v>0</v>
      </c>
      <c r="M80" s="336">
        <v>0</v>
      </c>
      <c r="N80" s="336">
        <v>0</v>
      </c>
      <c r="O80" s="336">
        <v>0</v>
      </c>
      <c r="P80" s="336">
        <v>0</v>
      </c>
      <c r="Q80" s="336">
        <v>0</v>
      </c>
      <c r="R80" s="336">
        <v>0</v>
      </c>
      <c r="S80" s="336">
        <v>0</v>
      </c>
      <c r="T80" s="336">
        <v>0</v>
      </c>
      <c r="U80" s="336"/>
      <c r="V80" s="337">
        <v>0.98381003777657849</v>
      </c>
    </row>
    <row r="81" spans="1:256">
      <c r="A81" s="318"/>
      <c r="B81" s="319" t="s">
        <v>221</v>
      </c>
      <c r="C81" s="336">
        <v>2504048000</v>
      </c>
      <c r="D81" s="336">
        <v>1703</v>
      </c>
      <c r="E81" s="336">
        <v>1703</v>
      </c>
      <c r="F81" s="336">
        <v>0</v>
      </c>
      <c r="G81" s="336">
        <v>0</v>
      </c>
      <c r="H81" s="336">
        <v>0</v>
      </c>
      <c r="I81" s="336">
        <v>0</v>
      </c>
      <c r="J81" s="336">
        <v>1703</v>
      </c>
      <c r="K81" s="336">
        <v>0</v>
      </c>
      <c r="L81" s="336">
        <v>0</v>
      </c>
      <c r="M81" s="336">
        <v>0</v>
      </c>
      <c r="N81" s="336">
        <v>0</v>
      </c>
      <c r="O81" s="336">
        <v>0</v>
      </c>
      <c r="P81" s="336">
        <v>0</v>
      </c>
      <c r="Q81" s="336">
        <v>0</v>
      </c>
      <c r="R81" s="336">
        <v>0</v>
      </c>
      <c r="S81" s="336">
        <v>0</v>
      </c>
      <c r="T81" s="336">
        <v>0</v>
      </c>
      <c r="U81" s="336"/>
      <c r="V81" s="337">
        <v>1</v>
      </c>
    </row>
    <row r="82" spans="1:256">
      <c r="A82" s="318"/>
      <c r="B82" s="319" t="s">
        <v>222</v>
      </c>
      <c r="C82" s="336">
        <v>1103772000</v>
      </c>
      <c r="D82" s="336">
        <v>1341</v>
      </c>
      <c r="E82" s="336">
        <v>1341</v>
      </c>
      <c r="F82" s="336">
        <v>0</v>
      </c>
      <c r="G82" s="336">
        <v>0</v>
      </c>
      <c r="H82" s="336">
        <v>0</v>
      </c>
      <c r="I82" s="336">
        <v>0</v>
      </c>
      <c r="J82" s="336">
        <v>1341</v>
      </c>
      <c r="K82" s="336">
        <v>0</v>
      </c>
      <c r="L82" s="336">
        <v>0</v>
      </c>
      <c r="M82" s="336">
        <v>0</v>
      </c>
      <c r="N82" s="336">
        <v>0</v>
      </c>
      <c r="O82" s="336">
        <v>0</v>
      </c>
      <c r="P82" s="336">
        <v>0</v>
      </c>
      <c r="Q82" s="336">
        <v>0</v>
      </c>
      <c r="R82" s="336">
        <v>0</v>
      </c>
      <c r="S82" s="336">
        <v>0</v>
      </c>
      <c r="T82" s="336">
        <v>0</v>
      </c>
      <c r="U82" s="336"/>
      <c r="V82" s="337">
        <v>1</v>
      </c>
    </row>
    <row r="83" spans="1:256" ht="31.5">
      <c r="A83" s="318"/>
      <c r="B83" s="319" t="s">
        <v>225</v>
      </c>
      <c r="C83" s="336">
        <v>951799000</v>
      </c>
      <c r="D83" s="336">
        <v>250334</v>
      </c>
      <c r="E83" s="336">
        <v>248109</v>
      </c>
      <c r="F83" s="336">
        <v>0</v>
      </c>
      <c r="G83" s="336">
        <v>0</v>
      </c>
      <c r="H83" s="336">
        <v>0</v>
      </c>
      <c r="I83" s="336">
        <v>0</v>
      </c>
      <c r="J83" s="336">
        <v>248109</v>
      </c>
      <c r="K83" s="336">
        <v>0</v>
      </c>
      <c r="L83" s="336">
        <v>0</v>
      </c>
      <c r="M83" s="336">
        <v>0</v>
      </c>
      <c r="N83" s="336">
        <v>0</v>
      </c>
      <c r="O83" s="336">
        <v>0</v>
      </c>
      <c r="P83" s="336">
        <v>0</v>
      </c>
      <c r="Q83" s="336">
        <v>0</v>
      </c>
      <c r="R83" s="336">
        <v>0</v>
      </c>
      <c r="S83" s="336">
        <v>0</v>
      </c>
      <c r="T83" s="336">
        <v>0</v>
      </c>
      <c r="U83" s="336"/>
      <c r="V83" s="337">
        <v>0.99111187453562044</v>
      </c>
    </row>
    <row r="84" spans="1:256" ht="31.5">
      <c r="A84" s="334" t="s">
        <v>540</v>
      </c>
      <c r="B84" s="335" t="s">
        <v>541</v>
      </c>
      <c r="C84" s="336">
        <v>90780697000</v>
      </c>
      <c r="D84" s="336">
        <v>95733</v>
      </c>
      <c r="E84" s="336">
        <v>89949.157072000002</v>
      </c>
      <c r="F84" s="336">
        <v>36540</v>
      </c>
      <c r="G84" s="336">
        <v>0</v>
      </c>
      <c r="H84" s="336">
        <v>0</v>
      </c>
      <c r="I84" s="336">
        <v>0</v>
      </c>
      <c r="J84" s="336">
        <v>0</v>
      </c>
      <c r="K84" s="336">
        <v>0</v>
      </c>
      <c r="L84" s="336">
        <v>0</v>
      </c>
      <c r="M84" s="336">
        <v>0</v>
      </c>
      <c r="N84" s="336">
        <v>0</v>
      </c>
      <c r="O84" s="336">
        <v>0</v>
      </c>
      <c r="P84" s="336">
        <v>0</v>
      </c>
      <c r="Q84" s="336">
        <v>0</v>
      </c>
      <c r="R84" s="336">
        <v>0</v>
      </c>
      <c r="S84" s="336">
        <v>7929</v>
      </c>
      <c r="T84" s="336">
        <v>45480.157072000002</v>
      </c>
      <c r="U84" s="336"/>
      <c r="V84" s="337">
        <v>0.93958360306268474</v>
      </c>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3"/>
      <c r="CG84" s="333"/>
      <c r="CH84" s="333"/>
      <c r="CI84" s="333"/>
      <c r="CJ84" s="333"/>
      <c r="CK84" s="333"/>
      <c r="CL84" s="333"/>
      <c r="CM84" s="333"/>
      <c r="CN84" s="333"/>
      <c r="CO84" s="333"/>
      <c r="CP84" s="333"/>
      <c r="CQ84" s="333"/>
      <c r="CR84" s="333"/>
      <c r="CS84" s="333"/>
      <c r="CT84" s="333"/>
      <c r="CU84" s="333"/>
      <c r="CV84" s="333"/>
      <c r="CW84" s="333"/>
      <c r="CX84" s="333"/>
      <c r="CY84" s="333"/>
      <c r="CZ84" s="333"/>
      <c r="DA84" s="333"/>
      <c r="DB84" s="333"/>
      <c r="DC84" s="333"/>
      <c r="DD84" s="333"/>
      <c r="DE84" s="333"/>
      <c r="DF84" s="333"/>
      <c r="DG84" s="333"/>
      <c r="DH84" s="333"/>
      <c r="DI84" s="333"/>
      <c r="DJ84" s="333"/>
      <c r="DK84" s="333"/>
      <c r="DL84" s="333"/>
      <c r="DM84" s="333"/>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3"/>
      <c r="EZ84" s="333"/>
      <c r="FA84" s="333"/>
      <c r="FB84" s="333"/>
      <c r="FC84" s="333"/>
      <c r="FD84" s="333"/>
      <c r="FE84" s="333"/>
      <c r="FF84" s="333"/>
      <c r="FG84" s="333"/>
      <c r="FH84" s="333"/>
      <c r="FI84" s="333"/>
      <c r="FJ84" s="333"/>
      <c r="FK84" s="333"/>
      <c r="FL84" s="333"/>
      <c r="FM84" s="333"/>
      <c r="FN84" s="333"/>
      <c r="FO84" s="333"/>
      <c r="FP84" s="333"/>
      <c r="FQ84" s="333"/>
      <c r="FR84" s="333"/>
      <c r="FS84" s="333"/>
      <c r="FT84" s="333"/>
      <c r="FU84" s="333"/>
      <c r="FV84" s="333"/>
      <c r="FW84" s="333"/>
      <c r="FX84" s="333"/>
      <c r="FY84" s="333"/>
      <c r="FZ84" s="333"/>
      <c r="GA84" s="333"/>
      <c r="GB84" s="333"/>
      <c r="GC84" s="333"/>
      <c r="GD84" s="333"/>
      <c r="GE84" s="333"/>
      <c r="GF84" s="333"/>
      <c r="GG84" s="333"/>
      <c r="GH84" s="333"/>
      <c r="GI84" s="333"/>
      <c r="GJ84" s="333"/>
      <c r="GK84" s="333"/>
      <c r="GL84" s="333"/>
      <c r="GM84" s="333"/>
      <c r="GN84" s="333"/>
      <c r="GO84" s="333"/>
      <c r="GP84" s="333"/>
      <c r="GQ84" s="333"/>
      <c r="GR84" s="333"/>
      <c r="GS84" s="333"/>
      <c r="GT84" s="333"/>
      <c r="GU84" s="333"/>
      <c r="GV84" s="333"/>
      <c r="GW84" s="333"/>
      <c r="GX84" s="333"/>
      <c r="GY84" s="333"/>
      <c r="GZ84" s="333"/>
      <c r="HA84" s="333"/>
      <c r="HB84" s="333"/>
      <c r="HC84" s="333"/>
      <c r="HD84" s="333"/>
      <c r="HE84" s="333"/>
      <c r="HF84" s="333"/>
      <c r="HG84" s="333"/>
      <c r="HH84" s="333"/>
      <c r="HI84" s="333"/>
      <c r="HJ84" s="333"/>
      <c r="HK84" s="333"/>
      <c r="HL84" s="333"/>
      <c r="HM84" s="333"/>
      <c r="HN84" s="333"/>
      <c r="HO84" s="333"/>
      <c r="HP84" s="333"/>
      <c r="HQ84" s="333"/>
      <c r="HR84" s="333"/>
      <c r="HS84" s="333"/>
      <c r="HT84" s="333"/>
      <c r="HU84" s="333"/>
      <c r="HV84" s="333"/>
      <c r="HW84" s="333"/>
      <c r="HX84" s="333"/>
      <c r="HY84" s="333"/>
      <c r="HZ84" s="333"/>
      <c r="IA84" s="333"/>
      <c r="IB84" s="333"/>
      <c r="IC84" s="333"/>
      <c r="ID84" s="333"/>
      <c r="IE84" s="333"/>
      <c r="IF84" s="333"/>
      <c r="IG84" s="333"/>
      <c r="IH84" s="333"/>
      <c r="II84" s="333"/>
      <c r="IJ84" s="333"/>
      <c r="IK84" s="333"/>
      <c r="IL84" s="333"/>
      <c r="IM84" s="333"/>
      <c r="IN84" s="333"/>
      <c r="IO84" s="333"/>
      <c r="IP84" s="333"/>
      <c r="IQ84" s="333"/>
      <c r="IR84" s="333"/>
      <c r="IS84" s="333"/>
      <c r="IT84" s="333"/>
      <c r="IU84" s="333"/>
      <c r="IV84" s="333"/>
    </row>
    <row r="85" spans="1:256" ht="31.5">
      <c r="A85" s="318"/>
      <c r="B85" s="319" t="s">
        <v>129</v>
      </c>
      <c r="C85" s="336">
        <v>15756872000</v>
      </c>
      <c r="D85" s="336">
        <v>48426</v>
      </c>
      <c r="E85" s="336">
        <v>43996</v>
      </c>
      <c r="F85" s="336">
        <v>9318</v>
      </c>
      <c r="G85" s="336">
        <v>0</v>
      </c>
      <c r="H85" s="336">
        <v>0</v>
      </c>
      <c r="I85" s="336">
        <v>0</v>
      </c>
      <c r="J85" s="336">
        <v>0</v>
      </c>
      <c r="K85" s="336">
        <v>0</v>
      </c>
      <c r="L85" s="336">
        <v>0</v>
      </c>
      <c r="M85" s="336">
        <v>0</v>
      </c>
      <c r="N85" s="336">
        <v>0</v>
      </c>
      <c r="O85" s="336">
        <v>0</v>
      </c>
      <c r="P85" s="336">
        <v>0</v>
      </c>
      <c r="Q85" s="336">
        <v>0</v>
      </c>
      <c r="R85" s="336">
        <v>0</v>
      </c>
      <c r="S85" s="336">
        <v>7929</v>
      </c>
      <c r="T85" s="336">
        <v>26749</v>
      </c>
      <c r="U85" s="336"/>
      <c r="V85" s="337">
        <v>0.90852021641267089</v>
      </c>
    </row>
    <row r="86" spans="1:256">
      <c r="A86" s="318"/>
      <c r="B86" s="319" t="s">
        <v>214</v>
      </c>
      <c r="C86" s="336">
        <v>5267150000</v>
      </c>
      <c r="D86" s="336">
        <v>4449</v>
      </c>
      <c r="E86" s="336">
        <v>3861</v>
      </c>
      <c r="F86" s="336">
        <v>0</v>
      </c>
      <c r="G86" s="336">
        <v>0</v>
      </c>
      <c r="H86" s="336">
        <v>0</v>
      </c>
      <c r="I86" s="336">
        <v>0</v>
      </c>
      <c r="J86" s="336">
        <v>0</v>
      </c>
      <c r="K86" s="336">
        <v>0</v>
      </c>
      <c r="L86" s="336">
        <v>0</v>
      </c>
      <c r="M86" s="336">
        <v>0</v>
      </c>
      <c r="N86" s="336">
        <v>0</v>
      </c>
      <c r="O86" s="336">
        <v>0</v>
      </c>
      <c r="P86" s="336">
        <v>0</v>
      </c>
      <c r="Q86" s="336">
        <v>0</v>
      </c>
      <c r="R86" s="336">
        <v>0</v>
      </c>
      <c r="S86" s="336">
        <v>0</v>
      </c>
      <c r="T86" s="336">
        <v>3861</v>
      </c>
      <c r="U86" s="336"/>
      <c r="V86" s="337">
        <v>0.86783546864463923</v>
      </c>
    </row>
    <row r="87" spans="1:256">
      <c r="A87" s="318"/>
      <c r="B87" s="319" t="s">
        <v>524</v>
      </c>
      <c r="C87" s="336">
        <v>1881834000</v>
      </c>
      <c r="D87" s="336">
        <v>8709</v>
      </c>
      <c r="E87" s="336">
        <v>8461</v>
      </c>
      <c r="F87" s="336">
        <v>0</v>
      </c>
      <c r="G87" s="336">
        <v>0</v>
      </c>
      <c r="H87" s="336">
        <v>0</v>
      </c>
      <c r="I87" s="336">
        <v>0</v>
      </c>
      <c r="J87" s="336">
        <v>0</v>
      </c>
      <c r="K87" s="336">
        <v>0</v>
      </c>
      <c r="L87" s="336">
        <v>0</v>
      </c>
      <c r="M87" s="336">
        <v>0</v>
      </c>
      <c r="N87" s="336">
        <v>0</v>
      </c>
      <c r="O87" s="336">
        <v>0</v>
      </c>
      <c r="P87" s="336">
        <v>0</v>
      </c>
      <c r="Q87" s="336">
        <v>0</v>
      </c>
      <c r="R87" s="336">
        <v>0</v>
      </c>
      <c r="S87" s="336">
        <v>0</v>
      </c>
      <c r="T87" s="336">
        <v>8461</v>
      </c>
      <c r="U87" s="336"/>
      <c r="V87" s="337">
        <v>0.97152371110345614</v>
      </c>
    </row>
    <row r="88" spans="1:256" ht="31.5">
      <c r="A88" s="318"/>
      <c r="B88" s="319" t="s">
        <v>215</v>
      </c>
      <c r="C88" s="336">
        <v>3224974000</v>
      </c>
      <c r="D88" s="336">
        <v>3933</v>
      </c>
      <c r="E88" s="336">
        <v>3933</v>
      </c>
      <c r="F88" s="336">
        <v>0</v>
      </c>
      <c r="G88" s="336">
        <v>0</v>
      </c>
      <c r="H88" s="336">
        <v>0</v>
      </c>
      <c r="I88" s="336">
        <v>0</v>
      </c>
      <c r="J88" s="336">
        <v>0</v>
      </c>
      <c r="K88" s="336">
        <v>0</v>
      </c>
      <c r="L88" s="336">
        <v>0</v>
      </c>
      <c r="M88" s="336">
        <v>0</v>
      </c>
      <c r="N88" s="336">
        <v>0</v>
      </c>
      <c r="O88" s="336">
        <v>0</v>
      </c>
      <c r="P88" s="336">
        <v>0</v>
      </c>
      <c r="Q88" s="336">
        <v>0</v>
      </c>
      <c r="R88" s="336">
        <v>0</v>
      </c>
      <c r="S88" s="336">
        <v>0</v>
      </c>
      <c r="T88" s="336">
        <v>3933</v>
      </c>
      <c r="U88" s="336"/>
      <c r="V88" s="337">
        <v>1</v>
      </c>
    </row>
    <row r="89" spans="1:256" ht="31.5">
      <c r="A89" s="318"/>
      <c r="B89" s="319" t="s">
        <v>216</v>
      </c>
      <c r="C89" s="336">
        <v>8785092000</v>
      </c>
      <c r="D89" s="336">
        <v>0</v>
      </c>
      <c r="E89" s="336">
        <v>492.15707200000003</v>
      </c>
      <c r="F89" s="336">
        <v>0</v>
      </c>
      <c r="G89" s="336">
        <v>0</v>
      </c>
      <c r="H89" s="336">
        <v>0</v>
      </c>
      <c r="I89" s="336">
        <v>0</v>
      </c>
      <c r="J89" s="336">
        <v>0</v>
      </c>
      <c r="K89" s="336">
        <v>0</v>
      </c>
      <c r="L89" s="336">
        <v>0</v>
      </c>
      <c r="M89" s="336">
        <v>0</v>
      </c>
      <c r="N89" s="336">
        <v>0</v>
      </c>
      <c r="O89" s="336">
        <v>0</v>
      </c>
      <c r="P89" s="336">
        <v>0</v>
      </c>
      <c r="Q89" s="336">
        <v>0</v>
      </c>
      <c r="R89" s="336">
        <v>0</v>
      </c>
      <c r="S89" s="336">
        <v>0</v>
      </c>
      <c r="T89" s="336">
        <v>492.15707200000003</v>
      </c>
      <c r="U89" s="336"/>
      <c r="V89" s="337" t="e">
        <v>#DIV/0!</v>
      </c>
    </row>
    <row r="90" spans="1:256">
      <c r="A90" s="318"/>
      <c r="B90" s="319" t="s">
        <v>258</v>
      </c>
      <c r="C90" s="336">
        <v>4407548000</v>
      </c>
      <c r="D90" s="336">
        <v>569</v>
      </c>
      <c r="E90" s="336">
        <v>533</v>
      </c>
      <c r="F90" s="336">
        <v>0</v>
      </c>
      <c r="G90" s="336">
        <v>0</v>
      </c>
      <c r="H90" s="336">
        <v>0</v>
      </c>
      <c r="I90" s="336">
        <v>0</v>
      </c>
      <c r="J90" s="336">
        <v>0</v>
      </c>
      <c r="K90" s="336">
        <v>0</v>
      </c>
      <c r="L90" s="336">
        <v>0</v>
      </c>
      <c r="M90" s="336">
        <v>0</v>
      </c>
      <c r="N90" s="336">
        <v>0</v>
      </c>
      <c r="O90" s="336">
        <v>0</v>
      </c>
      <c r="P90" s="336">
        <v>0</v>
      </c>
      <c r="Q90" s="336">
        <v>0</v>
      </c>
      <c r="R90" s="336">
        <v>0</v>
      </c>
      <c r="S90" s="336">
        <v>0</v>
      </c>
      <c r="T90" s="336">
        <v>533</v>
      </c>
      <c r="U90" s="336"/>
      <c r="V90" s="337">
        <v>0.93673110720562391</v>
      </c>
    </row>
    <row r="91" spans="1:256">
      <c r="A91" s="318"/>
      <c r="B91" s="319" t="s">
        <v>305</v>
      </c>
      <c r="C91" s="336">
        <v>1768940000</v>
      </c>
      <c r="D91" s="336">
        <v>14695</v>
      </c>
      <c r="E91" s="336">
        <v>13723</v>
      </c>
      <c r="F91" s="336">
        <v>12272</v>
      </c>
      <c r="G91" s="336">
        <v>0</v>
      </c>
      <c r="H91" s="336">
        <v>0</v>
      </c>
      <c r="I91" s="336">
        <v>0</v>
      </c>
      <c r="J91" s="336">
        <v>0</v>
      </c>
      <c r="K91" s="336">
        <v>0</v>
      </c>
      <c r="L91" s="336">
        <v>0</v>
      </c>
      <c r="M91" s="336">
        <v>0</v>
      </c>
      <c r="N91" s="336">
        <v>0</v>
      </c>
      <c r="O91" s="336">
        <v>0</v>
      </c>
      <c r="P91" s="336">
        <v>0</v>
      </c>
      <c r="Q91" s="336">
        <v>0</v>
      </c>
      <c r="R91" s="336">
        <v>0</v>
      </c>
      <c r="S91" s="336">
        <v>0</v>
      </c>
      <c r="T91" s="336">
        <v>1451</v>
      </c>
      <c r="U91" s="336"/>
      <c r="V91" s="337">
        <v>0.93385505273902691</v>
      </c>
    </row>
    <row r="92" spans="1:256" ht="31.5">
      <c r="A92" s="318"/>
      <c r="B92" s="319" t="s">
        <v>272</v>
      </c>
      <c r="C92" s="336">
        <v>3604304000</v>
      </c>
      <c r="D92" s="336">
        <v>6311</v>
      </c>
      <c r="E92" s="336">
        <v>6310</v>
      </c>
      <c r="F92" s="336">
        <v>6310</v>
      </c>
      <c r="G92" s="336">
        <v>0</v>
      </c>
      <c r="H92" s="336">
        <v>0</v>
      </c>
      <c r="I92" s="336">
        <v>0</v>
      </c>
      <c r="J92" s="336">
        <v>0</v>
      </c>
      <c r="K92" s="336">
        <v>0</v>
      </c>
      <c r="L92" s="336">
        <v>0</v>
      </c>
      <c r="M92" s="336">
        <v>0</v>
      </c>
      <c r="N92" s="336">
        <v>0</v>
      </c>
      <c r="O92" s="336">
        <v>0</v>
      </c>
      <c r="P92" s="336">
        <v>0</v>
      </c>
      <c r="Q92" s="336">
        <v>0</v>
      </c>
      <c r="R92" s="336">
        <v>0</v>
      </c>
      <c r="S92" s="336">
        <v>0</v>
      </c>
      <c r="T92" s="336">
        <v>0</v>
      </c>
      <c r="U92" s="336"/>
      <c r="V92" s="337">
        <v>0.99984154650610046</v>
      </c>
    </row>
    <row r="93" spans="1:256" ht="31.5">
      <c r="A93" s="318"/>
      <c r="B93" s="319" t="s">
        <v>273</v>
      </c>
      <c r="C93" s="336">
        <v>14023594000</v>
      </c>
      <c r="D93" s="336">
        <v>5197</v>
      </c>
      <c r="E93" s="336">
        <v>5196</v>
      </c>
      <c r="F93" s="336">
        <v>5196</v>
      </c>
      <c r="G93" s="336">
        <v>0</v>
      </c>
      <c r="H93" s="336">
        <v>0</v>
      </c>
      <c r="I93" s="336">
        <v>0</v>
      </c>
      <c r="J93" s="336">
        <v>0</v>
      </c>
      <c r="K93" s="336">
        <v>0</v>
      </c>
      <c r="L93" s="336">
        <v>0</v>
      </c>
      <c r="M93" s="336">
        <v>0</v>
      </c>
      <c r="N93" s="336">
        <v>0</v>
      </c>
      <c r="O93" s="336">
        <v>0</v>
      </c>
      <c r="P93" s="336">
        <v>0</v>
      </c>
      <c r="Q93" s="336">
        <v>0</v>
      </c>
      <c r="R93" s="336">
        <v>0</v>
      </c>
      <c r="S93" s="336">
        <v>0</v>
      </c>
      <c r="T93" s="336">
        <v>0</v>
      </c>
      <c r="U93" s="336"/>
      <c r="V93" s="337">
        <v>0.99980758129690206</v>
      </c>
    </row>
    <row r="94" spans="1:256" ht="31.5">
      <c r="A94" s="318"/>
      <c r="B94" s="319" t="s">
        <v>274</v>
      </c>
      <c r="C94" s="336">
        <v>32060389000</v>
      </c>
      <c r="D94" s="336">
        <v>3444</v>
      </c>
      <c r="E94" s="336">
        <v>3444</v>
      </c>
      <c r="F94" s="336">
        <v>3444</v>
      </c>
      <c r="G94" s="336">
        <v>0</v>
      </c>
      <c r="H94" s="336">
        <v>0</v>
      </c>
      <c r="I94" s="336">
        <v>0</v>
      </c>
      <c r="J94" s="336">
        <v>0</v>
      </c>
      <c r="K94" s="336">
        <v>0</v>
      </c>
      <c r="L94" s="336">
        <v>0</v>
      </c>
      <c r="M94" s="336">
        <v>0</v>
      </c>
      <c r="N94" s="336">
        <v>0</v>
      </c>
      <c r="O94" s="336">
        <v>0</v>
      </c>
      <c r="P94" s="336">
        <v>0</v>
      </c>
      <c r="Q94" s="336">
        <v>0</v>
      </c>
      <c r="R94" s="336">
        <v>0</v>
      </c>
      <c r="S94" s="336">
        <v>0</v>
      </c>
      <c r="T94" s="336">
        <v>0</v>
      </c>
      <c r="U94" s="336"/>
      <c r="V94" s="337">
        <v>1</v>
      </c>
    </row>
    <row r="95" spans="1:256">
      <c r="A95" s="334" t="s">
        <v>542</v>
      </c>
      <c r="B95" s="335" t="s">
        <v>525</v>
      </c>
      <c r="C95" s="336">
        <v>63980464000</v>
      </c>
      <c r="D95" s="336">
        <v>103816</v>
      </c>
      <c r="E95" s="336">
        <v>94494</v>
      </c>
      <c r="F95" s="336">
        <v>41400</v>
      </c>
      <c r="G95" s="336">
        <v>0</v>
      </c>
      <c r="H95" s="336">
        <v>0</v>
      </c>
      <c r="I95" s="336">
        <v>0</v>
      </c>
      <c r="J95" s="336">
        <v>0</v>
      </c>
      <c r="K95" s="336">
        <v>35060</v>
      </c>
      <c r="L95" s="336">
        <v>0</v>
      </c>
      <c r="M95" s="336">
        <v>9575</v>
      </c>
      <c r="N95" s="336">
        <v>0</v>
      </c>
      <c r="O95" s="336">
        <v>1059</v>
      </c>
      <c r="P95" s="336">
        <v>0</v>
      </c>
      <c r="Q95" s="336">
        <v>0</v>
      </c>
      <c r="R95" s="336">
        <v>1059</v>
      </c>
      <c r="S95" s="336">
        <v>7400</v>
      </c>
      <c r="T95" s="336">
        <v>0</v>
      </c>
      <c r="U95" s="336"/>
      <c r="V95" s="337">
        <v>0.91020651922632345</v>
      </c>
    </row>
    <row r="96" spans="1:256" ht="31.5">
      <c r="A96" s="318"/>
      <c r="B96" s="319" t="s">
        <v>179</v>
      </c>
      <c r="C96" s="336">
        <v>51285044000</v>
      </c>
      <c r="D96" s="336">
        <v>26083</v>
      </c>
      <c r="E96" s="336">
        <v>18759</v>
      </c>
      <c r="F96" s="336">
        <v>0</v>
      </c>
      <c r="G96" s="336">
        <v>0</v>
      </c>
      <c r="H96" s="336">
        <v>0</v>
      </c>
      <c r="I96" s="336">
        <v>0</v>
      </c>
      <c r="J96" s="336">
        <v>0</v>
      </c>
      <c r="K96" s="336">
        <v>9506</v>
      </c>
      <c r="L96" s="336">
        <v>0</v>
      </c>
      <c r="M96" s="336">
        <v>794</v>
      </c>
      <c r="N96" s="336">
        <v>0</v>
      </c>
      <c r="O96" s="336">
        <v>1059</v>
      </c>
      <c r="P96" s="336">
        <v>0</v>
      </c>
      <c r="Q96" s="336">
        <v>0</v>
      </c>
      <c r="R96" s="336">
        <v>1059</v>
      </c>
      <c r="S96" s="336">
        <v>7400</v>
      </c>
      <c r="T96" s="336">
        <v>0</v>
      </c>
      <c r="U96" s="336"/>
      <c r="V96" s="337">
        <v>0.71920407928535823</v>
      </c>
    </row>
    <row r="97" spans="1:22">
      <c r="A97" s="318"/>
      <c r="B97" s="319" t="s">
        <v>120</v>
      </c>
      <c r="C97" s="336">
        <v>2024873000</v>
      </c>
      <c r="D97" s="336">
        <v>0</v>
      </c>
      <c r="E97" s="336">
        <v>0</v>
      </c>
      <c r="F97" s="336">
        <v>0</v>
      </c>
      <c r="G97" s="336">
        <v>0</v>
      </c>
      <c r="H97" s="336">
        <v>0</v>
      </c>
      <c r="I97" s="336">
        <v>0</v>
      </c>
      <c r="J97" s="336">
        <v>0</v>
      </c>
      <c r="K97" s="336">
        <v>0</v>
      </c>
      <c r="L97" s="336">
        <v>0</v>
      </c>
      <c r="M97" s="336">
        <v>0</v>
      </c>
      <c r="N97" s="336">
        <v>0</v>
      </c>
      <c r="O97" s="336">
        <v>0</v>
      </c>
      <c r="P97" s="336">
        <v>0</v>
      </c>
      <c r="Q97" s="336">
        <v>0</v>
      </c>
      <c r="R97" s="336">
        <v>0</v>
      </c>
      <c r="S97" s="336">
        <v>0</v>
      </c>
      <c r="T97" s="336">
        <v>0</v>
      </c>
      <c r="U97" s="336"/>
      <c r="V97" s="337" t="e">
        <v>#DIV/0!</v>
      </c>
    </row>
    <row r="98" spans="1:22" ht="31.5">
      <c r="A98" s="318"/>
      <c r="B98" s="319" t="s">
        <v>837</v>
      </c>
      <c r="C98" s="336">
        <v>1381108000</v>
      </c>
      <c r="D98" s="336">
        <v>50619</v>
      </c>
      <c r="E98" s="336">
        <v>50181</v>
      </c>
      <c r="F98" s="336">
        <v>41400</v>
      </c>
      <c r="G98" s="336">
        <v>0</v>
      </c>
      <c r="H98" s="336">
        <v>0</v>
      </c>
      <c r="I98" s="336">
        <v>0</v>
      </c>
      <c r="J98" s="336">
        <v>0</v>
      </c>
      <c r="K98" s="336">
        <v>0</v>
      </c>
      <c r="L98" s="336">
        <v>0</v>
      </c>
      <c r="M98" s="336">
        <v>8781</v>
      </c>
      <c r="N98" s="336">
        <v>0</v>
      </c>
      <c r="O98" s="336">
        <v>0</v>
      </c>
      <c r="P98" s="336">
        <v>0</v>
      </c>
      <c r="Q98" s="336">
        <v>0</v>
      </c>
      <c r="R98" s="336">
        <v>0</v>
      </c>
      <c r="S98" s="336">
        <v>0</v>
      </c>
      <c r="T98" s="336">
        <v>0</v>
      </c>
      <c r="U98" s="336"/>
      <c r="V98" s="337">
        <v>0.99134712262194036</v>
      </c>
    </row>
    <row r="99" spans="1:22" ht="31.5">
      <c r="A99" s="318"/>
      <c r="B99" s="319" t="s">
        <v>838</v>
      </c>
      <c r="C99" s="336">
        <v>9289439000</v>
      </c>
      <c r="D99" s="336">
        <v>11744</v>
      </c>
      <c r="E99" s="336">
        <v>10570</v>
      </c>
      <c r="F99" s="336">
        <v>0</v>
      </c>
      <c r="G99" s="336">
        <v>0</v>
      </c>
      <c r="H99" s="336">
        <v>0</v>
      </c>
      <c r="I99" s="336">
        <v>0</v>
      </c>
      <c r="J99" s="336">
        <v>0</v>
      </c>
      <c r="K99" s="336">
        <v>10570</v>
      </c>
      <c r="L99" s="336">
        <v>0</v>
      </c>
      <c r="M99" s="336">
        <v>0</v>
      </c>
      <c r="N99" s="336">
        <v>0</v>
      </c>
      <c r="O99" s="336">
        <v>0</v>
      </c>
      <c r="P99" s="336">
        <v>0</v>
      </c>
      <c r="Q99" s="336">
        <v>0</v>
      </c>
      <c r="R99" s="336">
        <v>0</v>
      </c>
      <c r="S99" s="336">
        <v>0</v>
      </c>
      <c r="T99" s="336">
        <v>0</v>
      </c>
      <c r="U99" s="336"/>
      <c r="V99" s="337">
        <v>0.90003405994550412</v>
      </c>
    </row>
    <row r="100" spans="1:22">
      <c r="A100" s="318"/>
      <c r="B100" s="319" t="s">
        <v>257</v>
      </c>
      <c r="C100" s="336">
        <v>14929008000</v>
      </c>
      <c r="D100" s="336">
        <v>2992</v>
      </c>
      <c r="E100" s="336">
        <v>2802</v>
      </c>
      <c r="F100" s="336">
        <v>0</v>
      </c>
      <c r="G100" s="336">
        <v>0</v>
      </c>
      <c r="H100" s="336">
        <v>0</v>
      </c>
      <c r="I100" s="336">
        <v>0</v>
      </c>
      <c r="J100" s="336">
        <v>0</v>
      </c>
      <c r="K100" s="336">
        <v>2802</v>
      </c>
      <c r="L100" s="336">
        <v>0</v>
      </c>
      <c r="M100" s="336">
        <v>0</v>
      </c>
      <c r="N100" s="336">
        <v>0</v>
      </c>
      <c r="O100" s="336">
        <v>0</v>
      </c>
      <c r="P100" s="336">
        <v>0</v>
      </c>
      <c r="Q100" s="336">
        <v>0</v>
      </c>
      <c r="R100" s="336">
        <v>0</v>
      </c>
      <c r="S100" s="336">
        <v>0</v>
      </c>
      <c r="T100" s="336">
        <v>0</v>
      </c>
      <c r="U100" s="336"/>
      <c r="V100" s="337">
        <v>0.93649732620320858</v>
      </c>
    </row>
    <row r="101" spans="1:22">
      <c r="A101" s="318"/>
      <c r="B101" s="319" t="s">
        <v>125</v>
      </c>
      <c r="C101" s="336">
        <v>10814258000</v>
      </c>
      <c r="D101" s="336">
        <v>0</v>
      </c>
      <c r="E101" s="336">
        <v>0</v>
      </c>
      <c r="F101" s="336">
        <v>0</v>
      </c>
      <c r="G101" s="336">
        <v>0</v>
      </c>
      <c r="H101" s="336">
        <v>0</v>
      </c>
      <c r="I101" s="336">
        <v>0</v>
      </c>
      <c r="J101" s="336">
        <v>0</v>
      </c>
      <c r="K101" s="336">
        <v>0</v>
      </c>
      <c r="L101" s="336">
        <v>0</v>
      </c>
      <c r="M101" s="336">
        <v>0</v>
      </c>
      <c r="N101" s="336">
        <v>0</v>
      </c>
      <c r="O101" s="336">
        <v>0</v>
      </c>
      <c r="P101" s="336">
        <v>0</v>
      </c>
      <c r="Q101" s="336">
        <v>0</v>
      </c>
      <c r="R101" s="336">
        <v>0</v>
      </c>
      <c r="S101" s="336">
        <v>0</v>
      </c>
      <c r="T101" s="336">
        <v>0</v>
      </c>
      <c r="U101" s="336"/>
      <c r="V101" s="337" t="e">
        <v>#DIV/0!</v>
      </c>
    </row>
    <row r="102" spans="1:22">
      <c r="A102" s="318"/>
      <c r="B102" s="319" t="s">
        <v>126</v>
      </c>
      <c r="C102" s="336">
        <v>4114750000</v>
      </c>
      <c r="D102" s="336">
        <v>3175</v>
      </c>
      <c r="E102" s="336">
        <v>3130</v>
      </c>
      <c r="F102" s="336">
        <v>0</v>
      </c>
      <c r="G102" s="336">
        <v>0</v>
      </c>
      <c r="H102" s="336">
        <v>0</v>
      </c>
      <c r="I102" s="336">
        <v>0</v>
      </c>
      <c r="J102" s="336">
        <v>0</v>
      </c>
      <c r="K102" s="336">
        <v>3130</v>
      </c>
      <c r="L102" s="336">
        <v>0</v>
      </c>
      <c r="M102" s="336">
        <v>0</v>
      </c>
      <c r="N102" s="336">
        <v>0</v>
      </c>
      <c r="O102" s="336">
        <v>0</v>
      </c>
      <c r="P102" s="336">
        <v>0</v>
      </c>
      <c r="Q102" s="336">
        <v>0</v>
      </c>
      <c r="R102" s="336">
        <v>0</v>
      </c>
      <c r="S102" s="336">
        <v>0</v>
      </c>
      <c r="T102" s="336">
        <v>0</v>
      </c>
      <c r="U102" s="336"/>
      <c r="V102" s="337">
        <v>0.98582677165354327</v>
      </c>
    </row>
    <row r="103" spans="1:22">
      <c r="A103" s="318"/>
      <c r="B103" s="319" t="s">
        <v>127</v>
      </c>
      <c r="C103" s="336">
        <v>42240334000</v>
      </c>
      <c r="D103" s="336">
        <v>4238</v>
      </c>
      <c r="E103" s="336">
        <v>4238</v>
      </c>
      <c r="F103" s="336">
        <v>0</v>
      </c>
      <c r="G103" s="336">
        <v>0</v>
      </c>
      <c r="H103" s="336">
        <v>0</v>
      </c>
      <c r="I103" s="336">
        <v>0</v>
      </c>
      <c r="J103" s="336">
        <v>0</v>
      </c>
      <c r="K103" s="336">
        <v>4238</v>
      </c>
      <c r="L103" s="336">
        <v>0</v>
      </c>
      <c r="M103" s="336">
        <v>0</v>
      </c>
      <c r="N103" s="336">
        <v>0</v>
      </c>
      <c r="O103" s="336">
        <v>0</v>
      </c>
      <c r="P103" s="336">
        <v>0</v>
      </c>
      <c r="Q103" s="336">
        <v>0</v>
      </c>
      <c r="R103" s="336">
        <v>0</v>
      </c>
      <c r="S103" s="336">
        <v>0</v>
      </c>
      <c r="T103" s="336">
        <v>0</v>
      </c>
      <c r="U103" s="336"/>
      <c r="V103" s="337">
        <v>1</v>
      </c>
    </row>
    <row r="104" spans="1:22">
      <c r="A104" s="318"/>
      <c r="B104" s="319" t="s">
        <v>128</v>
      </c>
      <c r="C104" s="336">
        <v>41170984000</v>
      </c>
      <c r="D104" s="336">
        <v>1734</v>
      </c>
      <c r="E104" s="336">
        <v>1612</v>
      </c>
      <c r="F104" s="336">
        <v>0</v>
      </c>
      <c r="G104" s="336">
        <v>0</v>
      </c>
      <c r="H104" s="336">
        <v>0</v>
      </c>
      <c r="I104" s="336">
        <v>0</v>
      </c>
      <c r="J104" s="336">
        <v>0</v>
      </c>
      <c r="K104" s="336">
        <v>1612</v>
      </c>
      <c r="L104" s="336">
        <v>0</v>
      </c>
      <c r="M104" s="336">
        <v>0</v>
      </c>
      <c r="N104" s="336">
        <v>0</v>
      </c>
      <c r="O104" s="336">
        <v>0</v>
      </c>
      <c r="P104" s="336">
        <v>0</v>
      </c>
      <c r="Q104" s="336">
        <v>0</v>
      </c>
      <c r="R104" s="336">
        <v>0</v>
      </c>
      <c r="S104" s="336">
        <v>0</v>
      </c>
      <c r="T104" s="336">
        <v>0</v>
      </c>
      <c r="U104" s="336"/>
      <c r="V104" s="337">
        <v>0.92964244521337946</v>
      </c>
    </row>
    <row r="105" spans="1:22" ht="31.5">
      <c r="A105" s="318"/>
      <c r="B105" s="319" t="s">
        <v>140</v>
      </c>
      <c r="C105" s="336">
        <v>1069350000</v>
      </c>
      <c r="D105" s="336">
        <v>3231</v>
      </c>
      <c r="E105" s="336">
        <v>3202</v>
      </c>
      <c r="F105" s="336">
        <v>0</v>
      </c>
      <c r="G105" s="336">
        <v>0</v>
      </c>
      <c r="H105" s="336">
        <v>0</v>
      </c>
      <c r="I105" s="336">
        <v>0</v>
      </c>
      <c r="J105" s="336">
        <v>0</v>
      </c>
      <c r="K105" s="336">
        <v>3202</v>
      </c>
      <c r="L105" s="336">
        <v>0</v>
      </c>
      <c r="M105" s="336">
        <v>0</v>
      </c>
      <c r="N105" s="336">
        <v>0</v>
      </c>
      <c r="O105" s="336">
        <v>0</v>
      </c>
      <c r="P105" s="336">
        <v>0</v>
      </c>
      <c r="Q105" s="336">
        <v>0</v>
      </c>
      <c r="R105" s="336">
        <v>0</v>
      </c>
      <c r="S105" s="336">
        <v>0</v>
      </c>
      <c r="T105" s="336">
        <v>0</v>
      </c>
      <c r="U105" s="336"/>
      <c r="V105" s="337">
        <v>0.99102445063447853</v>
      </c>
    </row>
    <row r="106" spans="1:22">
      <c r="A106" s="334" t="s">
        <v>543</v>
      </c>
      <c r="B106" s="335" t="s">
        <v>544</v>
      </c>
      <c r="C106" s="336">
        <v>10074448000</v>
      </c>
      <c r="D106" s="336">
        <v>92970</v>
      </c>
      <c r="E106" s="336">
        <v>80056</v>
      </c>
      <c r="F106" s="336">
        <v>0</v>
      </c>
      <c r="G106" s="336">
        <v>0</v>
      </c>
      <c r="H106" s="336">
        <v>0</v>
      </c>
      <c r="I106" s="336">
        <v>0</v>
      </c>
      <c r="J106" s="336">
        <v>0</v>
      </c>
      <c r="K106" s="336">
        <v>0</v>
      </c>
      <c r="L106" s="336">
        <v>0</v>
      </c>
      <c r="M106" s="336">
        <v>0</v>
      </c>
      <c r="N106" s="336">
        <v>8226</v>
      </c>
      <c r="O106" s="336">
        <v>64139</v>
      </c>
      <c r="P106" s="336">
        <v>0</v>
      </c>
      <c r="Q106" s="336">
        <v>0</v>
      </c>
      <c r="R106" s="336">
        <v>64139</v>
      </c>
      <c r="S106" s="336">
        <v>7691</v>
      </c>
      <c r="T106" s="336"/>
      <c r="U106" s="336"/>
      <c r="V106" s="337">
        <v>0.86109497687426051</v>
      </c>
    </row>
    <row r="107" spans="1:22">
      <c r="A107" s="318"/>
      <c r="B107" s="319" t="s">
        <v>9</v>
      </c>
      <c r="C107" s="336">
        <v>9294954934</v>
      </c>
      <c r="D107" s="336">
        <v>27658</v>
      </c>
      <c r="E107" s="336">
        <v>23710</v>
      </c>
      <c r="F107" s="336">
        <v>0</v>
      </c>
      <c r="G107" s="336">
        <v>0</v>
      </c>
      <c r="H107" s="336">
        <v>0</v>
      </c>
      <c r="I107" s="336">
        <v>0</v>
      </c>
      <c r="J107" s="336">
        <v>0</v>
      </c>
      <c r="K107" s="336">
        <v>0</v>
      </c>
      <c r="L107" s="336">
        <v>0</v>
      </c>
      <c r="M107" s="336">
        <v>0</v>
      </c>
      <c r="N107" s="336">
        <v>7393</v>
      </c>
      <c r="O107" s="336">
        <v>10952</v>
      </c>
      <c r="P107" s="336">
        <v>0</v>
      </c>
      <c r="Q107" s="336">
        <v>0</v>
      </c>
      <c r="R107" s="336">
        <v>10952</v>
      </c>
      <c r="S107" s="336">
        <v>5365</v>
      </c>
      <c r="T107" s="336"/>
      <c r="U107" s="336"/>
      <c r="V107" s="337">
        <v>0.85725648998481452</v>
      </c>
    </row>
    <row r="108" spans="1:22">
      <c r="A108" s="318"/>
      <c r="B108" s="319" t="s">
        <v>10</v>
      </c>
      <c r="C108" s="336">
        <v>7447317500</v>
      </c>
      <c r="D108" s="336">
        <v>1902</v>
      </c>
      <c r="E108" s="336">
        <v>1870</v>
      </c>
      <c r="F108" s="336">
        <v>0</v>
      </c>
      <c r="G108" s="336">
        <v>0</v>
      </c>
      <c r="H108" s="336">
        <v>0</v>
      </c>
      <c r="I108" s="336">
        <v>0</v>
      </c>
      <c r="J108" s="336">
        <v>0</v>
      </c>
      <c r="K108" s="336">
        <v>0</v>
      </c>
      <c r="L108" s="336">
        <v>0</v>
      </c>
      <c r="M108" s="336">
        <v>0</v>
      </c>
      <c r="N108" s="336">
        <v>833</v>
      </c>
      <c r="O108" s="336">
        <v>0</v>
      </c>
      <c r="P108" s="336">
        <v>0</v>
      </c>
      <c r="Q108" s="336">
        <v>0</v>
      </c>
      <c r="R108" s="336">
        <v>0</v>
      </c>
      <c r="S108" s="336">
        <v>1037</v>
      </c>
      <c r="T108" s="336">
        <v>0</v>
      </c>
      <c r="U108" s="336"/>
      <c r="V108" s="337">
        <v>0.98317560462670872</v>
      </c>
    </row>
    <row r="109" spans="1:22">
      <c r="A109" s="318"/>
      <c r="B109" s="319" t="s">
        <v>11</v>
      </c>
      <c r="C109" s="336">
        <v>4689609000</v>
      </c>
      <c r="D109" s="336">
        <v>1289</v>
      </c>
      <c r="E109" s="336">
        <v>1289</v>
      </c>
      <c r="F109" s="336">
        <v>0</v>
      </c>
      <c r="G109" s="336">
        <v>0</v>
      </c>
      <c r="H109" s="336">
        <v>0</v>
      </c>
      <c r="I109" s="336">
        <v>0</v>
      </c>
      <c r="J109" s="336">
        <v>0</v>
      </c>
      <c r="K109" s="336">
        <v>0</v>
      </c>
      <c r="L109" s="336">
        <v>0</v>
      </c>
      <c r="M109" s="336">
        <v>0</v>
      </c>
      <c r="N109" s="336">
        <v>0</v>
      </c>
      <c r="O109" s="336">
        <v>0</v>
      </c>
      <c r="P109" s="336">
        <v>0</v>
      </c>
      <c r="Q109" s="336">
        <v>0</v>
      </c>
      <c r="R109" s="336">
        <v>0</v>
      </c>
      <c r="S109" s="336">
        <v>1289</v>
      </c>
      <c r="T109" s="336">
        <v>0</v>
      </c>
      <c r="U109" s="336"/>
      <c r="V109" s="337">
        <v>1</v>
      </c>
    </row>
    <row r="110" spans="1:22">
      <c r="A110" s="318"/>
      <c r="B110" s="319" t="s">
        <v>839</v>
      </c>
      <c r="C110" s="336"/>
      <c r="D110" s="336">
        <v>26293</v>
      </c>
      <c r="E110" s="336">
        <v>24741</v>
      </c>
      <c r="F110" s="336">
        <v>0</v>
      </c>
      <c r="G110" s="336">
        <v>0</v>
      </c>
      <c r="H110" s="336">
        <v>0</v>
      </c>
      <c r="I110" s="336">
        <v>0</v>
      </c>
      <c r="J110" s="336">
        <v>0</v>
      </c>
      <c r="K110" s="336">
        <v>0</v>
      </c>
      <c r="L110" s="336">
        <v>0</v>
      </c>
      <c r="M110" s="336">
        <v>0</v>
      </c>
      <c r="N110" s="336">
        <v>0</v>
      </c>
      <c r="O110" s="336">
        <v>24741</v>
      </c>
      <c r="P110" s="336">
        <v>0</v>
      </c>
      <c r="Q110" s="336">
        <v>0</v>
      </c>
      <c r="R110" s="336">
        <v>24741</v>
      </c>
      <c r="S110" s="336">
        <v>0</v>
      </c>
      <c r="T110" s="336">
        <v>0</v>
      </c>
      <c r="U110" s="336"/>
      <c r="V110" s="337"/>
    </row>
    <row r="111" spans="1:22">
      <c r="A111" s="318"/>
      <c r="B111" s="319" t="s">
        <v>514</v>
      </c>
      <c r="C111" s="336">
        <v>3600609000</v>
      </c>
      <c r="D111" s="336">
        <v>35828</v>
      </c>
      <c r="E111" s="336">
        <v>28446</v>
      </c>
      <c r="F111" s="336">
        <v>0</v>
      </c>
      <c r="G111" s="336">
        <v>0</v>
      </c>
      <c r="H111" s="336">
        <v>0</v>
      </c>
      <c r="I111" s="336">
        <v>0</v>
      </c>
      <c r="J111" s="336">
        <v>0</v>
      </c>
      <c r="K111" s="336">
        <v>0</v>
      </c>
      <c r="L111" s="336">
        <v>0</v>
      </c>
      <c r="M111" s="336">
        <v>0</v>
      </c>
      <c r="N111" s="336">
        <v>0</v>
      </c>
      <c r="O111" s="336">
        <v>28446</v>
      </c>
      <c r="P111" s="336">
        <v>0</v>
      </c>
      <c r="Q111" s="336">
        <v>0</v>
      </c>
      <c r="R111" s="336">
        <v>28446</v>
      </c>
      <c r="S111" s="336">
        <v>0</v>
      </c>
      <c r="T111" s="336">
        <v>0</v>
      </c>
      <c r="U111" s="336"/>
      <c r="V111" s="337">
        <v>0.79396003126046666</v>
      </c>
    </row>
    <row r="112" spans="1:22">
      <c r="A112" s="334" t="s">
        <v>545</v>
      </c>
      <c r="B112" s="335" t="s">
        <v>546</v>
      </c>
      <c r="C112" s="336">
        <v>1089000000</v>
      </c>
      <c r="D112" s="336">
        <v>15171</v>
      </c>
      <c r="E112" s="336">
        <v>13963</v>
      </c>
      <c r="F112" s="336">
        <v>1004</v>
      </c>
      <c r="G112" s="336">
        <v>0</v>
      </c>
      <c r="H112" s="336">
        <v>0</v>
      </c>
      <c r="I112" s="336">
        <v>0</v>
      </c>
      <c r="J112" s="336">
        <v>0</v>
      </c>
      <c r="K112" s="336">
        <v>124</v>
      </c>
      <c r="L112" s="336">
        <v>0</v>
      </c>
      <c r="M112" s="336">
        <v>0</v>
      </c>
      <c r="N112" s="336">
        <v>0</v>
      </c>
      <c r="O112" s="336">
        <v>7189</v>
      </c>
      <c r="P112" s="336">
        <v>0</v>
      </c>
      <c r="Q112" s="336">
        <v>0</v>
      </c>
      <c r="R112" s="336">
        <v>7189</v>
      </c>
      <c r="S112" s="336">
        <v>5646</v>
      </c>
      <c r="T112" s="336">
        <v>0</v>
      </c>
      <c r="U112" s="336"/>
      <c r="V112" s="337">
        <v>0.92037439852349878</v>
      </c>
    </row>
    <row r="113" spans="1:22">
      <c r="A113" s="318"/>
      <c r="B113" s="319" t="s">
        <v>271</v>
      </c>
      <c r="C113" s="336">
        <v>17096723000</v>
      </c>
      <c r="D113" s="336">
        <v>8607</v>
      </c>
      <c r="E113" s="336">
        <v>7888</v>
      </c>
      <c r="F113" s="336">
        <v>1004</v>
      </c>
      <c r="G113" s="336">
        <v>0</v>
      </c>
      <c r="H113" s="336">
        <v>0</v>
      </c>
      <c r="I113" s="336">
        <v>0</v>
      </c>
      <c r="J113" s="336">
        <v>0</v>
      </c>
      <c r="K113" s="336">
        <v>124</v>
      </c>
      <c r="L113" s="336">
        <v>0</v>
      </c>
      <c r="M113" s="336">
        <v>0</v>
      </c>
      <c r="N113" s="336">
        <v>0</v>
      </c>
      <c r="O113" s="336">
        <v>1114</v>
      </c>
      <c r="P113" s="336">
        <v>0</v>
      </c>
      <c r="Q113" s="336">
        <v>0</v>
      </c>
      <c r="R113" s="336">
        <v>1114</v>
      </c>
      <c r="S113" s="336">
        <v>5646</v>
      </c>
      <c r="T113" s="336">
        <v>0</v>
      </c>
      <c r="U113" s="336"/>
      <c r="V113" s="337">
        <v>0.91646334378993843</v>
      </c>
    </row>
    <row r="114" spans="1:22" ht="31.5">
      <c r="A114" s="318"/>
      <c r="B114" s="319" t="s">
        <v>519</v>
      </c>
      <c r="C114" s="336">
        <v>11672959000</v>
      </c>
      <c r="D114" s="336">
        <v>6564</v>
      </c>
      <c r="E114" s="336">
        <v>6075</v>
      </c>
      <c r="F114" s="336">
        <v>0</v>
      </c>
      <c r="G114" s="336">
        <v>0</v>
      </c>
      <c r="H114" s="336">
        <v>0</v>
      </c>
      <c r="I114" s="336">
        <v>0</v>
      </c>
      <c r="J114" s="336">
        <v>0</v>
      </c>
      <c r="K114" s="336">
        <v>0</v>
      </c>
      <c r="L114" s="336">
        <v>0</v>
      </c>
      <c r="M114" s="336">
        <v>0</v>
      </c>
      <c r="N114" s="336">
        <v>0</v>
      </c>
      <c r="O114" s="336">
        <v>6075</v>
      </c>
      <c r="P114" s="336">
        <v>0</v>
      </c>
      <c r="Q114" s="336">
        <v>0</v>
      </c>
      <c r="R114" s="336">
        <v>6075</v>
      </c>
      <c r="S114" s="336">
        <v>0</v>
      </c>
      <c r="T114" s="336">
        <v>0</v>
      </c>
      <c r="U114" s="336"/>
      <c r="V114" s="337">
        <v>0.92550274223034734</v>
      </c>
    </row>
    <row r="115" spans="1:22">
      <c r="A115" s="334" t="s">
        <v>547</v>
      </c>
      <c r="B115" s="335" t="s">
        <v>21</v>
      </c>
      <c r="C115" s="336">
        <v>11000753000</v>
      </c>
      <c r="D115" s="336">
        <v>46161</v>
      </c>
      <c r="E115" s="336">
        <v>36577</v>
      </c>
      <c r="F115" s="336">
        <v>5125</v>
      </c>
      <c r="G115" s="336">
        <v>0</v>
      </c>
      <c r="H115" s="336">
        <v>0</v>
      </c>
      <c r="I115" s="336">
        <v>0</v>
      </c>
      <c r="J115" s="336">
        <v>0</v>
      </c>
      <c r="K115" s="336">
        <v>0</v>
      </c>
      <c r="L115" s="336">
        <v>0</v>
      </c>
      <c r="M115" s="336">
        <v>0</v>
      </c>
      <c r="N115" s="336">
        <v>0</v>
      </c>
      <c r="O115" s="336">
        <v>4773</v>
      </c>
      <c r="P115" s="336">
        <v>0</v>
      </c>
      <c r="Q115" s="336">
        <v>0</v>
      </c>
      <c r="R115" s="336">
        <v>4773</v>
      </c>
      <c r="S115" s="336">
        <v>26679</v>
      </c>
      <c r="T115" s="336">
        <v>0</v>
      </c>
      <c r="U115" s="336"/>
      <c r="V115" s="337">
        <v>0.79237884794523517</v>
      </c>
    </row>
    <row r="116" spans="1:22">
      <c r="A116" s="318"/>
      <c r="B116" s="319" t="s">
        <v>12</v>
      </c>
      <c r="C116" s="336">
        <v>672206000</v>
      </c>
      <c r="D116" s="336">
        <v>44753</v>
      </c>
      <c r="E116" s="336">
        <v>35169</v>
      </c>
      <c r="F116" s="336">
        <v>5125</v>
      </c>
      <c r="G116" s="336">
        <v>0</v>
      </c>
      <c r="H116" s="336">
        <v>0</v>
      </c>
      <c r="I116" s="336">
        <v>0</v>
      </c>
      <c r="J116" s="336">
        <v>0</v>
      </c>
      <c r="K116" s="336">
        <v>0</v>
      </c>
      <c r="L116" s="336">
        <v>0</v>
      </c>
      <c r="M116" s="336">
        <v>0</v>
      </c>
      <c r="N116" s="336">
        <v>0</v>
      </c>
      <c r="O116" s="336">
        <v>3365</v>
      </c>
      <c r="P116" s="336">
        <v>0</v>
      </c>
      <c r="Q116" s="336">
        <v>0</v>
      </c>
      <c r="R116" s="336">
        <v>3365</v>
      </c>
      <c r="S116" s="336">
        <v>26679</v>
      </c>
      <c r="T116" s="336">
        <v>0</v>
      </c>
      <c r="U116" s="336"/>
      <c r="V116" s="337">
        <v>0.78584675887649991</v>
      </c>
    </row>
    <row r="117" spans="1:22">
      <c r="A117" s="318"/>
      <c r="B117" s="319" t="s">
        <v>301</v>
      </c>
      <c r="C117" s="336">
        <v>15774310000</v>
      </c>
      <c r="D117" s="336">
        <v>1408</v>
      </c>
      <c r="E117" s="336">
        <v>1408</v>
      </c>
      <c r="F117" s="336">
        <v>0</v>
      </c>
      <c r="G117" s="336">
        <v>0</v>
      </c>
      <c r="H117" s="336">
        <v>0</v>
      </c>
      <c r="I117" s="336">
        <v>0</v>
      </c>
      <c r="J117" s="336">
        <v>0</v>
      </c>
      <c r="K117" s="336">
        <v>0</v>
      </c>
      <c r="L117" s="336">
        <v>0</v>
      </c>
      <c r="M117" s="336">
        <v>0</v>
      </c>
      <c r="N117" s="336">
        <v>0</v>
      </c>
      <c r="O117" s="336">
        <v>1408</v>
      </c>
      <c r="P117" s="336">
        <v>0</v>
      </c>
      <c r="Q117" s="336">
        <v>0</v>
      </c>
      <c r="R117" s="336">
        <v>1408</v>
      </c>
      <c r="S117" s="336">
        <v>0</v>
      </c>
      <c r="T117" s="336">
        <v>0</v>
      </c>
      <c r="U117" s="336"/>
      <c r="V117" s="337">
        <v>1</v>
      </c>
    </row>
    <row r="118" spans="1:22">
      <c r="A118" s="334" t="s">
        <v>548</v>
      </c>
      <c r="B118" s="335" t="s">
        <v>22</v>
      </c>
      <c r="C118" s="336">
        <v>15577620000</v>
      </c>
      <c r="D118" s="336">
        <v>9995</v>
      </c>
      <c r="E118" s="336">
        <v>9865</v>
      </c>
      <c r="F118" s="336">
        <v>289</v>
      </c>
      <c r="G118" s="336">
        <v>0</v>
      </c>
      <c r="H118" s="336">
        <v>0</v>
      </c>
      <c r="I118" s="336">
        <v>0</v>
      </c>
      <c r="J118" s="336">
        <v>0</v>
      </c>
      <c r="K118" s="336">
        <v>0</v>
      </c>
      <c r="L118" s="336">
        <v>0</v>
      </c>
      <c r="M118" s="336">
        <v>0</v>
      </c>
      <c r="N118" s="336">
        <v>0</v>
      </c>
      <c r="O118" s="336">
        <v>0</v>
      </c>
      <c r="P118" s="336">
        <v>0</v>
      </c>
      <c r="Q118" s="336">
        <v>0</v>
      </c>
      <c r="R118" s="336">
        <v>0</v>
      </c>
      <c r="S118" s="336">
        <v>9576</v>
      </c>
      <c r="T118" s="336">
        <v>0</v>
      </c>
      <c r="U118" s="336"/>
      <c r="V118" s="337">
        <v>0.98699349674837422</v>
      </c>
    </row>
    <row r="119" spans="1:22">
      <c r="A119" s="334" t="s">
        <v>549</v>
      </c>
      <c r="B119" s="335" t="s">
        <v>550</v>
      </c>
      <c r="C119" s="336">
        <v>8319663000</v>
      </c>
      <c r="D119" s="336">
        <v>3808</v>
      </c>
      <c r="E119" s="336">
        <v>3015</v>
      </c>
      <c r="F119" s="336">
        <v>0</v>
      </c>
      <c r="G119" s="336">
        <v>0</v>
      </c>
      <c r="H119" s="336">
        <v>0</v>
      </c>
      <c r="I119" s="336">
        <v>0</v>
      </c>
      <c r="J119" s="336">
        <v>0</v>
      </c>
      <c r="K119" s="336">
        <v>0</v>
      </c>
      <c r="L119" s="336">
        <v>0</v>
      </c>
      <c r="M119" s="336">
        <v>0</v>
      </c>
      <c r="N119" s="336">
        <v>44</v>
      </c>
      <c r="O119" s="336">
        <v>42</v>
      </c>
      <c r="P119" s="336">
        <v>0</v>
      </c>
      <c r="Q119" s="336">
        <v>0</v>
      </c>
      <c r="R119" s="336">
        <v>42</v>
      </c>
      <c r="S119" s="336">
        <v>2929</v>
      </c>
      <c r="T119" s="336">
        <v>0</v>
      </c>
      <c r="U119" s="336"/>
      <c r="V119" s="337">
        <v>0.79175420168067223</v>
      </c>
    </row>
    <row r="120" spans="1:22">
      <c r="A120" s="318"/>
      <c r="B120" s="319" t="s">
        <v>253</v>
      </c>
      <c r="C120" s="336">
        <v>15871167000</v>
      </c>
      <c r="D120" s="336">
        <v>3808</v>
      </c>
      <c r="E120" s="336">
        <v>3015</v>
      </c>
      <c r="F120" s="336">
        <v>0</v>
      </c>
      <c r="G120" s="336">
        <v>0</v>
      </c>
      <c r="H120" s="336">
        <v>0</v>
      </c>
      <c r="I120" s="336">
        <v>0</v>
      </c>
      <c r="J120" s="336">
        <v>0</v>
      </c>
      <c r="K120" s="336">
        <v>0</v>
      </c>
      <c r="L120" s="336">
        <v>0</v>
      </c>
      <c r="M120" s="336">
        <v>0</v>
      </c>
      <c r="N120" s="336">
        <v>44</v>
      </c>
      <c r="O120" s="336">
        <v>42</v>
      </c>
      <c r="P120" s="336">
        <v>0</v>
      </c>
      <c r="Q120" s="336">
        <v>0</v>
      </c>
      <c r="R120" s="336">
        <v>42</v>
      </c>
      <c r="S120" s="336">
        <v>2929</v>
      </c>
      <c r="T120" s="336">
        <v>0</v>
      </c>
      <c r="U120" s="336"/>
      <c r="V120" s="337">
        <v>0.79175420168067223</v>
      </c>
    </row>
    <row r="121" spans="1:22" ht="31.5">
      <c r="A121" s="318"/>
      <c r="B121" s="319" t="s">
        <v>252</v>
      </c>
      <c r="C121" s="336">
        <v>3971406000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c r="V121" s="337" t="e">
        <v>#DIV/0!</v>
      </c>
    </row>
    <row r="122" spans="1:22" ht="31.5">
      <c r="A122" s="334" t="s">
        <v>551</v>
      </c>
      <c r="B122" s="335" t="s">
        <v>517</v>
      </c>
      <c r="C122" s="336">
        <v>119318000</v>
      </c>
      <c r="D122" s="336">
        <v>38849</v>
      </c>
      <c r="E122" s="336">
        <v>31976</v>
      </c>
      <c r="F122" s="336">
        <v>0</v>
      </c>
      <c r="G122" s="336">
        <v>0</v>
      </c>
      <c r="H122" s="336">
        <v>0</v>
      </c>
      <c r="I122" s="336">
        <v>0</v>
      </c>
      <c r="J122" s="336">
        <v>0</v>
      </c>
      <c r="K122" s="336">
        <v>0</v>
      </c>
      <c r="L122" s="336">
        <v>0</v>
      </c>
      <c r="M122" s="336">
        <v>0</v>
      </c>
      <c r="N122" s="336">
        <v>0</v>
      </c>
      <c r="O122" s="336">
        <v>31976</v>
      </c>
      <c r="P122" s="336">
        <v>0</v>
      </c>
      <c r="Q122" s="336">
        <v>0</v>
      </c>
      <c r="R122" s="336">
        <v>31976</v>
      </c>
      <c r="S122" s="336">
        <v>0</v>
      </c>
      <c r="T122" s="336">
        <v>0</v>
      </c>
      <c r="U122" s="336"/>
      <c r="V122" s="337">
        <v>0.82308424927282553</v>
      </c>
    </row>
    <row r="123" spans="1:22">
      <c r="A123" s="334" t="s">
        <v>552</v>
      </c>
      <c r="B123" s="320" t="s">
        <v>553</v>
      </c>
      <c r="C123" s="336">
        <v>84029930000</v>
      </c>
      <c r="D123" s="336">
        <v>7787</v>
      </c>
      <c r="E123" s="336">
        <v>5282</v>
      </c>
      <c r="F123" s="336">
        <v>1000</v>
      </c>
      <c r="G123" s="336">
        <v>0</v>
      </c>
      <c r="H123" s="336">
        <v>0</v>
      </c>
      <c r="I123" s="336">
        <v>0</v>
      </c>
      <c r="J123" s="336">
        <v>0</v>
      </c>
      <c r="K123" s="336">
        <v>0</v>
      </c>
      <c r="L123" s="336">
        <v>4178</v>
      </c>
      <c r="M123" s="336">
        <v>0</v>
      </c>
      <c r="N123" s="336">
        <v>0</v>
      </c>
      <c r="O123" s="336">
        <v>104</v>
      </c>
      <c r="P123" s="336">
        <v>0</v>
      </c>
      <c r="Q123" s="336">
        <v>0</v>
      </c>
      <c r="R123" s="336">
        <v>104</v>
      </c>
      <c r="S123" s="336">
        <v>0</v>
      </c>
      <c r="T123" s="336">
        <v>0</v>
      </c>
      <c r="U123" s="336"/>
      <c r="V123" s="337">
        <v>0.67831000385257478</v>
      </c>
    </row>
    <row r="124" spans="1:22" ht="31.5">
      <c r="A124" s="334" t="s">
        <v>554</v>
      </c>
      <c r="B124" s="390" t="s">
        <v>555</v>
      </c>
      <c r="C124" s="336">
        <v>24775000000</v>
      </c>
      <c r="D124" s="336">
        <v>10725</v>
      </c>
      <c r="E124" s="336">
        <v>10725</v>
      </c>
      <c r="F124" s="336">
        <v>0</v>
      </c>
      <c r="G124" s="336">
        <v>0</v>
      </c>
      <c r="H124" s="336">
        <v>0</v>
      </c>
      <c r="I124" s="336">
        <v>0</v>
      </c>
      <c r="J124" s="336">
        <v>0</v>
      </c>
      <c r="K124" s="336">
        <v>0</v>
      </c>
      <c r="L124" s="336">
        <v>0</v>
      </c>
      <c r="M124" s="336">
        <v>0</v>
      </c>
      <c r="N124" s="336">
        <v>0</v>
      </c>
      <c r="O124" s="336">
        <v>10725</v>
      </c>
      <c r="P124" s="336">
        <v>0</v>
      </c>
      <c r="Q124" s="336">
        <v>0</v>
      </c>
      <c r="R124" s="336">
        <v>10725</v>
      </c>
      <c r="S124" s="336">
        <v>0</v>
      </c>
      <c r="T124" s="336">
        <v>0</v>
      </c>
      <c r="U124" s="336"/>
      <c r="V124" s="337">
        <v>1</v>
      </c>
    </row>
    <row r="125" spans="1:22">
      <c r="A125" s="334" t="s">
        <v>556</v>
      </c>
      <c r="B125" s="320" t="s">
        <v>557</v>
      </c>
      <c r="C125" s="336">
        <v>30350762000</v>
      </c>
      <c r="D125" s="336">
        <v>5140</v>
      </c>
      <c r="E125" s="336">
        <v>4921</v>
      </c>
      <c r="F125" s="336">
        <v>267</v>
      </c>
      <c r="G125" s="336">
        <v>0</v>
      </c>
      <c r="H125" s="336">
        <v>0</v>
      </c>
      <c r="I125" s="336">
        <v>0</v>
      </c>
      <c r="J125" s="336">
        <v>0</v>
      </c>
      <c r="K125" s="336">
        <v>1949</v>
      </c>
      <c r="L125" s="336">
        <v>0</v>
      </c>
      <c r="M125" s="336">
        <v>0</v>
      </c>
      <c r="N125" s="336">
        <v>0</v>
      </c>
      <c r="O125" s="336">
        <v>2705</v>
      </c>
      <c r="P125" s="336">
        <v>0</v>
      </c>
      <c r="Q125" s="336">
        <v>0</v>
      </c>
      <c r="R125" s="336">
        <v>2705</v>
      </c>
      <c r="S125" s="336">
        <v>0</v>
      </c>
      <c r="T125" s="336">
        <v>0</v>
      </c>
      <c r="U125" s="336"/>
      <c r="V125" s="337">
        <v>0.95739299610894946</v>
      </c>
    </row>
    <row r="126" spans="1:22" ht="31.5">
      <c r="A126" s="334"/>
      <c r="B126" s="320" t="s">
        <v>840</v>
      </c>
      <c r="C126" s="336"/>
      <c r="D126" s="336">
        <v>4298</v>
      </c>
      <c r="E126" s="336">
        <v>4085</v>
      </c>
      <c r="F126" s="336">
        <v>267</v>
      </c>
      <c r="G126" s="336">
        <v>0</v>
      </c>
      <c r="H126" s="336">
        <v>0</v>
      </c>
      <c r="I126" s="336">
        <v>0</v>
      </c>
      <c r="J126" s="336">
        <v>0</v>
      </c>
      <c r="K126" s="336">
        <v>1949</v>
      </c>
      <c r="L126" s="336">
        <v>0</v>
      </c>
      <c r="M126" s="336">
        <v>0</v>
      </c>
      <c r="N126" s="336">
        <v>0</v>
      </c>
      <c r="O126" s="336">
        <v>1869</v>
      </c>
      <c r="P126" s="336">
        <v>0</v>
      </c>
      <c r="Q126" s="336">
        <v>0</v>
      </c>
      <c r="R126" s="336">
        <v>1869</v>
      </c>
      <c r="S126" s="336">
        <v>0</v>
      </c>
      <c r="T126" s="336">
        <v>0</v>
      </c>
      <c r="U126" s="336"/>
      <c r="V126" s="337"/>
    </row>
    <row r="127" spans="1:22">
      <c r="A127" s="334"/>
      <c r="B127" s="320" t="s">
        <v>841</v>
      </c>
      <c r="C127" s="336"/>
      <c r="D127" s="336">
        <v>842</v>
      </c>
      <c r="E127" s="336">
        <v>835</v>
      </c>
      <c r="F127" s="336">
        <v>0</v>
      </c>
      <c r="G127" s="336">
        <v>0</v>
      </c>
      <c r="H127" s="336">
        <v>0</v>
      </c>
      <c r="I127" s="336">
        <v>0</v>
      </c>
      <c r="J127" s="336">
        <v>0</v>
      </c>
      <c r="K127" s="336">
        <v>0</v>
      </c>
      <c r="L127" s="336">
        <v>0</v>
      </c>
      <c r="M127" s="336">
        <v>0</v>
      </c>
      <c r="N127" s="336">
        <v>0</v>
      </c>
      <c r="O127" s="336">
        <v>835</v>
      </c>
      <c r="P127" s="336">
        <v>0</v>
      </c>
      <c r="Q127" s="336">
        <v>0</v>
      </c>
      <c r="R127" s="336">
        <v>835</v>
      </c>
      <c r="S127" s="336">
        <v>0</v>
      </c>
      <c r="T127" s="336">
        <v>0</v>
      </c>
      <c r="U127" s="336"/>
      <c r="V127" s="337"/>
    </row>
    <row r="128" spans="1:22">
      <c r="A128" s="334" t="s">
        <v>558</v>
      </c>
      <c r="B128" s="335" t="s">
        <v>559</v>
      </c>
      <c r="C128" s="336">
        <v>1401506000</v>
      </c>
      <c r="D128" s="336">
        <v>12145</v>
      </c>
      <c r="E128" s="336">
        <v>11634</v>
      </c>
      <c r="F128" s="336">
        <v>0</v>
      </c>
      <c r="G128" s="336">
        <v>0</v>
      </c>
      <c r="H128" s="336">
        <v>0</v>
      </c>
      <c r="I128" s="336">
        <v>0</v>
      </c>
      <c r="J128" s="336">
        <v>0</v>
      </c>
      <c r="K128" s="336">
        <v>0</v>
      </c>
      <c r="L128" s="336">
        <v>0</v>
      </c>
      <c r="M128" s="336">
        <v>0</v>
      </c>
      <c r="N128" s="336">
        <v>11634</v>
      </c>
      <c r="O128" s="336">
        <v>0</v>
      </c>
      <c r="P128" s="336">
        <v>0</v>
      </c>
      <c r="Q128" s="336">
        <v>0</v>
      </c>
      <c r="R128" s="336">
        <v>0</v>
      </c>
      <c r="S128" s="336">
        <v>0</v>
      </c>
      <c r="T128" s="336">
        <v>0</v>
      </c>
      <c r="U128" s="336"/>
      <c r="V128" s="337">
        <v>0.95792507204610955</v>
      </c>
    </row>
    <row r="129" spans="1:22">
      <c r="A129" s="334"/>
      <c r="B129" s="319" t="s">
        <v>138</v>
      </c>
      <c r="C129" s="336">
        <v>1021000000</v>
      </c>
      <c r="D129" s="336">
        <v>11418</v>
      </c>
      <c r="E129" s="336">
        <v>10914</v>
      </c>
      <c r="F129" s="336">
        <v>0</v>
      </c>
      <c r="G129" s="336">
        <v>0</v>
      </c>
      <c r="H129" s="336">
        <v>0</v>
      </c>
      <c r="I129" s="336">
        <v>0</v>
      </c>
      <c r="J129" s="336">
        <v>0</v>
      </c>
      <c r="K129" s="336">
        <v>0</v>
      </c>
      <c r="L129" s="336">
        <v>0</v>
      </c>
      <c r="M129" s="336">
        <v>0</v>
      </c>
      <c r="N129" s="336">
        <v>10914</v>
      </c>
      <c r="O129" s="336">
        <v>0</v>
      </c>
      <c r="P129" s="336">
        <v>0</v>
      </c>
      <c r="Q129" s="336">
        <v>0</v>
      </c>
      <c r="R129" s="336">
        <v>0</v>
      </c>
      <c r="S129" s="336">
        <v>0</v>
      </c>
      <c r="T129" s="336">
        <v>0</v>
      </c>
      <c r="U129" s="336"/>
      <c r="V129" s="337">
        <v>0.95585916973200213</v>
      </c>
    </row>
    <row r="130" spans="1:22" ht="31.5">
      <c r="A130" s="334"/>
      <c r="B130" s="321" t="s">
        <v>302</v>
      </c>
      <c r="C130" s="336">
        <v>6948696000</v>
      </c>
      <c r="D130" s="336">
        <v>727</v>
      </c>
      <c r="E130" s="336">
        <v>720</v>
      </c>
      <c r="F130" s="336">
        <v>0</v>
      </c>
      <c r="G130" s="336">
        <v>0</v>
      </c>
      <c r="H130" s="336">
        <v>0</v>
      </c>
      <c r="I130" s="336">
        <v>0</v>
      </c>
      <c r="J130" s="336">
        <v>0</v>
      </c>
      <c r="K130" s="336">
        <v>0</v>
      </c>
      <c r="L130" s="336">
        <v>0</v>
      </c>
      <c r="M130" s="336">
        <v>0</v>
      </c>
      <c r="N130" s="336">
        <v>720</v>
      </c>
      <c r="O130" s="336">
        <v>0</v>
      </c>
      <c r="P130" s="336">
        <v>0</v>
      </c>
      <c r="Q130" s="336">
        <v>0</v>
      </c>
      <c r="R130" s="336">
        <v>0</v>
      </c>
      <c r="S130" s="336">
        <v>0</v>
      </c>
      <c r="T130" s="336">
        <v>0</v>
      </c>
      <c r="U130" s="336"/>
      <c r="V130" s="337">
        <v>0.99037138927097657</v>
      </c>
    </row>
    <row r="131" spans="1:22">
      <c r="A131" s="318" t="s">
        <v>560</v>
      </c>
      <c r="B131" s="319" t="s">
        <v>842</v>
      </c>
      <c r="C131" s="336">
        <v>547632000</v>
      </c>
      <c r="D131" s="336">
        <v>10195</v>
      </c>
      <c r="E131" s="336">
        <v>7013</v>
      </c>
      <c r="F131" s="336">
        <v>6953</v>
      </c>
      <c r="G131" s="336">
        <v>0</v>
      </c>
      <c r="H131" s="336">
        <v>0</v>
      </c>
      <c r="I131" s="336">
        <v>0</v>
      </c>
      <c r="J131" s="336">
        <v>0</v>
      </c>
      <c r="K131" s="336">
        <v>0</v>
      </c>
      <c r="L131" s="336">
        <v>0</v>
      </c>
      <c r="M131" s="336">
        <v>0</v>
      </c>
      <c r="N131" s="336">
        <v>0</v>
      </c>
      <c r="O131" s="336">
        <v>0</v>
      </c>
      <c r="P131" s="336">
        <v>0</v>
      </c>
      <c r="Q131" s="336">
        <v>0</v>
      </c>
      <c r="R131" s="336">
        <v>0</v>
      </c>
      <c r="S131" s="336">
        <v>60</v>
      </c>
      <c r="T131" s="336">
        <v>0</v>
      </c>
      <c r="U131" s="336"/>
      <c r="V131" s="337">
        <v>0.68788621873467382</v>
      </c>
    </row>
    <row r="132" spans="1:22">
      <c r="A132" s="318" t="s">
        <v>561</v>
      </c>
      <c r="B132" s="319" t="s">
        <v>157</v>
      </c>
      <c r="C132" s="336">
        <v>751399500</v>
      </c>
      <c r="D132" s="336">
        <v>24251</v>
      </c>
      <c r="E132" s="336">
        <v>23551</v>
      </c>
      <c r="F132" s="336">
        <v>23551</v>
      </c>
      <c r="G132" s="336">
        <v>0</v>
      </c>
      <c r="H132" s="336">
        <v>0</v>
      </c>
      <c r="I132" s="336">
        <v>0</v>
      </c>
      <c r="J132" s="336">
        <v>0</v>
      </c>
      <c r="K132" s="336">
        <v>0</v>
      </c>
      <c r="L132" s="336">
        <v>0</v>
      </c>
      <c r="M132" s="336">
        <v>0</v>
      </c>
      <c r="N132" s="336">
        <v>0</v>
      </c>
      <c r="O132" s="336">
        <v>0</v>
      </c>
      <c r="P132" s="336">
        <v>0</v>
      </c>
      <c r="Q132" s="336">
        <v>0</v>
      </c>
      <c r="R132" s="336">
        <v>0</v>
      </c>
      <c r="S132" s="336">
        <v>0</v>
      </c>
      <c r="T132" s="336">
        <v>0</v>
      </c>
      <c r="U132" s="336"/>
      <c r="V132" s="337">
        <v>0.97113521091913735</v>
      </c>
    </row>
    <row r="133" spans="1:22">
      <c r="A133" s="318" t="s">
        <v>562</v>
      </c>
      <c r="B133" s="319" t="s">
        <v>516</v>
      </c>
      <c r="C133" s="336">
        <v>469300000</v>
      </c>
      <c r="D133" s="336">
        <v>9789</v>
      </c>
      <c r="E133" s="336">
        <v>9789</v>
      </c>
      <c r="F133" s="336">
        <v>9789</v>
      </c>
      <c r="G133" s="336">
        <v>0</v>
      </c>
      <c r="H133" s="336">
        <v>0</v>
      </c>
      <c r="I133" s="336">
        <v>0</v>
      </c>
      <c r="J133" s="336">
        <v>0</v>
      </c>
      <c r="K133" s="336">
        <v>0</v>
      </c>
      <c r="L133" s="336">
        <v>0</v>
      </c>
      <c r="M133" s="336">
        <v>0</v>
      </c>
      <c r="N133" s="336">
        <v>0</v>
      </c>
      <c r="O133" s="336">
        <v>0</v>
      </c>
      <c r="P133" s="336">
        <v>0</v>
      </c>
      <c r="Q133" s="336">
        <v>0</v>
      </c>
      <c r="R133" s="336">
        <v>0</v>
      </c>
      <c r="S133" s="336">
        <v>0</v>
      </c>
      <c r="T133" s="336">
        <v>0</v>
      </c>
      <c r="U133" s="336"/>
      <c r="V133" s="337">
        <v>1</v>
      </c>
    </row>
    <row r="134" spans="1:22">
      <c r="A134" s="318" t="s">
        <v>563</v>
      </c>
      <c r="B134" s="319" t="s">
        <v>46</v>
      </c>
      <c r="C134" s="336"/>
      <c r="D134" s="336">
        <v>16979</v>
      </c>
      <c r="E134" s="336">
        <v>16566</v>
      </c>
      <c r="F134" s="336">
        <v>16566</v>
      </c>
      <c r="G134" s="336">
        <v>0</v>
      </c>
      <c r="H134" s="336">
        <v>0</v>
      </c>
      <c r="I134" s="336">
        <v>0</v>
      </c>
      <c r="J134" s="336">
        <v>0</v>
      </c>
      <c r="K134" s="336">
        <v>0</v>
      </c>
      <c r="L134" s="336">
        <v>0</v>
      </c>
      <c r="M134" s="336">
        <v>0</v>
      </c>
      <c r="N134" s="336">
        <v>0</v>
      </c>
      <c r="O134" s="336">
        <v>0</v>
      </c>
      <c r="P134" s="336">
        <v>0</v>
      </c>
      <c r="Q134" s="336">
        <v>0</v>
      </c>
      <c r="R134" s="336">
        <v>0</v>
      </c>
      <c r="S134" s="336">
        <v>0</v>
      </c>
      <c r="T134" s="336">
        <v>0</v>
      </c>
      <c r="U134" s="336"/>
      <c r="V134" s="337"/>
    </row>
    <row r="135" spans="1:22" ht="31.5">
      <c r="A135" s="318" t="s">
        <v>564</v>
      </c>
      <c r="B135" s="320" t="s">
        <v>565</v>
      </c>
      <c r="C135" s="336"/>
      <c r="D135" s="336">
        <v>18553</v>
      </c>
      <c r="E135" s="336">
        <v>16851</v>
      </c>
      <c r="F135" s="336">
        <v>0</v>
      </c>
      <c r="G135" s="336">
        <v>0</v>
      </c>
      <c r="H135" s="336">
        <v>0</v>
      </c>
      <c r="I135" s="336">
        <v>0</v>
      </c>
      <c r="J135" s="336">
        <v>0</v>
      </c>
      <c r="K135" s="336">
        <v>0</v>
      </c>
      <c r="L135" s="336">
        <v>0</v>
      </c>
      <c r="M135" s="336">
        <v>0</v>
      </c>
      <c r="N135" s="336">
        <v>16851</v>
      </c>
      <c r="O135" s="336">
        <v>0</v>
      </c>
      <c r="P135" s="336">
        <v>0</v>
      </c>
      <c r="Q135" s="336">
        <v>0</v>
      </c>
      <c r="R135" s="336">
        <v>0</v>
      </c>
      <c r="S135" s="336">
        <v>0</v>
      </c>
      <c r="T135" s="336">
        <v>0</v>
      </c>
      <c r="U135" s="336"/>
      <c r="V135" s="337"/>
    </row>
    <row r="136" spans="1:22" ht="31.5">
      <c r="A136" s="318" t="s">
        <v>566</v>
      </c>
      <c r="B136" s="320" t="s">
        <v>843</v>
      </c>
      <c r="C136" s="336"/>
      <c r="D136" s="336">
        <v>26491</v>
      </c>
      <c r="E136" s="336">
        <v>12472</v>
      </c>
      <c r="F136" s="336">
        <v>0</v>
      </c>
      <c r="G136" s="336">
        <v>0</v>
      </c>
      <c r="H136" s="336">
        <v>0</v>
      </c>
      <c r="I136" s="336">
        <v>0</v>
      </c>
      <c r="J136" s="336">
        <v>0</v>
      </c>
      <c r="K136" s="336">
        <v>0</v>
      </c>
      <c r="L136" s="336">
        <v>0</v>
      </c>
      <c r="M136" s="336">
        <v>0</v>
      </c>
      <c r="N136" s="336">
        <v>12472</v>
      </c>
      <c r="O136" s="336">
        <v>0</v>
      </c>
      <c r="P136" s="336">
        <v>0</v>
      </c>
      <c r="Q136" s="336">
        <v>0</v>
      </c>
      <c r="R136" s="336">
        <v>0</v>
      </c>
      <c r="S136" s="336">
        <v>0</v>
      </c>
      <c r="T136" s="336">
        <v>0</v>
      </c>
      <c r="U136" s="336"/>
      <c r="V136" s="337"/>
    </row>
    <row r="137" spans="1:22">
      <c r="A137" s="318" t="s">
        <v>567</v>
      </c>
      <c r="B137" s="319" t="s">
        <v>568</v>
      </c>
      <c r="C137" s="336"/>
      <c r="D137" s="336">
        <v>0</v>
      </c>
      <c r="E137" s="336">
        <v>0</v>
      </c>
      <c r="F137" s="336">
        <v>0</v>
      </c>
      <c r="G137" s="336">
        <v>0</v>
      </c>
      <c r="H137" s="336">
        <v>0</v>
      </c>
      <c r="I137" s="336">
        <v>0</v>
      </c>
      <c r="J137" s="336">
        <v>0</v>
      </c>
      <c r="K137" s="336">
        <v>0</v>
      </c>
      <c r="L137" s="336">
        <v>0</v>
      </c>
      <c r="M137" s="336">
        <v>0</v>
      </c>
      <c r="N137" s="336">
        <v>0</v>
      </c>
      <c r="O137" s="336">
        <v>0</v>
      </c>
      <c r="P137" s="336">
        <v>0</v>
      </c>
      <c r="Q137" s="336">
        <v>0</v>
      </c>
      <c r="R137" s="336">
        <v>0</v>
      </c>
      <c r="S137" s="336">
        <v>0</v>
      </c>
      <c r="T137" s="336">
        <v>0</v>
      </c>
      <c r="U137" s="336"/>
      <c r="V137" s="337"/>
    </row>
    <row r="138" spans="1:22">
      <c r="A138" s="318" t="s">
        <v>567</v>
      </c>
      <c r="B138" s="319" t="s">
        <v>844</v>
      </c>
      <c r="C138" s="336"/>
      <c r="D138" s="336">
        <v>300</v>
      </c>
      <c r="E138" s="336">
        <v>185</v>
      </c>
      <c r="F138" s="336">
        <v>0</v>
      </c>
      <c r="G138" s="336">
        <v>0</v>
      </c>
      <c r="H138" s="336">
        <v>0</v>
      </c>
      <c r="I138" s="336">
        <v>0</v>
      </c>
      <c r="J138" s="336">
        <v>0</v>
      </c>
      <c r="K138" s="336">
        <v>0</v>
      </c>
      <c r="L138" s="336">
        <v>0</v>
      </c>
      <c r="M138" s="336">
        <v>0</v>
      </c>
      <c r="N138" s="336">
        <v>0</v>
      </c>
      <c r="O138" s="336">
        <v>185</v>
      </c>
      <c r="P138" s="336">
        <v>0</v>
      </c>
      <c r="Q138" s="336">
        <v>0</v>
      </c>
      <c r="R138" s="336">
        <v>185</v>
      </c>
      <c r="S138" s="336">
        <v>0</v>
      </c>
      <c r="T138" s="336">
        <v>0</v>
      </c>
      <c r="U138" s="336"/>
      <c r="V138" s="337"/>
    </row>
    <row r="139" spans="1:22" ht="31.5">
      <c r="A139" s="318" t="s">
        <v>569</v>
      </c>
      <c r="B139" s="319" t="s">
        <v>570</v>
      </c>
      <c r="C139" s="336"/>
      <c r="D139" s="336">
        <v>5113</v>
      </c>
      <c r="E139" s="336">
        <v>294</v>
      </c>
      <c r="F139" s="336">
        <v>0</v>
      </c>
      <c r="G139" s="336">
        <v>0</v>
      </c>
      <c r="H139" s="336">
        <v>0</v>
      </c>
      <c r="I139" s="336">
        <v>0</v>
      </c>
      <c r="J139" s="336">
        <v>0</v>
      </c>
      <c r="K139" s="336">
        <v>0</v>
      </c>
      <c r="L139" s="336">
        <v>0</v>
      </c>
      <c r="M139" s="336">
        <v>0</v>
      </c>
      <c r="N139" s="336">
        <v>0</v>
      </c>
      <c r="O139" s="336">
        <v>294</v>
      </c>
      <c r="P139" s="336">
        <v>0</v>
      </c>
      <c r="Q139" s="336">
        <v>0</v>
      </c>
      <c r="R139" s="336">
        <v>294</v>
      </c>
      <c r="S139" s="336">
        <v>0</v>
      </c>
      <c r="T139" s="336">
        <v>0</v>
      </c>
      <c r="U139" s="336"/>
      <c r="V139" s="337"/>
    </row>
    <row r="140" spans="1:22">
      <c r="A140" s="318" t="s">
        <v>571</v>
      </c>
      <c r="B140" s="319" t="s">
        <v>845</v>
      </c>
      <c r="C140" s="336"/>
      <c r="D140" s="336">
        <v>1764</v>
      </c>
      <c r="E140" s="336">
        <v>634</v>
      </c>
      <c r="F140" s="336">
        <v>0</v>
      </c>
      <c r="G140" s="336">
        <v>0</v>
      </c>
      <c r="H140" s="336">
        <v>0</v>
      </c>
      <c r="I140" s="336">
        <v>0</v>
      </c>
      <c r="J140" s="336">
        <v>0</v>
      </c>
      <c r="K140" s="336">
        <v>0</v>
      </c>
      <c r="L140" s="336">
        <v>0</v>
      </c>
      <c r="M140" s="336">
        <v>0</v>
      </c>
      <c r="N140" s="336">
        <v>0</v>
      </c>
      <c r="O140" s="336">
        <v>634</v>
      </c>
      <c r="P140" s="336">
        <v>0</v>
      </c>
      <c r="Q140" s="336">
        <v>0</v>
      </c>
      <c r="R140" s="336">
        <v>634</v>
      </c>
      <c r="S140" s="336">
        <v>0</v>
      </c>
      <c r="T140" s="336">
        <v>0</v>
      </c>
      <c r="U140" s="336"/>
      <c r="V140" s="337"/>
    </row>
    <row r="141" spans="1:22" ht="31.5">
      <c r="A141" s="318" t="s">
        <v>573</v>
      </c>
      <c r="B141" s="319" t="s">
        <v>572</v>
      </c>
      <c r="C141" s="336"/>
      <c r="D141" s="336">
        <v>466</v>
      </c>
      <c r="E141" s="336">
        <v>296</v>
      </c>
      <c r="F141" s="336">
        <v>0</v>
      </c>
      <c r="G141" s="336">
        <v>0</v>
      </c>
      <c r="H141" s="336">
        <v>0</v>
      </c>
      <c r="I141" s="336">
        <v>0</v>
      </c>
      <c r="J141" s="336">
        <v>0</v>
      </c>
      <c r="K141" s="336">
        <v>0</v>
      </c>
      <c r="L141" s="336">
        <v>0</v>
      </c>
      <c r="M141" s="336">
        <v>0</v>
      </c>
      <c r="N141" s="336">
        <v>0</v>
      </c>
      <c r="O141" s="336">
        <v>296</v>
      </c>
      <c r="P141" s="336">
        <v>0</v>
      </c>
      <c r="Q141" s="336">
        <v>0</v>
      </c>
      <c r="R141" s="336">
        <v>296</v>
      </c>
      <c r="S141" s="336">
        <v>0</v>
      </c>
      <c r="T141" s="336">
        <v>0</v>
      </c>
      <c r="U141" s="336"/>
      <c r="V141" s="337"/>
    </row>
    <row r="142" spans="1:22" ht="31.5">
      <c r="A142" s="318" t="s">
        <v>573</v>
      </c>
      <c r="B142" s="319" t="s">
        <v>574</v>
      </c>
      <c r="C142" s="336"/>
      <c r="D142" s="336">
        <v>0</v>
      </c>
      <c r="E142" s="336">
        <v>0</v>
      </c>
      <c r="F142" s="336">
        <v>0</v>
      </c>
      <c r="G142" s="336">
        <v>0</v>
      </c>
      <c r="H142" s="336">
        <v>0</v>
      </c>
      <c r="I142" s="336">
        <v>0</v>
      </c>
      <c r="J142" s="336">
        <v>0</v>
      </c>
      <c r="K142" s="336">
        <v>0</v>
      </c>
      <c r="L142" s="336">
        <v>0</v>
      </c>
      <c r="M142" s="336">
        <v>0</v>
      </c>
      <c r="N142" s="336">
        <v>0</v>
      </c>
      <c r="O142" s="336">
        <v>0</v>
      </c>
      <c r="P142" s="336">
        <v>0</v>
      </c>
      <c r="Q142" s="336">
        <v>0</v>
      </c>
      <c r="R142" s="336">
        <v>0</v>
      </c>
      <c r="S142" s="336">
        <v>0</v>
      </c>
      <c r="T142" s="336">
        <v>0</v>
      </c>
      <c r="U142" s="336"/>
      <c r="V142" s="337"/>
    </row>
    <row r="143" spans="1:22" ht="31.5">
      <c r="A143" s="318" t="s">
        <v>575</v>
      </c>
      <c r="B143" s="319" t="s">
        <v>576</v>
      </c>
      <c r="C143" s="336"/>
      <c r="D143" s="336">
        <v>123</v>
      </c>
      <c r="E143" s="336">
        <v>123</v>
      </c>
      <c r="F143" s="336">
        <v>0</v>
      </c>
      <c r="G143" s="336">
        <v>0</v>
      </c>
      <c r="H143" s="336">
        <v>0</v>
      </c>
      <c r="I143" s="336">
        <v>0</v>
      </c>
      <c r="J143" s="336">
        <v>0</v>
      </c>
      <c r="K143" s="336">
        <v>0</v>
      </c>
      <c r="L143" s="336">
        <v>0</v>
      </c>
      <c r="M143" s="336">
        <v>0</v>
      </c>
      <c r="N143" s="336">
        <v>0</v>
      </c>
      <c r="O143" s="336">
        <v>123</v>
      </c>
      <c r="P143" s="336">
        <v>0</v>
      </c>
      <c r="Q143" s="336">
        <v>0</v>
      </c>
      <c r="R143" s="336">
        <v>123</v>
      </c>
      <c r="S143" s="336">
        <v>0</v>
      </c>
      <c r="T143" s="336">
        <v>0</v>
      </c>
      <c r="U143" s="336"/>
      <c r="V143" s="337"/>
    </row>
    <row r="144" spans="1:22" ht="31.5">
      <c r="A144" s="318" t="s">
        <v>577</v>
      </c>
      <c r="B144" s="319" t="s">
        <v>578</v>
      </c>
      <c r="C144" s="336"/>
      <c r="D144" s="336">
        <v>0</v>
      </c>
      <c r="E144" s="336">
        <v>0</v>
      </c>
      <c r="F144" s="336"/>
      <c r="G144" s="336"/>
      <c r="H144" s="336"/>
      <c r="I144" s="336"/>
      <c r="J144" s="336"/>
      <c r="K144" s="336"/>
      <c r="L144" s="336"/>
      <c r="M144" s="336"/>
      <c r="N144" s="336"/>
      <c r="O144" s="336">
        <v>0</v>
      </c>
      <c r="P144" s="336"/>
      <c r="Q144" s="336"/>
      <c r="R144" s="336"/>
      <c r="S144" s="336"/>
      <c r="T144" s="336"/>
      <c r="U144" s="336"/>
      <c r="V144" s="337"/>
    </row>
    <row r="145" spans="1:256">
      <c r="A145" s="318" t="s">
        <v>579</v>
      </c>
      <c r="B145" s="319" t="s">
        <v>864</v>
      </c>
      <c r="C145" s="336"/>
      <c r="D145" s="336">
        <v>231353</v>
      </c>
      <c r="E145" s="336">
        <v>221610.66</v>
      </c>
      <c r="F145" s="336">
        <v>1814</v>
      </c>
      <c r="G145" s="336">
        <v>0</v>
      </c>
      <c r="H145" s="336">
        <v>0</v>
      </c>
      <c r="I145" s="336">
        <v>0</v>
      </c>
      <c r="J145" s="336">
        <v>0</v>
      </c>
      <c r="K145" s="336">
        <v>0</v>
      </c>
      <c r="L145" s="336">
        <v>0</v>
      </c>
      <c r="M145" s="336">
        <v>0</v>
      </c>
      <c r="N145" s="336">
        <v>0</v>
      </c>
      <c r="O145" s="336">
        <v>0</v>
      </c>
      <c r="P145" s="336">
        <v>0</v>
      </c>
      <c r="Q145" s="336">
        <v>0</v>
      </c>
      <c r="R145" s="336">
        <v>0</v>
      </c>
      <c r="S145" s="336">
        <v>219554</v>
      </c>
      <c r="T145" s="336">
        <v>0</v>
      </c>
      <c r="U145" s="336">
        <v>242.66</v>
      </c>
      <c r="V145" s="337"/>
    </row>
    <row r="146" spans="1:256">
      <c r="A146" s="318" t="s">
        <v>863</v>
      </c>
      <c r="B146" s="319" t="s">
        <v>866</v>
      </c>
      <c r="C146" s="336"/>
      <c r="D146" s="336">
        <v>69165</v>
      </c>
      <c r="E146" s="336">
        <v>74623.278000000006</v>
      </c>
      <c r="F146" s="336">
        <v>3500</v>
      </c>
      <c r="G146" s="336">
        <v>0</v>
      </c>
      <c r="H146" s="336">
        <v>0</v>
      </c>
      <c r="I146" s="336">
        <v>70823.278000000006</v>
      </c>
      <c r="J146" s="336">
        <v>0</v>
      </c>
      <c r="K146" s="336">
        <v>0</v>
      </c>
      <c r="L146" s="336">
        <v>0</v>
      </c>
      <c r="M146" s="336">
        <v>0</v>
      </c>
      <c r="N146" s="336">
        <v>300</v>
      </c>
      <c r="O146" s="336">
        <v>0</v>
      </c>
      <c r="P146" s="336">
        <v>0</v>
      </c>
      <c r="Q146" s="336">
        <v>0</v>
      </c>
      <c r="R146" s="336">
        <v>0</v>
      </c>
      <c r="S146" s="336">
        <v>0</v>
      </c>
      <c r="T146" s="336">
        <v>0</v>
      </c>
      <c r="U146" s="336">
        <v>0</v>
      </c>
      <c r="V146" s="337"/>
    </row>
    <row r="147" spans="1:256">
      <c r="A147" s="318" t="s">
        <v>865</v>
      </c>
      <c r="B147" s="319" t="s">
        <v>868</v>
      </c>
      <c r="C147" s="336"/>
      <c r="D147" s="336">
        <v>60870</v>
      </c>
      <c r="E147" s="336">
        <v>70347.337</v>
      </c>
      <c r="F147" s="336">
        <v>6399</v>
      </c>
      <c r="G147" s="336">
        <v>0</v>
      </c>
      <c r="H147" s="336">
        <v>63948.337</v>
      </c>
      <c r="I147" s="336">
        <v>0</v>
      </c>
      <c r="J147" s="336">
        <v>0</v>
      </c>
      <c r="K147" s="336">
        <v>0</v>
      </c>
      <c r="L147" s="336">
        <v>0</v>
      </c>
      <c r="M147" s="336">
        <v>0</v>
      </c>
      <c r="N147" s="336">
        <v>0</v>
      </c>
      <c r="O147" s="336">
        <v>0</v>
      </c>
      <c r="P147" s="336">
        <v>0</v>
      </c>
      <c r="Q147" s="336">
        <v>0</v>
      </c>
      <c r="R147" s="336">
        <v>0</v>
      </c>
      <c r="S147" s="336">
        <v>0</v>
      </c>
      <c r="T147" s="336">
        <v>0</v>
      </c>
      <c r="U147" s="336">
        <v>0</v>
      </c>
      <c r="V147" s="337"/>
    </row>
    <row r="148" spans="1:256">
      <c r="A148" s="318" t="s">
        <v>867</v>
      </c>
      <c r="B148" s="319" t="s">
        <v>870</v>
      </c>
      <c r="C148" s="336"/>
      <c r="D148" s="336">
        <v>6600</v>
      </c>
      <c r="E148" s="336">
        <v>9421.2909999999993</v>
      </c>
      <c r="F148" s="336">
        <v>0</v>
      </c>
      <c r="G148" s="336">
        <v>0</v>
      </c>
      <c r="H148" s="336">
        <v>9421.2909999999993</v>
      </c>
      <c r="I148" s="336">
        <v>0</v>
      </c>
      <c r="J148" s="336">
        <v>0</v>
      </c>
      <c r="K148" s="336">
        <v>0</v>
      </c>
      <c r="L148" s="336">
        <v>0</v>
      </c>
      <c r="M148" s="336">
        <v>0</v>
      </c>
      <c r="N148" s="336">
        <v>0</v>
      </c>
      <c r="O148" s="336">
        <v>0</v>
      </c>
      <c r="P148" s="336">
        <v>0</v>
      </c>
      <c r="Q148" s="336">
        <v>0</v>
      </c>
      <c r="R148" s="336">
        <v>0</v>
      </c>
      <c r="S148" s="336">
        <v>0</v>
      </c>
      <c r="T148" s="336">
        <v>0</v>
      </c>
      <c r="U148" s="336">
        <v>0</v>
      </c>
      <c r="V148" s="337"/>
    </row>
    <row r="149" spans="1:256">
      <c r="A149" s="318" t="s">
        <v>869</v>
      </c>
      <c r="B149" s="319" t="s">
        <v>920</v>
      </c>
      <c r="C149" s="336"/>
      <c r="D149" s="336">
        <v>371</v>
      </c>
      <c r="E149" s="336">
        <v>371.25400000000002</v>
      </c>
      <c r="F149" s="336">
        <v>0</v>
      </c>
      <c r="G149" s="336">
        <v>0</v>
      </c>
      <c r="H149" s="336">
        <v>371.25400000000002</v>
      </c>
      <c r="I149" s="336">
        <v>0</v>
      </c>
      <c r="J149" s="336">
        <v>0</v>
      </c>
      <c r="K149" s="336">
        <v>0</v>
      </c>
      <c r="L149" s="336">
        <v>0</v>
      </c>
      <c r="M149" s="336">
        <v>0</v>
      </c>
      <c r="N149" s="336">
        <v>0</v>
      </c>
      <c r="O149" s="336">
        <v>0</v>
      </c>
      <c r="P149" s="336">
        <v>0</v>
      </c>
      <c r="Q149" s="336">
        <v>0</v>
      </c>
      <c r="R149" s="336">
        <v>0</v>
      </c>
      <c r="S149" s="336">
        <v>0</v>
      </c>
      <c r="T149" s="336">
        <v>0</v>
      </c>
      <c r="U149" s="336">
        <v>0</v>
      </c>
      <c r="V149" s="337"/>
    </row>
    <row r="150" spans="1:256" ht="31.5">
      <c r="A150" s="318" t="s">
        <v>909</v>
      </c>
      <c r="B150" s="319" t="s">
        <v>921</v>
      </c>
      <c r="C150" s="336"/>
      <c r="D150" s="336"/>
      <c r="E150" s="336">
        <v>331066.04249899997</v>
      </c>
      <c r="F150" s="336"/>
      <c r="G150" s="336"/>
      <c r="H150" s="336"/>
      <c r="I150" s="336"/>
      <c r="J150" s="336">
        <v>331066.04249899997</v>
      </c>
      <c r="K150" s="336"/>
      <c r="L150" s="336"/>
      <c r="M150" s="336"/>
      <c r="N150" s="336"/>
      <c r="O150" s="336"/>
      <c r="P150" s="336"/>
      <c r="Q150" s="336"/>
      <c r="R150" s="336"/>
      <c r="S150" s="336"/>
      <c r="T150" s="336"/>
      <c r="U150" s="336"/>
      <c r="V150" s="337"/>
    </row>
    <row r="151" spans="1:256" ht="31.5">
      <c r="A151" s="318" t="s">
        <v>910</v>
      </c>
      <c r="B151" s="383" t="s">
        <v>918</v>
      </c>
      <c r="C151" s="336"/>
      <c r="D151" s="336"/>
      <c r="E151" s="336">
        <v>447.89800000000002</v>
      </c>
      <c r="F151" s="336"/>
      <c r="G151" s="336"/>
      <c r="H151" s="336"/>
      <c r="I151" s="336"/>
      <c r="J151" s="336"/>
      <c r="K151" s="336"/>
      <c r="L151" s="336"/>
      <c r="M151" s="336"/>
      <c r="N151" s="336"/>
      <c r="O151" s="336"/>
      <c r="P151" s="336"/>
      <c r="Q151" s="336"/>
      <c r="R151" s="336"/>
      <c r="S151" s="336"/>
      <c r="T151" s="336"/>
      <c r="U151" s="336">
        <v>447.89800000000002</v>
      </c>
      <c r="V151" s="337"/>
    </row>
    <row r="152" spans="1:256">
      <c r="A152" s="322" t="s">
        <v>208</v>
      </c>
      <c r="B152" s="323" t="s">
        <v>580</v>
      </c>
      <c r="C152" s="406">
        <v>47111762000</v>
      </c>
      <c r="D152" s="406">
        <v>58961.200000000012</v>
      </c>
      <c r="E152" s="388">
        <v>103772.909381</v>
      </c>
      <c r="F152" s="406">
        <v>3868</v>
      </c>
      <c r="G152" s="406">
        <v>382</v>
      </c>
      <c r="H152" s="406">
        <v>0</v>
      </c>
      <c r="I152" s="406">
        <v>0</v>
      </c>
      <c r="J152" s="406">
        <v>100</v>
      </c>
      <c r="K152" s="406">
        <v>1180</v>
      </c>
      <c r="L152" s="406">
        <v>275</v>
      </c>
      <c r="M152" s="406">
        <v>0</v>
      </c>
      <c r="N152" s="406">
        <v>18931.25</v>
      </c>
      <c r="O152" s="406">
        <v>1556</v>
      </c>
      <c r="P152" s="406">
        <v>0</v>
      </c>
      <c r="Q152" s="406">
        <v>0</v>
      </c>
      <c r="R152" s="406">
        <v>1556</v>
      </c>
      <c r="S152" s="406">
        <v>45185</v>
      </c>
      <c r="T152" s="406">
        <v>20000</v>
      </c>
      <c r="U152" s="406">
        <v>12295.659380999999</v>
      </c>
      <c r="V152" s="407">
        <v>1.7600203079482777</v>
      </c>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R152" s="408"/>
      <c r="BS152" s="408"/>
      <c r="BT152" s="408"/>
      <c r="BU152" s="408"/>
      <c r="BV152" s="408"/>
      <c r="BW152" s="408"/>
      <c r="BX152" s="408"/>
      <c r="BY152" s="408"/>
      <c r="BZ152" s="408"/>
      <c r="CA152" s="408"/>
      <c r="CB152" s="408"/>
      <c r="CC152" s="408"/>
      <c r="CD152" s="408"/>
      <c r="CE152" s="408"/>
      <c r="CF152" s="408"/>
      <c r="CG152" s="408"/>
      <c r="CH152" s="408"/>
      <c r="CI152" s="408"/>
      <c r="CJ152" s="408"/>
      <c r="CK152" s="408"/>
      <c r="CL152" s="408"/>
      <c r="CM152" s="408"/>
      <c r="CN152" s="408"/>
      <c r="CO152" s="408"/>
      <c r="CP152" s="408"/>
      <c r="CQ152" s="408"/>
      <c r="CR152" s="408"/>
      <c r="CS152" s="408"/>
      <c r="CT152" s="408"/>
      <c r="CU152" s="408"/>
      <c r="CV152" s="408"/>
      <c r="CW152" s="408"/>
      <c r="CX152" s="408"/>
      <c r="CY152" s="408"/>
      <c r="CZ152" s="408"/>
      <c r="DA152" s="408"/>
      <c r="DB152" s="408"/>
      <c r="DC152" s="408"/>
      <c r="DD152" s="408"/>
      <c r="DE152" s="408"/>
      <c r="DF152" s="408"/>
      <c r="DG152" s="408"/>
      <c r="DH152" s="408"/>
      <c r="DI152" s="408"/>
      <c r="DJ152" s="408"/>
      <c r="DK152" s="408"/>
      <c r="DL152" s="408"/>
      <c r="DM152" s="408"/>
      <c r="DN152" s="408"/>
      <c r="DO152" s="408"/>
      <c r="DP152" s="408"/>
      <c r="DQ152" s="408"/>
      <c r="DR152" s="408"/>
      <c r="DS152" s="408"/>
      <c r="DT152" s="408"/>
      <c r="DU152" s="408"/>
      <c r="DV152" s="408"/>
      <c r="DW152" s="408"/>
      <c r="DX152" s="408"/>
      <c r="DY152" s="408"/>
      <c r="DZ152" s="408"/>
      <c r="EA152" s="408"/>
      <c r="EB152" s="408"/>
      <c r="EC152" s="408"/>
      <c r="ED152" s="408"/>
      <c r="EE152" s="408"/>
      <c r="EF152" s="408"/>
      <c r="EG152" s="408"/>
      <c r="EH152" s="408"/>
      <c r="EI152" s="408"/>
      <c r="EJ152" s="408"/>
      <c r="EK152" s="408"/>
      <c r="EL152" s="408"/>
      <c r="EM152" s="408"/>
      <c r="EN152" s="408"/>
      <c r="EO152" s="408"/>
      <c r="EP152" s="408"/>
      <c r="EQ152" s="408"/>
      <c r="ER152" s="408"/>
      <c r="ES152" s="408"/>
      <c r="ET152" s="408"/>
      <c r="EU152" s="408"/>
      <c r="EV152" s="408"/>
      <c r="EW152" s="408"/>
      <c r="EX152" s="408"/>
      <c r="EY152" s="408"/>
      <c r="EZ152" s="408"/>
      <c r="FA152" s="408"/>
      <c r="FB152" s="408"/>
      <c r="FC152" s="408"/>
      <c r="FD152" s="408"/>
      <c r="FE152" s="408"/>
      <c r="FF152" s="408"/>
      <c r="FG152" s="408"/>
      <c r="FH152" s="408"/>
      <c r="FI152" s="408"/>
      <c r="FJ152" s="408"/>
      <c r="FK152" s="408"/>
      <c r="FL152" s="408"/>
      <c r="FM152" s="408"/>
      <c r="FN152" s="408"/>
      <c r="FO152" s="408"/>
      <c r="FP152" s="408"/>
      <c r="FQ152" s="408"/>
      <c r="FR152" s="408"/>
      <c r="FS152" s="408"/>
      <c r="FT152" s="408"/>
      <c r="FU152" s="408"/>
      <c r="FV152" s="408"/>
      <c r="FW152" s="408"/>
      <c r="FX152" s="408"/>
      <c r="FY152" s="408"/>
      <c r="FZ152" s="408"/>
      <c r="GA152" s="408"/>
      <c r="GB152" s="408"/>
      <c r="GC152" s="408"/>
      <c r="GD152" s="408"/>
      <c r="GE152" s="408"/>
      <c r="GF152" s="408"/>
      <c r="GG152" s="408"/>
      <c r="GH152" s="408"/>
      <c r="GI152" s="408"/>
      <c r="GJ152" s="408"/>
      <c r="GK152" s="408"/>
      <c r="GL152" s="408"/>
      <c r="GM152" s="408"/>
      <c r="GN152" s="408"/>
      <c r="GO152" s="408"/>
      <c r="GP152" s="408"/>
      <c r="GQ152" s="408"/>
      <c r="GR152" s="408"/>
      <c r="GS152" s="408"/>
      <c r="GT152" s="408"/>
      <c r="GU152" s="408"/>
      <c r="GV152" s="408"/>
      <c r="GW152" s="408"/>
      <c r="GX152" s="408"/>
      <c r="GY152" s="408"/>
      <c r="GZ152" s="408"/>
      <c r="HA152" s="408"/>
      <c r="HB152" s="408"/>
      <c r="HC152" s="408"/>
      <c r="HD152" s="408"/>
      <c r="HE152" s="408"/>
      <c r="HF152" s="408"/>
      <c r="HG152" s="408"/>
      <c r="HH152" s="408"/>
      <c r="HI152" s="408"/>
      <c r="HJ152" s="408"/>
      <c r="HK152" s="408"/>
      <c r="HL152" s="408"/>
      <c r="HM152" s="408"/>
      <c r="HN152" s="408"/>
      <c r="HO152" s="408"/>
      <c r="HP152" s="408"/>
      <c r="HQ152" s="408"/>
      <c r="HR152" s="408"/>
      <c r="HS152" s="408"/>
      <c r="HT152" s="408"/>
      <c r="HU152" s="408"/>
      <c r="HV152" s="408"/>
      <c r="HW152" s="408"/>
      <c r="HX152" s="408"/>
      <c r="HY152" s="408"/>
      <c r="HZ152" s="408"/>
      <c r="IA152" s="408"/>
      <c r="IB152" s="408"/>
      <c r="IC152" s="408"/>
      <c r="ID152" s="408"/>
      <c r="IE152" s="408"/>
      <c r="IF152" s="408"/>
      <c r="IG152" s="408"/>
      <c r="IH152" s="408"/>
      <c r="II152" s="408"/>
      <c r="IJ152" s="408"/>
      <c r="IK152" s="408"/>
      <c r="IL152" s="408"/>
      <c r="IM152" s="408"/>
      <c r="IN152" s="408"/>
      <c r="IO152" s="408"/>
      <c r="IP152" s="408"/>
      <c r="IQ152" s="408"/>
      <c r="IR152" s="408"/>
      <c r="IS152" s="408"/>
      <c r="IT152" s="408"/>
      <c r="IU152" s="408"/>
      <c r="IV152" s="408"/>
    </row>
    <row r="153" spans="1:256">
      <c r="A153" s="318" t="s">
        <v>80</v>
      </c>
      <c r="B153" s="319" t="s">
        <v>123</v>
      </c>
      <c r="C153" s="343">
        <v>30328247000</v>
      </c>
      <c r="D153" s="336">
        <v>8498</v>
      </c>
      <c r="E153" s="336">
        <v>7087</v>
      </c>
      <c r="F153" s="336">
        <v>546</v>
      </c>
      <c r="G153" s="336">
        <v>0</v>
      </c>
      <c r="H153" s="336">
        <v>0</v>
      </c>
      <c r="I153" s="336">
        <v>0</v>
      </c>
      <c r="J153" s="336">
        <v>0</v>
      </c>
      <c r="K153" s="336">
        <v>0</v>
      </c>
      <c r="L153" s="336">
        <v>0</v>
      </c>
      <c r="M153" s="336">
        <v>0</v>
      </c>
      <c r="N153" s="336">
        <v>153</v>
      </c>
      <c r="O153" s="336">
        <v>0</v>
      </c>
      <c r="P153" s="336">
        <v>0</v>
      </c>
      <c r="Q153" s="336">
        <v>0</v>
      </c>
      <c r="R153" s="336">
        <v>0</v>
      </c>
      <c r="S153" s="336">
        <v>6388</v>
      </c>
      <c r="T153" s="336">
        <v>0</v>
      </c>
      <c r="U153" s="336">
        <v>0</v>
      </c>
      <c r="V153" s="337">
        <v>0.83396093198399623</v>
      </c>
      <c r="W153" s="344"/>
      <c r="X153" s="344"/>
      <c r="Y153" s="344"/>
      <c r="Z153" s="344"/>
      <c r="AA153" s="344"/>
      <c r="AB153" s="344"/>
      <c r="AC153" s="344"/>
      <c r="AD153" s="344"/>
      <c r="AE153" s="344"/>
      <c r="AF153" s="344"/>
      <c r="AG153" s="344"/>
      <c r="AH153" s="344"/>
      <c r="AI153" s="344"/>
      <c r="AJ153" s="344"/>
      <c r="AK153" s="344"/>
      <c r="AL153" s="344"/>
      <c r="AM153" s="344"/>
      <c r="AN153" s="344"/>
      <c r="AO153" s="344"/>
      <c r="AP153" s="344"/>
      <c r="AQ153" s="344"/>
      <c r="AR153" s="344"/>
      <c r="AS153" s="344"/>
      <c r="AT153" s="344"/>
      <c r="AU153" s="344"/>
      <c r="AV153" s="344"/>
      <c r="AW153" s="344"/>
      <c r="AX153" s="344"/>
      <c r="AY153" s="344"/>
      <c r="AZ153" s="344"/>
      <c r="BA153" s="344"/>
      <c r="BB153" s="344"/>
      <c r="BC153" s="344"/>
      <c r="BD153" s="344"/>
      <c r="BE153" s="344"/>
      <c r="BF153" s="344"/>
      <c r="BG153" s="344"/>
      <c r="BH153" s="344"/>
      <c r="BI153" s="344"/>
      <c r="BJ153" s="344"/>
      <c r="BK153" s="344"/>
      <c r="BL153" s="344"/>
      <c r="BM153" s="344"/>
      <c r="BN153" s="344"/>
      <c r="BO153" s="344"/>
      <c r="BP153" s="344"/>
      <c r="BQ153" s="344"/>
      <c r="BR153" s="344"/>
      <c r="BS153" s="344"/>
      <c r="BT153" s="344"/>
      <c r="BU153" s="344"/>
      <c r="BV153" s="344"/>
      <c r="BW153" s="344"/>
      <c r="BX153" s="344"/>
      <c r="BY153" s="344"/>
      <c r="BZ153" s="344"/>
      <c r="CA153" s="344"/>
      <c r="CB153" s="344"/>
      <c r="CC153" s="344"/>
      <c r="CD153" s="344"/>
      <c r="CE153" s="344"/>
      <c r="CF153" s="344"/>
      <c r="CG153" s="344"/>
      <c r="CH153" s="344"/>
      <c r="CI153" s="344"/>
      <c r="CJ153" s="344"/>
      <c r="CK153" s="344"/>
      <c r="CL153" s="344"/>
      <c r="CM153" s="344"/>
      <c r="CN153" s="344"/>
      <c r="CO153" s="344"/>
      <c r="CP153" s="344"/>
      <c r="CQ153" s="344"/>
      <c r="CR153" s="344"/>
      <c r="CS153" s="344"/>
      <c r="CT153" s="344"/>
      <c r="CU153" s="344"/>
      <c r="CV153" s="344"/>
      <c r="CW153" s="344"/>
      <c r="CX153" s="344"/>
      <c r="CY153" s="344"/>
      <c r="CZ153" s="344"/>
      <c r="DA153" s="344"/>
      <c r="DB153" s="344"/>
      <c r="DC153" s="344"/>
      <c r="DD153" s="344"/>
      <c r="DE153" s="344"/>
      <c r="DF153" s="344"/>
      <c r="DG153" s="344"/>
      <c r="DH153" s="344"/>
      <c r="DI153" s="344"/>
      <c r="DJ153" s="344"/>
      <c r="DK153" s="344"/>
      <c r="DL153" s="344"/>
      <c r="DM153" s="344"/>
      <c r="DN153" s="344"/>
      <c r="DO153" s="344"/>
      <c r="DP153" s="344"/>
      <c r="DQ153" s="344"/>
      <c r="DR153" s="344"/>
      <c r="DS153" s="344"/>
      <c r="DT153" s="344"/>
      <c r="DU153" s="344"/>
      <c r="DV153" s="344"/>
      <c r="DW153" s="344"/>
      <c r="DX153" s="344"/>
      <c r="DY153" s="344"/>
      <c r="DZ153" s="344"/>
      <c r="EA153" s="344"/>
      <c r="EB153" s="344"/>
      <c r="EC153" s="344"/>
      <c r="ED153" s="344"/>
      <c r="EE153" s="344"/>
      <c r="EF153" s="344"/>
      <c r="EG153" s="344"/>
      <c r="EH153" s="344"/>
      <c r="EI153" s="344"/>
      <c r="EJ153" s="344"/>
      <c r="EK153" s="344"/>
      <c r="EL153" s="344"/>
      <c r="EM153" s="344"/>
      <c r="EN153" s="344"/>
      <c r="EO153" s="344"/>
      <c r="EP153" s="344"/>
      <c r="EQ153" s="344"/>
      <c r="ER153" s="344"/>
      <c r="ES153" s="344"/>
      <c r="ET153" s="344"/>
      <c r="EU153" s="344"/>
      <c r="EV153" s="344"/>
      <c r="EW153" s="344"/>
      <c r="EX153" s="344"/>
      <c r="EY153" s="344"/>
      <c r="EZ153" s="344"/>
      <c r="FA153" s="344"/>
      <c r="FB153" s="344"/>
      <c r="FC153" s="344"/>
      <c r="FD153" s="344"/>
      <c r="FE153" s="344"/>
      <c r="FF153" s="344"/>
      <c r="FG153" s="344"/>
      <c r="FH153" s="344"/>
      <c r="FI153" s="344"/>
      <c r="FJ153" s="344"/>
      <c r="FK153" s="344"/>
      <c r="FL153" s="344"/>
      <c r="FM153" s="344"/>
      <c r="FN153" s="344"/>
      <c r="FO153" s="344"/>
      <c r="FP153" s="344"/>
      <c r="FQ153" s="344"/>
      <c r="FR153" s="344"/>
      <c r="FS153" s="344"/>
      <c r="FT153" s="344"/>
      <c r="FU153" s="344"/>
      <c r="FV153" s="344"/>
      <c r="FW153" s="344"/>
      <c r="FX153" s="344"/>
      <c r="FY153" s="344"/>
      <c r="FZ153" s="344"/>
      <c r="GA153" s="344"/>
      <c r="GB153" s="344"/>
      <c r="GC153" s="344"/>
      <c r="GD153" s="344"/>
      <c r="GE153" s="344"/>
      <c r="GF153" s="344"/>
      <c r="GG153" s="344"/>
      <c r="GH153" s="344"/>
      <c r="GI153" s="344"/>
      <c r="GJ153" s="344"/>
      <c r="GK153" s="344"/>
      <c r="GL153" s="344"/>
      <c r="GM153" s="344"/>
      <c r="GN153" s="344"/>
      <c r="GO153" s="344"/>
      <c r="GP153" s="344"/>
      <c r="GQ153" s="344"/>
      <c r="GR153" s="344"/>
      <c r="GS153" s="344"/>
      <c r="GT153" s="344"/>
      <c r="GU153" s="344"/>
      <c r="GV153" s="344"/>
      <c r="GW153" s="344"/>
      <c r="GX153" s="344"/>
      <c r="GY153" s="344"/>
      <c r="GZ153" s="344"/>
      <c r="HA153" s="344"/>
      <c r="HB153" s="344"/>
      <c r="HC153" s="344"/>
      <c r="HD153" s="344"/>
      <c r="HE153" s="344"/>
      <c r="HF153" s="344"/>
      <c r="HG153" s="344"/>
      <c r="HH153" s="344"/>
      <c r="HI153" s="344"/>
      <c r="HJ153" s="344"/>
      <c r="HK153" s="344"/>
      <c r="HL153" s="344"/>
      <c r="HM153" s="344"/>
      <c r="HN153" s="344"/>
      <c r="HO153" s="344"/>
      <c r="HP153" s="344"/>
      <c r="HQ153" s="344"/>
      <c r="HR153" s="344"/>
      <c r="HS153" s="344"/>
      <c r="HT153" s="344"/>
      <c r="HU153" s="344"/>
      <c r="HV153" s="344"/>
      <c r="HW153" s="344"/>
      <c r="HX153" s="344"/>
      <c r="HY153" s="344"/>
      <c r="HZ153" s="344"/>
      <c r="IA153" s="344"/>
      <c r="IB153" s="344"/>
      <c r="IC153" s="344"/>
      <c r="ID153" s="344"/>
      <c r="IE153" s="344"/>
      <c r="IF153" s="344"/>
      <c r="IG153" s="344"/>
      <c r="IH153" s="344"/>
      <c r="II153" s="344"/>
      <c r="IJ153" s="344"/>
      <c r="IK153" s="344"/>
      <c r="IL153" s="344"/>
      <c r="IM153" s="344"/>
      <c r="IN153" s="344"/>
      <c r="IO153" s="344"/>
      <c r="IP153" s="344"/>
      <c r="IQ153" s="344"/>
      <c r="IR153" s="344"/>
      <c r="IS153" s="344"/>
      <c r="IT153" s="344"/>
      <c r="IU153" s="344"/>
      <c r="IV153" s="344"/>
    </row>
    <row r="154" spans="1:256">
      <c r="A154" s="318" t="s">
        <v>81</v>
      </c>
      <c r="B154" s="319" t="s">
        <v>303</v>
      </c>
      <c r="C154" s="336">
        <v>7537035000</v>
      </c>
      <c r="D154" s="336">
        <v>7853</v>
      </c>
      <c r="E154" s="336">
        <v>7843</v>
      </c>
      <c r="F154" s="336">
        <v>599</v>
      </c>
      <c r="G154" s="336">
        <v>0</v>
      </c>
      <c r="H154" s="336">
        <v>0</v>
      </c>
      <c r="I154" s="336">
        <v>0</v>
      </c>
      <c r="J154" s="336">
        <v>0</v>
      </c>
      <c r="K154" s="336">
        <v>80</v>
      </c>
      <c r="L154" s="336">
        <v>0</v>
      </c>
      <c r="M154" s="336">
        <v>0</v>
      </c>
      <c r="N154" s="336">
        <v>143</v>
      </c>
      <c r="O154" s="336">
        <v>1556</v>
      </c>
      <c r="P154" s="336">
        <v>0</v>
      </c>
      <c r="Q154" s="336">
        <v>0</v>
      </c>
      <c r="R154" s="336">
        <v>1556</v>
      </c>
      <c r="S154" s="336">
        <v>5465</v>
      </c>
      <c r="T154" s="336">
        <v>0</v>
      </c>
      <c r="U154" s="336">
        <v>0</v>
      </c>
      <c r="V154" s="337">
        <v>0.9987266012988667</v>
      </c>
    </row>
    <row r="155" spans="1:256">
      <c r="A155" s="338"/>
      <c r="B155" s="319" t="s">
        <v>846</v>
      </c>
      <c r="C155" s="340">
        <v>9152255000</v>
      </c>
      <c r="D155" s="336">
        <v>6297</v>
      </c>
      <c r="E155" s="336">
        <v>6287</v>
      </c>
      <c r="F155" s="336">
        <v>599</v>
      </c>
      <c r="G155" s="336">
        <v>0</v>
      </c>
      <c r="H155" s="336">
        <v>0</v>
      </c>
      <c r="I155" s="336">
        <v>0</v>
      </c>
      <c r="J155" s="336">
        <v>0</v>
      </c>
      <c r="K155" s="336">
        <v>80</v>
      </c>
      <c r="L155" s="336">
        <v>0</v>
      </c>
      <c r="M155" s="336">
        <v>0</v>
      </c>
      <c r="N155" s="336">
        <v>143</v>
      </c>
      <c r="O155" s="336">
        <v>0</v>
      </c>
      <c r="P155" s="336">
        <v>0</v>
      </c>
      <c r="Q155" s="336">
        <v>0</v>
      </c>
      <c r="R155" s="336">
        <v>0</v>
      </c>
      <c r="S155" s="336">
        <v>5465</v>
      </c>
      <c r="T155" s="336">
        <v>0</v>
      </c>
      <c r="U155" s="336">
        <v>0</v>
      </c>
      <c r="V155" s="341">
        <v>0.99841194219469587</v>
      </c>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c r="CK155" s="342"/>
      <c r="CL155" s="342"/>
      <c r="CM155" s="342"/>
      <c r="CN155" s="342"/>
      <c r="CO155" s="342"/>
      <c r="CP155" s="342"/>
      <c r="CQ155" s="342"/>
      <c r="CR155" s="342"/>
      <c r="CS155" s="342"/>
      <c r="CT155" s="342"/>
      <c r="CU155" s="342"/>
      <c r="CV155" s="342"/>
      <c r="CW155" s="342"/>
      <c r="CX155" s="342"/>
      <c r="CY155" s="342"/>
      <c r="CZ155" s="342"/>
      <c r="DA155" s="342"/>
      <c r="DB155" s="342"/>
      <c r="DC155" s="342"/>
      <c r="DD155" s="342"/>
      <c r="DE155" s="342"/>
      <c r="DF155" s="342"/>
      <c r="DG155" s="342"/>
      <c r="DH155" s="342"/>
      <c r="DI155" s="342"/>
      <c r="DJ155" s="342"/>
      <c r="DK155" s="342"/>
      <c r="DL155" s="342"/>
      <c r="DM155" s="342"/>
      <c r="DN155" s="342"/>
      <c r="DO155" s="342"/>
      <c r="DP155" s="342"/>
      <c r="DQ155" s="342"/>
      <c r="DR155" s="342"/>
      <c r="DS155" s="342"/>
      <c r="DT155" s="342"/>
      <c r="DU155" s="342"/>
      <c r="DV155" s="342"/>
      <c r="DW155" s="342"/>
      <c r="DX155" s="342"/>
      <c r="DY155" s="342"/>
      <c r="DZ155" s="342"/>
      <c r="EA155" s="342"/>
      <c r="EB155" s="342"/>
      <c r="EC155" s="342"/>
      <c r="ED155" s="342"/>
      <c r="EE155" s="342"/>
      <c r="EF155" s="342"/>
      <c r="EG155" s="342"/>
      <c r="EH155" s="342"/>
      <c r="EI155" s="342"/>
      <c r="EJ155" s="342"/>
      <c r="EK155" s="342"/>
      <c r="EL155" s="342"/>
      <c r="EM155" s="342"/>
      <c r="EN155" s="342"/>
      <c r="EO155" s="342"/>
      <c r="EP155" s="342"/>
      <c r="EQ155" s="342"/>
      <c r="ER155" s="342"/>
      <c r="ES155" s="342"/>
      <c r="ET155" s="342"/>
      <c r="EU155" s="342"/>
      <c r="EV155" s="342"/>
      <c r="EW155" s="342"/>
      <c r="EX155" s="342"/>
      <c r="EY155" s="342"/>
      <c r="EZ155" s="342"/>
      <c r="FA155" s="342"/>
      <c r="FB155" s="342"/>
      <c r="FC155" s="342"/>
      <c r="FD155" s="342"/>
      <c r="FE155" s="342"/>
      <c r="FF155" s="342"/>
      <c r="FG155" s="342"/>
      <c r="FH155" s="342"/>
      <c r="FI155" s="342"/>
      <c r="FJ155" s="342"/>
      <c r="FK155" s="342"/>
      <c r="FL155" s="342"/>
      <c r="FM155" s="342"/>
      <c r="FN155" s="342"/>
      <c r="FO155" s="342"/>
      <c r="FP155" s="342"/>
      <c r="FQ155" s="342"/>
      <c r="FR155" s="342"/>
      <c r="FS155" s="342"/>
      <c r="FT155" s="342"/>
      <c r="FU155" s="342"/>
      <c r="FV155" s="342"/>
      <c r="FW155" s="342"/>
      <c r="FX155" s="342"/>
      <c r="FY155" s="342"/>
      <c r="FZ155" s="342"/>
      <c r="GA155" s="342"/>
      <c r="GB155" s="342"/>
      <c r="GC155" s="342"/>
      <c r="GD155" s="342"/>
      <c r="GE155" s="342"/>
      <c r="GF155" s="342"/>
      <c r="GG155" s="342"/>
      <c r="GH155" s="342"/>
      <c r="GI155" s="342"/>
      <c r="GJ155" s="342"/>
      <c r="GK155" s="342"/>
      <c r="GL155" s="342"/>
      <c r="GM155" s="342"/>
      <c r="GN155" s="342"/>
      <c r="GO155" s="342"/>
      <c r="GP155" s="342"/>
      <c r="GQ155" s="342"/>
      <c r="GR155" s="342"/>
      <c r="GS155" s="342"/>
      <c r="GT155" s="342"/>
      <c r="GU155" s="342"/>
      <c r="GV155" s="342"/>
      <c r="GW155" s="342"/>
      <c r="GX155" s="342"/>
      <c r="GY155" s="342"/>
      <c r="GZ155" s="342"/>
      <c r="HA155" s="342"/>
      <c r="HB155" s="342"/>
      <c r="HC155" s="342"/>
      <c r="HD155" s="342"/>
      <c r="HE155" s="342"/>
      <c r="HF155" s="342"/>
      <c r="HG155" s="342"/>
      <c r="HH155" s="342"/>
      <c r="HI155" s="342"/>
      <c r="HJ155" s="342"/>
      <c r="HK155" s="342"/>
      <c r="HL155" s="342"/>
      <c r="HM155" s="342"/>
      <c r="HN155" s="342"/>
      <c r="HO155" s="342"/>
      <c r="HP155" s="342"/>
      <c r="HQ155" s="342"/>
      <c r="HR155" s="342"/>
      <c r="HS155" s="342"/>
      <c r="HT155" s="342"/>
      <c r="HU155" s="342"/>
      <c r="HV155" s="342"/>
      <c r="HW155" s="342"/>
      <c r="HX155" s="342"/>
      <c r="HY155" s="342"/>
      <c r="HZ155" s="342"/>
      <c r="IA155" s="342"/>
      <c r="IB155" s="342"/>
      <c r="IC155" s="342"/>
      <c r="ID155" s="342"/>
      <c r="IE155" s="342"/>
      <c r="IF155" s="342"/>
      <c r="IG155" s="342"/>
      <c r="IH155" s="342"/>
      <c r="II155" s="342"/>
      <c r="IJ155" s="342"/>
      <c r="IK155" s="342"/>
      <c r="IL155" s="342"/>
      <c r="IM155" s="342"/>
      <c r="IN155" s="342"/>
      <c r="IO155" s="342"/>
      <c r="IP155" s="342"/>
      <c r="IQ155" s="342"/>
      <c r="IR155" s="342"/>
      <c r="IS155" s="342"/>
      <c r="IT155" s="342"/>
      <c r="IU155" s="342"/>
      <c r="IV155" s="342"/>
    </row>
    <row r="156" spans="1:256">
      <c r="A156" s="338"/>
      <c r="B156" s="319" t="s">
        <v>847</v>
      </c>
      <c r="C156" s="340">
        <v>7034383000</v>
      </c>
      <c r="D156" s="336">
        <v>1556</v>
      </c>
      <c r="E156" s="336">
        <v>1556</v>
      </c>
      <c r="F156" s="336">
        <v>0</v>
      </c>
      <c r="G156" s="336">
        <v>0</v>
      </c>
      <c r="H156" s="336">
        <v>0</v>
      </c>
      <c r="I156" s="336">
        <v>0</v>
      </c>
      <c r="J156" s="336">
        <v>0</v>
      </c>
      <c r="K156" s="336">
        <v>0</v>
      </c>
      <c r="L156" s="336">
        <v>0</v>
      </c>
      <c r="M156" s="336">
        <v>0</v>
      </c>
      <c r="N156" s="336">
        <v>0</v>
      </c>
      <c r="O156" s="336">
        <v>1556</v>
      </c>
      <c r="P156" s="336">
        <v>0</v>
      </c>
      <c r="Q156" s="336">
        <v>0</v>
      </c>
      <c r="R156" s="336">
        <v>1556</v>
      </c>
      <c r="S156" s="336">
        <v>0</v>
      </c>
      <c r="T156" s="336">
        <v>0</v>
      </c>
      <c r="U156" s="336">
        <v>0</v>
      </c>
      <c r="V156" s="341">
        <v>1</v>
      </c>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c r="CN156" s="342"/>
      <c r="CO156" s="342"/>
      <c r="CP156" s="342"/>
      <c r="CQ156" s="342"/>
      <c r="CR156" s="342"/>
      <c r="CS156" s="342"/>
      <c r="CT156" s="342"/>
      <c r="CU156" s="342"/>
      <c r="CV156" s="342"/>
      <c r="CW156" s="342"/>
      <c r="CX156" s="342"/>
      <c r="CY156" s="342"/>
      <c r="CZ156" s="342"/>
      <c r="DA156" s="342"/>
      <c r="DB156" s="342"/>
      <c r="DC156" s="342"/>
      <c r="DD156" s="342"/>
      <c r="DE156" s="342"/>
      <c r="DF156" s="342"/>
      <c r="DG156" s="342"/>
      <c r="DH156" s="342"/>
      <c r="DI156" s="342"/>
      <c r="DJ156" s="342"/>
      <c r="DK156" s="342"/>
      <c r="DL156" s="342"/>
      <c r="DM156" s="342"/>
      <c r="DN156" s="342"/>
      <c r="DO156" s="342"/>
      <c r="DP156" s="342"/>
      <c r="DQ156" s="342"/>
      <c r="DR156" s="342"/>
      <c r="DS156" s="342"/>
      <c r="DT156" s="342"/>
      <c r="DU156" s="342"/>
      <c r="DV156" s="342"/>
      <c r="DW156" s="342"/>
      <c r="DX156" s="342"/>
      <c r="DY156" s="342"/>
      <c r="DZ156" s="342"/>
      <c r="EA156" s="342"/>
      <c r="EB156" s="342"/>
      <c r="EC156" s="342"/>
      <c r="ED156" s="342"/>
      <c r="EE156" s="342"/>
      <c r="EF156" s="342"/>
      <c r="EG156" s="342"/>
      <c r="EH156" s="342"/>
      <c r="EI156" s="342"/>
      <c r="EJ156" s="342"/>
      <c r="EK156" s="342"/>
      <c r="EL156" s="342"/>
      <c r="EM156" s="342"/>
      <c r="EN156" s="342"/>
      <c r="EO156" s="342"/>
      <c r="EP156" s="342"/>
      <c r="EQ156" s="342"/>
      <c r="ER156" s="342"/>
      <c r="ES156" s="342"/>
      <c r="ET156" s="342"/>
      <c r="EU156" s="342"/>
      <c r="EV156" s="342"/>
      <c r="EW156" s="342"/>
      <c r="EX156" s="342"/>
      <c r="EY156" s="342"/>
      <c r="EZ156" s="342"/>
      <c r="FA156" s="342"/>
      <c r="FB156" s="342"/>
      <c r="FC156" s="342"/>
      <c r="FD156" s="342"/>
      <c r="FE156" s="342"/>
      <c r="FF156" s="342"/>
      <c r="FG156" s="342"/>
      <c r="FH156" s="342"/>
      <c r="FI156" s="342"/>
      <c r="FJ156" s="342"/>
      <c r="FK156" s="342"/>
      <c r="FL156" s="342"/>
      <c r="FM156" s="342"/>
      <c r="FN156" s="342"/>
      <c r="FO156" s="342"/>
      <c r="FP156" s="342"/>
      <c r="FQ156" s="342"/>
      <c r="FR156" s="342"/>
      <c r="FS156" s="342"/>
      <c r="FT156" s="342"/>
      <c r="FU156" s="342"/>
      <c r="FV156" s="342"/>
      <c r="FW156" s="342"/>
      <c r="FX156" s="342"/>
      <c r="FY156" s="342"/>
      <c r="FZ156" s="342"/>
      <c r="GA156" s="342"/>
      <c r="GB156" s="342"/>
      <c r="GC156" s="342"/>
      <c r="GD156" s="342"/>
      <c r="GE156" s="342"/>
      <c r="GF156" s="342"/>
      <c r="GG156" s="342"/>
      <c r="GH156" s="342"/>
      <c r="GI156" s="342"/>
      <c r="GJ156" s="342"/>
      <c r="GK156" s="342"/>
      <c r="GL156" s="342"/>
      <c r="GM156" s="342"/>
      <c r="GN156" s="342"/>
      <c r="GO156" s="342"/>
      <c r="GP156" s="342"/>
      <c r="GQ156" s="342"/>
      <c r="GR156" s="342"/>
      <c r="GS156" s="342"/>
      <c r="GT156" s="342"/>
      <c r="GU156" s="342"/>
      <c r="GV156" s="342"/>
      <c r="GW156" s="342"/>
      <c r="GX156" s="342"/>
      <c r="GY156" s="342"/>
      <c r="GZ156" s="342"/>
      <c r="HA156" s="342"/>
      <c r="HB156" s="342"/>
      <c r="HC156" s="342"/>
      <c r="HD156" s="342"/>
      <c r="HE156" s="342"/>
      <c r="HF156" s="342"/>
      <c r="HG156" s="342"/>
      <c r="HH156" s="342"/>
      <c r="HI156" s="342"/>
      <c r="HJ156" s="342"/>
      <c r="HK156" s="342"/>
      <c r="HL156" s="342"/>
      <c r="HM156" s="342"/>
      <c r="HN156" s="342"/>
      <c r="HO156" s="342"/>
      <c r="HP156" s="342"/>
      <c r="HQ156" s="342"/>
      <c r="HR156" s="342"/>
      <c r="HS156" s="342"/>
      <c r="HT156" s="342"/>
      <c r="HU156" s="342"/>
      <c r="HV156" s="342"/>
      <c r="HW156" s="342"/>
      <c r="HX156" s="342"/>
      <c r="HY156" s="342"/>
      <c r="HZ156" s="342"/>
      <c r="IA156" s="342"/>
      <c r="IB156" s="342"/>
      <c r="IC156" s="342"/>
      <c r="ID156" s="342"/>
      <c r="IE156" s="342"/>
      <c r="IF156" s="342"/>
      <c r="IG156" s="342"/>
      <c r="IH156" s="342"/>
      <c r="II156" s="342"/>
      <c r="IJ156" s="342"/>
      <c r="IK156" s="342"/>
      <c r="IL156" s="342"/>
      <c r="IM156" s="342"/>
      <c r="IN156" s="342"/>
      <c r="IO156" s="342"/>
      <c r="IP156" s="342"/>
      <c r="IQ156" s="342"/>
      <c r="IR156" s="342"/>
      <c r="IS156" s="342"/>
      <c r="IT156" s="342"/>
      <c r="IU156" s="342"/>
      <c r="IV156" s="342"/>
    </row>
    <row r="157" spans="1:256">
      <c r="A157" s="318" t="s">
        <v>82</v>
      </c>
      <c r="B157" s="319" t="s">
        <v>13</v>
      </c>
      <c r="C157" s="336">
        <v>2117872000</v>
      </c>
      <c r="D157" s="336">
        <v>5520</v>
      </c>
      <c r="E157" s="336">
        <v>5318</v>
      </c>
      <c r="F157" s="336">
        <v>868</v>
      </c>
      <c r="G157" s="336">
        <v>0</v>
      </c>
      <c r="H157" s="336">
        <v>0</v>
      </c>
      <c r="I157" s="336">
        <v>0</v>
      </c>
      <c r="J157" s="336">
        <v>0</v>
      </c>
      <c r="K157" s="336">
        <v>0</v>
      </c>
      <c r="L157" s="336">
        <v>35</v>
      </c>
      <c r="M157" s="336">
        <v>0</v>
      </c>
      <c r="N157" s="336">
        <v>126</v>
      </c>
      <c r="O157" s="336">
        <v>0</v>
      </c>
      <c r="P157" s="336">
        <v>0</v>
      </c>
      <c r="Q157" s="336">
        <v>0</v>
      </c>
      <c r="R157" s="336">
        <v>0</v>
      </c>
      <c r="S157" s="336">
        <v>4289</v>
      </c>
      <c r="T157" s="336">
        <v>0</v>
      </c>
      <c r="U157" s="336">
        <v>0</v>
      </c>
      <c r="V157" s="337">
        <v>0.96340579710144925</v>
      </c>
    </row>
    <row r="158" spans="1:256">
      <c r="A158" s="318" t="s">
        <v>83</v>
      </c>
      <c r="B158" s="319" t="s">
        <v>14</v>
      </c>
      <c r="C158" s="336">
        <v>5177686000</v>
      </c>
      <c r="D158" s="336">
        <v>5696</v>
      </c>
      <c r="E158" s="336">
        <v>5078</v>
      </c>
      <c r="F158" s="336">
        <v>470</v>
      </c>
      <c r="G158" s="336">
        <v>0</v>
      </c>
      <c r="H158" s="336">
        <v>0</v>
      </c>
      <c r="I158" s="336">
        <v>0</v>
      </c>
      <c r="J158" s="336">
        <v>0</v>
      </c>
      <c r="K158" s="336">
        <v>0</v>
      </c>
      <c r="L158" s="336">
        <v>0</v>
      </c>
      <c r="M158" s="336">
        <v>0</v>
      </c>
      <c r="N158" s="336">
        <v>135</v>
      </c>
      <c r="O158" s="336">
        <v>0</v>
      </c>
      <c r="P158" s="336">
        <v>0</v>
      </c>
      <c r="Q158" s="336">
        <v>0</v>
      </c>
      <c r="R158" s="336">
        <v>0</v>
      </c>
      <c r="S158" s="336">
        <v>4473</v>
      </c>
      <c r="T158" s="336">
        <v>0</v>
      </c>
      <c r="U158" s="336">
        <v>0</v>
      </c>
      <c r="V158" s="337">
        <v>0.891502808988764</v>
      </c>
    </row>
    <row r="159" spans="1:256">
      <c r="A159" s="318" t="s">
        <v>529</v>
      </c>
      <c r="B159" s="319" t="s">
        <v>15</v>
      </c>
      <c r="C159" s="336">
        <v>4996095000</v>
      </c>
      <c r="D159" s="336">
        <v>3101</v>
      </c>
      <c r="E159" s="336">
        <v>2602</v>
      </c>
      <c r="F159" s="336">
        <v>190</v>
      </c>
      <c r="G159" s="336">
        <v>0</v>
      </c>
      <c r="H159" s="336">
        <v>0</v>
      </c>
      <c r="I159" s="336">
        <v>0</v>
      </c>
      <c r="J159" s="336">
        <v>0</v>
      </c>
      <c r="K159" s="336">
        <v>0</v>
      </c>
      <c r="L159" s="336">
        <v>0</v>
      </c>
      <c r="M159" s="336">
        <v>0</v>
      </c>
      <c r="N159" s="336">
        <v>17</v>
      </c>
      <c r="O159" s="336">
        <v>0</v>
      </c>
      <c r="P159" s="336">
        <v>0</v>
      </c>
      <c r="Q159" s="336">
        <v>0</v>
      </c>
      <c r="R159" s="336">
        <v>0</v>
      </c>
      <c r="S159" s="336">
        <v>2395</v>
      </c>
      <c r="T159" s="336">
        <v>0</v>
      </c>
      <c r="U159" s="336">
        <v>0</v>
      </c>
      <c r="V159" s="337">
        <v>0.83908416639793615</v>
      </c>
    </row>
    <row r="160" spans="1:256" ht="31.5">
      <c r="A160" s="318" t="s">
        <v>84</v>
      </c>
      <c r="B160" s="319" t="s">
        <v>16</v>
      </c>
      <c r="C160" s="336">
        <v>3465176000</v>
      </c>
      <c r="D160" s="336">
        <v>2064</v>
      </c>
      <c r="E160" s="336">
        <v>2028</v>
      </c>
      <c r="F160" s="336">
        <v>0</v>
      </c>
      <c r="G160" s="336">
        <v>0</v>
      </c>
      <c r="H160" s="336">
        <v>0</v>
      </c>
      <c r="I160" s="336">
        <v>0</v>
      </c>
      <c r="J160" s="336">
        <v>0</v>
      </c>
      <c r="K160" s="336">
        <v>0</v>
      </c>
      <c r="L160" s="336">
        <v>0</v>
      </c>
      <c r="M160" s="336">
        <v>0</v>
      </c>
      <c r="N160" s="336">
        <v>0</v>
      </c>
      <c r="O160" s="336">
        <v>0</v>
      </c>
      <c r="P160" s="336">
        <v>0</v>
      </c>
      <c r="Q160" s="336">
        <v>0</v>
      </c>
      <c r="R160" s="336">
        <v>0</v>
      </c>
      <c r="S160" s="336">
        <v>2028</v>
      </c>
      <c r="T160" s="336">
        <v>0</v>
      </c>
      <c r="U160" s="336">
        <v>0</v>
      </c>
      <c r="V160" s="337">
        <v>0.98255813953488369</v>
      </c>
    </row>
    <row r="161" spans="1:22">
      <c r="A161" s="318" t="s">
        <v>98</v>
      </c>
      <c r="B161" s="319" t="s">
        <v>122</v>
      </c>
      <c r="C161" s="336">
        <v>16783515000</v>
      </c>
      <c r="D161" s="336">
        <v>3304</v>
      </c>
      <c r="E161" s="336">
        <v>3263</v>
      </c>
      <c r="F161" s="336">
        <v>180</v>
      </c>
      <c r="G161" s="336">
        <v>0</v>
      </c>
      <c r="H161" s="336">
        <v>0</v>
      </c>
      <c r="I161" s="336">
        <v>0</v>
      </c>
      <c r="J161" s="336">
        <v>0</v>
      </c>
      <c r="K161" s="336">
        <v>0</v>
      </c>
      <c r="L161" s="336">
        <v>0</v>
      </c>
      <c r="M161" s="336">
        <v>0</v>
      </c>
      <c r="N161" s="336">
        <v>0</v>
      </c>
      <c r="O161" s="336">
        <v>0</v>
      </c>
      <c r="P161" s="336">
        <v>0</v>
      </c>
      <c r="Q161" s="336">
        <v>0</v>
      </c>
      <c r="R161" s="336">
        <v>0</v>
      </c>
      <c r="S161" s="336">
        <v>3083</v>
      </c>
      <c r="T161" s="336">
        <v>0</v>
      </c>
      <c r="U161" s="336">
        <v>0</v>
      </c>
      <c r="V161" s="337">
        <v>0.98759079903147695</v>
      </c>
    </row>
    <row r="162" spans="1:22" ht="31.5">
      <c r="A162" s="318" t="s">
        <v>534</v>
      </c>
      <c r="B162" s="319" t="s">
        <v>259</v>
      </c>
      <c r="C162" s="336">
        <v>3438485000</v>
      </c>
      <c r="D162" s="336">
        <v>4773</v>
      </c>
      <c r="E162" s="336">
        <v>4773</v>
      </c>
      <c r="F162" s="336">
        <v>150</v>
      </c>
      <c r="G162" s="336">
        <v>0</v>
      </c>
      <c r="H162" s="336">
        <v>0</v>
      </c>
      <c r="I162" s="336">
        <v>0</v>
      </c>
      <c r="J162" s="336">
        <v>0</v>
      </c>
      <c r="K162" s="336">
        <v>1100</v>
      </c>
      <c r="L162" s="336">
        <v>100</v>
      </c>
      <c r="M162" s="336">
        <v>0</v>
      </c>
      <c r="N162" s="336">
        <v>0</v>
      </c>
      <c r="O162" s="336">
        <v>0</v>
      </c>
      <c r="P162" s="336">
        <v>0</v>
      </c>
      <c r="Q162" s="336">
        <v>0</v>
      </c>
      <c r="R162" s="336">
        <v>0</v>
      </c>
      <c r="S162" s="336">
        <v>3423</v>
      </c>
      <c r="T162" s="336">
        <v>0</v>
      </c>
      <c r="U162" s="336">
        <v>0</v>
      </c>
      <c r="V162" s="337">
        <v>1</v>
      </c>
    </row>
    <row r="163" spans="1:22">
      <c r="A163" s="318" t="s">
        <v>536</v>
      </c>
      <c r="B163" s="319" t="s">
        <v>226</v>
      </c>
      <c r="C163" s="336">
        <v>3185046000</v>
      </c>
      <c r="D163" s="336">
        <v>866</v>
      </c>
      <c r="E163" s="336">
        <v>866</v>
      </c>
      <c r="F163" s="336">
        <v>0</v>
      </c>
      <c r="G163" s="336">
        <v>0</v>
      </c>
      <c r="H163" s="336">
        <v>0</v>
      </c>
      <c r="I163" s="336">
        <v>0</v>
      </c>
      <c r="J163" s="336">
        <v>100</v>
      </c>
      <c r="K163" s="336">
        <v>0</v>
      </c>
      <c r="L163" s="336">
        <v>0</v>
      </c>
      <c r="M163" s="336">
        <v>0</v>
      </c>
      <c r="N163" s="336">
        <v>0</v>
      </c>
      <c r="O163" s="336">
        <v>0</v>
      </c>
      <c r="P163" s="336">
        <v>0</v>
      </c>
      <c r="Q163" s="336">
        <v>0</v>
      </c>
      <c r="R163" s="336">
        <v>0</v>
      </c>
      <c r="S163" s="336">
        <v>766</v>
      </c>
      <c r="T163" s="336">
        <v>0</v>
      </c>
      <c r="U163" s="336">
        <v>0</v>
      </c>
      <c r="V163" s="337">
        <v>1</v>
      </c>
    </row>
    <row r="164" spans="1:22">
      <c r="A164" s="318" t="s">
        <v>99</v>
      </c>
      <c r="B164" s="319" t="s">
        <v>17</v>
      </c>
      <c r="C164" s="336">
        <v>2067268000</v>
      </c>
      <c r="D164" s="336">
        <v>3530</v>
      </c>
      <c r="E164" s="336">
        <v>3278</v>
      </c>
      <c r="F164" s="336">
        <v>628</v>
      </c>
      <c r="G164" s="336">
        <v>0</v>
      </c>
      <c r="H164" s="336">
        <v>0</v>
      </c>
      <c r="I164" s="336">
        <v>0</v>
      </c>
      <c r="J164" s="336">
        <v>0</v>
      </c>
      <c r="K164" s="336">
        <v>0</v>
      </c>
      <c r="L164" s="336">
        <v>27</v>
      </c>
      <c r="M164" s="336">
        <v>0</v>
      </c>
      <c r="N164" s="336">
        <v>11</v>
      </c>
      <c r="O164" s="336">
        <v>0</v>
      </c>
      <c r="P164" s="336">
        <v>0</v>
      </c>
      <c r="Q164" s="336">
        <v>0</v>
      </c>
      <c r="R164" s="336">
        <v>0</v>
      </c>
      <c r="S164" s="336">
        <v>2612</v>
      </c>
      <c r="T164" s="336">
        <v>0</v>
      </c>
      <c r="U164" s="336">
        <v>0</v>
      </c>
      <c r="V164" s="337">
        <v>0.92861189801699717</v>
      </c>
    </row>
    <row r="165" spans="1:22" ht="31.5">
      <c r="A165" s="318" t="s">
        <v>100</v>
      </c>
      <c r="B165" s="319" t="s">
        <v>255</v>
      </c>
      <c r="C165" s="336">
        <v>4083750000</v>
      </c>
      <c r="D165" s="336">
        <v>2582</v>
      </c>
      <c r="E165" s="336">
        <v>2182</v>
      </c>
      <c r="F165" s="336">
        <v>100</v>
      </c>
      <c r="G165" s="336">
        <v>282</v>
      </c>
      <c r="H165" s="336">
        <v>0</v>
      </c>
      <c r="I165" s="336">
        <v>0</v>
      </c>
      <c r="J165" s="336">
        <v>0</v>
      </c>
      <c r="K165" s="336">
        <v>0</v>
      </c>
      <c r="L165" s="336">
        <v>113</v>
      </c>
      <c r="M165" s="336">
        <v>0</v>
      </c>
      <c r="N165" s="336">
        <v>36</v>
      </c>
      <c r="O165" s="336">
        <v>0</v>
      </c>
      <c r="P165" s="336">
        <v>0</v>
      </c>
      <c r="Q165" s="336">
        <v>0</v>
      </c>
      <c r="R165" s="336">
        <v>0</v>
      </c>
      <c r="S165" s="336">
        <v>1651</v>
      </c>
      <c r="T165" s="336">
        <v>0</v>
      </c>
      <c r="U165" s="336">
        <v>0</v>
      </c>
      <c r="V165" s="337">
        <v>0.84508133230054217</v>
      </c>
    </row>
    <row r="166" spans="1:22">
      <c r="A166" s="318" t="s">
        <v>35</v>
      </c>
      <c r="B166" s="319" t="s">
        <v>18</v>
      </c>
      <c r="C166" s="336">
        <v>4008966000</v>
      </c>
      <c r="D166" s="336">
        <v>891</v>
      </c>
      <c r="E166" s="336">
        <v>806</v>
      </c>
      <c r="F166" s="336">
        <v>137</v>
      </c>
      <c r="G166" s="336">
        <v>0</v>
      </c>
      <c r="H166" s="336">
        <v>0</v>
      </c>
      <c r="I166" s="336">
        <v>0</v>
      </c>
      <c r="J166" s="336">
        <v>0</v>
      </c>
      <c r="K166" s="336">
        <v>0</v>
      </c>
      <c r="L166" s="336">
        <v>0</v>
      </c>
      <c r="M166" s="336">
        <v>0</v>
      </c>
      <c r="N166" s="336">
        <v>0</v>
      </c>
      <c r="O166" s="336">
        <v>0</v>
      </c>
      <c r="P166" s="336">
        <v>0</v>
      </c>
      <c r="Q166" s="336">
        <v>0</v>
      </c>
      <c r="R166" s="336">
        <v>0</v>
      </c>
      <c r="S166" s="336">
        <v>669</v>
      </c>
      <c r="T166" s="336">
        <v>0</v>
      </c>
      <c r="U166" s="336">
        <v>0</v>
      </c>
      <c r="V166" s="337">
        <v>0.90460157126823793</v>
      </c>
    </row>
    <row r="167" spans="1:22" ht="31.5">
      <c r="A167" s="318" t="s">
        <v>539</v>
      </c>
      <c r="B167" s="391" t="s">
        <v>871</v>
      </c>
      <c r="C167" s="336"/>
      <c r="D167" s="336">
        <v>150</v>
      </c>
      <c r="E167" s="336">
        <v>150</v>
      </c>
      <c r="F167" s="336">
        <v>0</v>
      </c>
      <c r="G167" s="336">
        <v>0</v>
      </c>
      <c r="H167" s="336">
        <v>0</v>
      </c>
      <c r="I167" s="336">
        <v>0</v>
      </c>
      <c r="J167" s="336">
        <v>0</v>
      </c>
      <c r="K167" s="336">
        <v>0</v>
      </c>
      <c r="L167" s="336">
        <v>0</v>
      </c>
      <c r="M167" s="336">
        <v>0</v>
      </c>
      <c r="N167" s="336">
        <v>0</v>
      </c>
      <c r="O167" s="336">
        <v>0</v>
      </c>
      <c r="P167" s="336">
        <v>0</v>
      </c>
      <c r="Q167" s="336">
        <v>0</v>
      </c>
      <c r="R167" s="336">
        <v>0</v>
      </c>
      <c r="S167" s="336">
        <v>0</v>
      </c>
      <c r="T167" s="336">
        <v>0</v>
      </c>
      <c r="U167" s="336">
        <v>150</v>
      </c>
      <c r="V167" s="337"/>
    </row>
    <row r="168" spans="1:22">
      <c r="A168" s="318" t="s">
        <v>540</v>
      </c>
      <c r="B168" s="391" t="s">
        <v>872</v>
      </c>
      <c r="C168" s="336"/>
      <c r="D168" s="336">
        <v>101</v>
      </c>
      <c r="E168" s="336">
        <v>101</v>
      </c>
      <c r="F168" s="336">
        <v>0</v>
      </c>
      <c r="G168" s="336">
        <v>0</v>
      </c>
      <c r="H168" s="336">
        <v>0</v>
      </c>
      <c r="I168" s="336">
        <v>0</v>
      </c>
      <c r="J168" s="336">
        <v>0</v>
      </c>
      <c r="K168" s="336">
        <v>0</v>
      </c>
      <c r="L168" s="336">
        <v>0</v>
      </c>
      <c r="M168" s="336">
        <v>0</v>
      </c>
      <c r="N168" s="336">
        <v>0</v>
      </c>
      <c r="O168" s="336">
        <v>0</v>
      </c>
      <c r="P168" s="336">
        <v>0</v>
      </c>
      <c r="Q168" s="336">
        <v>0</v>
      </c>
      <c r="R168" s="336">
        <v>0</v>
      </c>
      <c r="S168" s="336">
        <v>0</v>
      </c>
      <c r="T168" s="336">
        <v>0</v>
      </c>
      <c r="U168" s="336">
        <v>101</v>
      </c>
      <c r="V168" s="337"/>
    </row>
    <row r="169" spans="1:22">
      <c r="A169" s="318" t="s">
        <v>542</v>
      </c>
      <c r="B169" s="391" t="s">
        <v>873</v>
      </c>
      <c r="C169" s="336"/>
      <c r="D169" s="336">
        <v>400</v>
      </c>
      <c r="E169" s="336">
        <v>10504.659380999999</v>
      </c>
      <c r="F169" s="336">
        <v>0</v>
      </c>
      <c r="G169" s="336">
        <v>0</v>
      </c>
      <c r="H169" s="336">
        <v>0</v>
      </c>
      <c r="I169" s="336">
        <v>0</v>
      </c>
      <c r="J169" s="336">
        <v>0</v>
      </c>
      <c r="K169" s="336">
        <v>0</v>
      </c>
      <c r="L169" s="336">
        <v>0</v>
      </c>
      <c r="M169" s="336">
        <v>0</v>
      </c>
      <c r="N169" s="336">
        <v>0</v>
      </c>
      <c r="O169" s="336">
        <v>0</v>
      </c>
      <c r="P169" s="336">
        <v>0</v>
      </c>
      <c r="Q169" s="336">
        <v>0</v>
      </c>
      <c r="R169" s="336">
        <v>0</v>
      </c>
      <c r="S169" s="336">
        <v>0</v>
      </c>
      <c r="T169" s="336">
        <v>0</v>
      </c>
      <c r="U169" s="336">
        <v>10504.659380999999</v>
      </c>
      <c r="V169" s="337"/>
    </row>
    <row r="170" spans="1:22" ht="31.5">
      <c r="A170" s="318" t="s">
        <v>545</v>
      </c>
      <c r="B170" s="391" t="s">
        <v>874</v>
      </c>
      <c r="C170" s="336"/>
      <c r="D170" s="336">
        <v>450</v>
      </c>
      <c r="E170" s="336">
        <v>450</v>
      </c>
      <c r="F170" s="336">
        <v>0</v>
      </c>
      <c r="G170" s="336">
        <v>0</v>
      </c>
      <c r="H170" s="336">
        <v>0</v>
      </c>
      <c r="I170" s="336">
        <v>0</v>
      </c>
      <c r="J170" s="336">
        <v>0</v>
      </c>
      <c r="K170" s="336">
        <v>0</v>
      </c>
      <c r="L170" s="336">
        <v>0</v>
      </c>
      <c r="M170" s="336">
        <v>0</v>
      </c>
      <c r="N170" s="336">
        <v>0</v>
      </c>
      <c r="O170" s="336">
        <v>0</v>
      </c>
      <c r="P170" s="336">
        <v>0</v>
      </c>
      <c r="Q170" s="336">
        <v>0</v>
      </c>
      <c r="R170" s="336">
        <v>0</v>
      </c>
      <c r="S170" s="336">
        <v>0</v>
      </c>
      <c r="T170" s="336">
        <v>0</v>
      </c>
      <c r="U170" s="336">
        <v>450</v>
      </c>
      <c r="V170" s="337"/>
    </row>
    <row r="171" spans="1:22" ht="31.5">
      <c r="A171" s="318" t="s">
        <v>547</v>
      </c>
      <c r="B171" s="391" t="s">
        <v>875</v>
      </c>
      <c r="C171" s="336"/>
      <c r="D171" s="336">
        <v>550</v>
      </c>
      <c r="E171" s="336">
        <v>550</v>
      </c>
      <c r="F171" s="336">
        <v>0</v>
      </c>
      <c r="G171" s="336">
        <v>0</v>
      </c>
      <c r="H171" s="336">
        <v>0</v>
      </c>
      <c r="I171" s="336">
        <v>0</v>
      </c>
      <c r="J171" s="336">
        <v>0</v>
      </c>
      <c r="K171" s="336">
        <v>0</v>
      </c>
      <c r="L171" s="336">
        <v>0</v>
      </c>
      <c r="M171" s="336">
        <v>0</v>
      </c>
      <c r="N171" s="336">
        <v>0</v>
      </c>
      <c r="O171" s="336">
        <v>0</v>
      </c>
      <c r="P171" s="336">
        <v>0</v>
      </c>
      <c r="Q171" s="336">
        <v>0</v>
      </c>
      <c r="R171" s="336">
        <v>0</v>
      </c>
      <c r="S171" s="336">
        <v>0</v>
      </c>
      <c r="T171" s="336">
        <v>0</v>
      </c>
      <c r="U171" s="336">
        <v>550</v>
      </c>
      <c r="V171" s="337"/>
    </row>
    <row r="172" spans="1:22">
      <c r="A172" s="318" t="s">
        <v>548</v>
      </c>
      <c r="B172" s="391" t="s">
        <v>876</v>
      </c>
      <c r="C172" s="336"/>
      <c r="D172" s="336">
        <v>330</v>
      </c>
      <c r="E172" s="336">
        <v>330</v>
      </c>
      <c r="F172" s="336">
        <v>0</v>
      </c>
      <c r="G172" s="336">
        <v>0</v>
      </c>
      <c r="H172" s="336">
        <v>0</v>
      </c>
      <c r="I172" s="336">
        <v>0</v>
      </c>
      <c r="J172" s="336">
        <v>0</v>
      </c>
      <c r="K172" s="336">
        <v>0</v>
      </c>
      <c r="L172" s="336">
        <v>0</v>
      </c>
      <c r="M172" s="336">
        <v>0</v>
      </c>
      <c r="N172" s="336">
        <v>0</v>
      </c>
      <c r="O172" s="336">
        <v>0</v>
      </c>
      <c r="P172" s="336">
        <v>0</v>
      </c>
      <c r="Q172" s="336">
        <v>0</v>
      </c>
      <c r="R172" s="336">
        <v>0</v>
      </c>
      <c r="S172" s="336">
        <v>0</v>
      </c>
      <c r="T172" s="336">
        <v>0</v>
      </c>
      <c r="U172" s="336">
        <v>330</v>
      </c>
      <c r="V172" s="337"/>
    </row>
    <row r="173" spans="1:22" ht="31.5">
      <c r="A173" s="318" t="s">
        <v>549</v>
      </c>
      <c r="B173" s="391" t="s">
        <v>877</v>
      </c>
      <c r="C173" s="336"/>
      <c r="D173" s="336">
        <v>151</v>
      </c>
      <c r="E173" s="336">
        <v>361</v>
      </c>
      <c r="F173" s="336">
        <v>0</v>
      </c>
      <c r="G173" s="336">
        <v>0</v>
      </c>
      <c r="H173" s="336">
        <v>0</v>
      </c>
      <c r="I173" s="336">
        <v>0</v>
      </c>
      <c r="J173" s="336">
        <v>0</v>
      </c>
      <c r="K173" s="336">
        <v>0</v>
      </c>
      <c r="L173" s="336">
        <v>0</v>
      </c>
      <c r="M173" s="336">
        <v>0</v>
      </c>
      <c r="N173" s="336">
        <v>65</v>
      </c>
      <c r="O173" s="336">
        <v>0</v>
      </c>
      <c r="P173" s="336">
        <v>0</v>
      </c>
      <c r="Q173" s="336">
        <v>0</v>
      </c>
      <c r="R173" s="336">
        <v>0</v>
      </c>
      <c r="S173" s="336">
        <v>86</v>
      </c>
      <c r="T173" s="336">
        <v>0</v>
      </c>
      <c r="U173" s="336">
        <v>210</v>
      </c>
      <c r="V173" s="337"/>
    </row>
    <row r="174" spans="1:22" ht="31.5">
      <c r="A174" s="318" t="s">
        <v>551</v>
      </c>
      <c r="B174" s="391" t="s">
        <v>878</v>
      </c>
      <c r="C174" s="336"/>
      <c r="D174" s="336">
        <v>302.8</v>
      </c>
      <c r="E174" s="336">
        <v>447</v>
      </c>
      <c r="F174" s="336">
        <v>0</v>
      </c>
      <c r="G174" s="336">
        <v>0</v>
      </c>
      <c r="H174" s="336">
        <v>0</v>
      </c>
      <c r="I174" s="336">
        <v>0</v>
      </c>
      <c r="J174" s="336">
        <v>0</v>
      </c>
      <c r="K174" s="336">
        <v>0</v>
      </c>
      <c r="L174" s="336">
        <v>0</v>
      </c>
      <c r="M174" s="336">
        <v>0</v>
      </c>
      <c r="N174" s="336">
        <v>0</v>
      </c>
      <c r="O174" s="336">
        <v>0</v>
      </c>
      <c r="P174" s="336">
        <v>0</v>
      </c>
      <c r="Q174" s="336">
        <v>0</v>
      </c>
      <c r="R174" s="336">
        <v>0</v>
      </c>
      <c r="S174" s="336">
        <v>447</v>
      </c>
      <c r="T174" s="336">
        <v>0</v>
      </c>
      <c r="U174" s="336"/>
      <c r="V174" s="337"/>
    </row>
    <row r="175" spans="1:22" ht="47.25">
      <c r="A175" s="318" t="s">
        <v>552</v>
      </c>
      <c r="B175" s="391" t="s">
        <v>879</v>
      </c>
      <c r="C175" s="336"/>
      <c r="D175" s="336">
        <v>310</v>
      </c>
      <c r="E175" s="336">
        <v>310</v>
      </c>
      <c r="F175" s="336">
        <v>0</v>
      </c>
      <c r="G175" s="336">
        <v>0</v>
      </c>
      <c r="H175" s="336">
        <v>0</v>
      </c>
      <c r="I175" s="336">
        <v>0</v>
      </c>
      <c r="J175" s="336">
        <v>0</v>
      </c>
      <c r="K175" s="336">
        <v>0</v>
      </c>
      <c r="L175" s="336">
        <v>0</v>
      </c>
      <c r="M175" s="336">
        <v>0</v>
      </c>
      <c r="N175" s="336">
        <v>0</v>
      </c>
      <c r="O175" s="336">
        <v>0</v>
      </c>
      <c r="P175" s="336">
        <v>0</v>
      </c>
      <c r="Q175" s="336">
        <v>0</v>
      </c>
      <c r="R175" s="336">
        <v>0</v>
      </c>
      <c r="S175" s="336">
        <v>310</v>
      </c>
      <c r="T175" s="336">
        <v>0</v>
      </c>
      <c r="U175" s="336"/>
      <c r="V175" s="337"/>
    </row>
    <row r="176" spans="1:22">
      <c r="A176" s="318" t="s">
        <v>554</v>
      </c>
      <c r="B176" s="391" t="s">
        <v>880</v>
      </c>
      <c r="C176" s="336"/>
      <c r="D176" s="336">
        <v>318.39999999999998</v>
      </c>
      <c r="E176" s="336">
        <v>326</v>
      </c>
      <c r="F176" s="336">
        <v>0</v>
      </c>
      <c r="G176" s="336">
        <v>0</v>
      </c>
      <c r="H176" s="336">
        <v>0</v>
      </c>
      <c r="I176" s="336">
        <v>0</v>
      </c>
      <c r="J176" s="336">
        <v>0</v>
      </c>
      <c r="K176" s="336">
        <v>0</v>
      </c>
      <c r="L176" s="336">
        <v>0</v>
      </c>
      <c r="M176" s="336">
        <v>0</v>
      </c>
      <c r="N176" s="336">
        <v>0</v>
      </c>
      <c r="O176" s="336">
        <v>0</v>
      </c>
      <c r="P176" s="336">
        <v>0</v>
      </c>
      <c r="Q176" s="336">
        <v>0</v>
      </c>
      <c r="R176" s="336">
        <v>0</v>
      </c>
      <c r="S176" s="336">
        <v>326</v>
      </c>
      <c r="T176" s="336">
        <v>0</v>
      </c>
      <c r="U176" s="336"/>
      <c r="V176" s="337"/>
    </row>
    <row r="177" spans="1:22" ht="31.5">
      <c r="A177" s="318" t="s">
        <v>556</v>
      </c>
      <c r="B177" s="391" t="s">
        <v>881</v>
      </c>
      <c r="C177" s="336"/>
      <c r="D177" s="336">
        <v>287.2</v>
      </c>
      <c r="E177" s="336">
        <v>261</v>
      </c>
      <c r="F177" s="336">
        <v>0</v>
      </c>
      <c r="G177" s="336">
        <v>0</v>
      </c>
      <c r="H177" s="336">
        <v>0</v>
      </c>
      <c r="I177" s="336">
        <v>0</v>
      </c>
      <c r="J177" s="336">
        <v>0</v>
      </c>
      <c r="K177" s="336">
        <v>0</v>
      </c>
      <c r="L177" s="336">
        <v>0</v>
      </c>
      <c r="M177" s="336">
        <v>0</v>
      </c>
      <c r="N177" s="336">
        <v>0</v>
      </c>
      <c r="O177" s="336">
        <v>0</v>
      </c>
      <c r="P177" s="336">
        <v>0</v>
      </c>
      <c r="Q177" s="336">
        <v>0</v>
      </c>
      <c r="R177" s="336">
        <v>0</v>
      </c>
      <c r="S177" s="336">
        <v>261</v>
      </c>
      <c r="T177" s="336">
        <v>0</v>
      </c>
      <c r="U177" s="336"/>
      <c r="V177" s="337"/>
    </row>
    <row r="178" spans="1:22" ht="31.5">
      <c r="A178" s="318" t="s">
        <v>558</v>
      </c>
      <c r="B178" s="391" t="s">
        <v>882</v>
      </c>
      <c r="C178" s="336"/>
      <c r="D178" s="336">
        <v>1277.03</v>
      </c>
      <c r="E178" s="336">
        <v>1183</v>
      </c>
      <c r="F178" s="336">
        <v>0</v>
      </c>
      <c r="G178" s="336">
        <v>0</v>
      </c>
      <c r="H178" s="336">
        <v>0</v>
      </c>
      <c r="I178" s="336">
        <v>0</v>
      </c>
      <c r="J178" s="336">
        <v>0</v>
      </c>
      <c r="K178" s="336">
        <v>0</v>
      </c>
      <c r="L178" s="336">
        <v>0</v>
      </c>
      <c r="M178" s="336">
        <v>0</v>
      </c>
      <c r="N178" s="336">
        <v>0</v>
      </c>
      <c r="O178" s="336">
        <v>0</v>
      </c>
      <c r="P178" s="336">
        <v>0</v>
      </c>
      <c r="Q178" s="336">
        <v>0</v>
      </c>
      <c r="R178" s="336">
        <v>0</v>
      </c>
      <c r="S178" s="336">
        <v>1183</v>
      </c>
      <c r="T178" s="336">
        <v>0</v>
      </c>
      <c r="U178" s="336"/>
      <c r="V178" s="337"/>
    </row>
    <row r="179" spans="1:22" ht="31.5">
      <c r="A179" s="318" t="s">
        <v>907</v>
      </c>
      <c r="B179" s="391" t="s">
        <v>883</v>
      </c>
      <c r="C179" s="336"/>
      <c r="D179" s="336">
        <v>427.78</v>
      </c>
      <c r="E179" s="336">
        <v>431</v>
      </c>
      <c r="F179" s="336">
        <v>0</v>
      </c>
      <c r="G179" s="336">
        <v>0</v>
      </c>
      <c r="H179" s="336">
        <v>0</v>
      </c>
      <c r="I179" s="336">
        <v>0</v>
      </c>
      <c r="J179" s="336">
        <v>0</v>
      </c>
      <c r="K179" s="336">
        <v>0</v>
      </c>
      <c r="L179" s="336">
        <v>0</v>
      </c>
      <c r="M179" s="336">
        <v>0</v>
      </c>
      <c r="N179" s="336">
        <v>0</v>
      </c>
      <c r="O179" s="336">
        <v>0</v>
      </c>
      <c r="P179" s="336">
        <v>0</v>
      </c>
      <c r="Q179" s="336">
        <v>0</v>
      </c>
      <c r="R179" s="336">
        <v>0</v>
      </c>
      <c r="S179" s="336">
        <v>431</v>
      </c>
      <c r="T179" s="336">
        <v>0</v>
      </c>
      <c r="U179" s="336"/>
      <c r="V179" s="337"/>
    </row>
    <row r="180" spans="1:22" ht="31.5">
      <c r="A180" s="318" t="s">
        <v>908</v>
      </c>
      <c r="B180" s="391" t="s">
        <v>884</v>
      </c>
      <c r="C180" s="336"/>
      <c r="D180" s="336">
        <v>318.39999999999998</v>
      </c>
      <c r="E180" s="336">
        <v>100</v>
      </c>
      <c r="F180" s="336">
        <v>0</v>
      </c>
      <c r="G180" s="336">
        <v>0</v>
      </c>
      <c r="H180" s="336">
        <v>0</v>
      </c>
      <c r="I180" s="336">
        <v>0</v>
      </c>
      <c r="J180" s="336">
        <v>0</v>
      </c>
      <c r="K180" s="336">
        <v>0</v>
      </c>
      <c r="L180" s="336">
        <v>0</v>
      </c>
      <c r="M180" s="336">
        <v>0</v>
      </c>
      <c r="N180" s="336">
        <v>0</v>
      </c>
      <c r="O180" s="336">
        <v>0</v>
      </c>
      <c r="P180" s="336">
        <v>0</v>
      </c>
      <c r="Q180" s="336">
        <v>0</v>
      </c>
      <c r="R180" s="336">
        <v>0</v>
      </c>
      <c r="S180" s="336">
        <v>100</v>
      </c>
      <c r="T180" s="336">
        <v>0</v>
      </c>
      <c r="U180" s="336"/>
      <c r="V180" s="337"/>
    </row>
    <row r="181" spans="1:22">
      <c r="A181" s="318" t="s">
        <v>560</v>
      </c>
      <c r="B181" s="391" t="s">
        <v>885</v>
      </c>
      <c r="C181" s="336"/>
      <c r="D181" s="336">
        <v>456.85</v>
      </c>
      <c r="E181" s="336">
        <v>431</v>
      </c>
      <c r="F181" s="336">
        <v>0</v>
      </c>
      <c r="G181" s="336">
        <v>0</v>
      </c>
      <c r="H181" s="336">
        <v>0</v>
      </c>
      <c r="I181" s="336">
        <v>0</v>
      </c>
      <c r="J181" s="336">
        <v>0</v>
      </c>
      <c r="K181" s="336">
        <v>0</v>
      </c>
      <c r="L181" s="336">
        <v>0</v>
      </c>
      <c r="M181" s="336">
        <v>0</v>
      </c>
      <c r="N181" s="336">
        <v>0</v>
      </c>
      <c r="O181" s="336">
        <v>0</v>
      </c>
      <c r="P181" s="336">
        <v>0</v>
      </c>
      <c r="Q181" s="336">
        <v>0</v>
      </c>
      <c r="R181" s="336">
        <v>0</v>
      </c>
      <c r="S181" s="336">
        <v>431</v>
      </c>
      <c r="T181" s="336">
        <v>0</v>
      </c>
      <c r="U181" s="336"/>
      <c r="V181" s="337"/>
    </row>
    <row r="182" spans="1:22" ht="47.25">
      <c r="A182" s="318" t="s">
        <v>561</v>
      </c>
      <c r="B182" s="391" t="s">
        <v>886</v>
      </c>
      <c r="C182" s="336"/>
      <c r="D182" s="336">
        <v>302.8</v>
      </c>
      <c r="E182" s="336">
        <v>310</v>
      </c>
      <c r="F182" s="336">
        <v>0</v>
      </c>
      <c r="G182" s="336">
        <v>0</v>
      </c>
      <c r="H182" s="336">
        <v>0</v>
      </c>
      <c r="I182" s="336">
        <v>0</v>
      </c>
      <c r="J182" s="336">
        <v>0</v>
      </c>
      <c r="K182" s="336">
        <v>0</v>
      </c>
      <c r="L182" s="336">
        <v>0</v>
      </c>
      <c r="M182" s="336">
        <v>0</v>
      </c>
      <c r="N182" s="336">
        <v>0</v>
      </c>
      <c r="O182" s="336">
        <v>0</v>
      </c>
      <c r="P182" s="336">
        <v>0</v>
      </c>
      <c r="Q182" s="336">
        <v>0</v>
      </c>
      <c r="R182" s="336">
        <v>0</v>
      </c>
      <c r="S182" s="336">
        <v>310</v>
      </c>
      <c r="T182" s="336">
        <v>0</v>
      </c>
      <c r="U182" s="336"/>
      <c r="V182" s="337"/>
    </row>
    <row r="183" spans="1:22">
      <c r="A183" s="318" t="s">
        <v>562</v>
      </c>
      <c r="B183" s="391" t="s">
        <v>887</v>
      </c>
      <c r="C183" s="336"/>
      <c r="D183" s="336">
        <v>386.94</v>
      </c>
      <c r="E183" s="336">
        <v>378</v>
      </c>
      <c r="F183" s="336">
        <v>0</v>
      </c>
      <c r="G183" s="336">
        <v>0</v>
      </c>
      <c r="H183" s="336">
        <v>0</v>
      </c>
      <c r="I183" s="336">
        <v>0</v>
      </c>
      <c r="J183" s="336">
        <v>0</v>
      </c>
      <c r="K183" s="336">
        <v>0</v>
      </c>
      <c r="L183" s="336">
        <v>0</v>
      </c>
      <c r="M183" s="336">
        <v>0</v>
      </c>
      <c r="N183" s="336">
        <v>0</v>
      </c>
      <c r="O183" s="336">
        <v>0</v>
      </c>
      <c r="P183" s="336">
        <v>0</v>
      </c>
      <c r="Q183" s="336">
        <v>0</v>
      </c>
      <c r="R183" s="336">
        <v>0</v>
      </c>
      <c r="S183" s="336">
        <v>378</v>
      </c>
      <c r="T183" s="336">
        <v>0</v>
      </c>
      <c r="U183" s="336"/>
      <c r="V183" s="337"/>
    </row>
    <row r="184" spans="1:22" ht="31.5">
      <c r="A184" s="318" t="s">
        <v>563</v>
      </c>
      <c r="B184" s="391" t="s">
        <v>888</v>
      </c>
      <c r="C184" s="336"/>
      <c r="D184" s="336">
        <v>302.8</v>
      </c>
      <c r="E184" s="336">
        <v>336</v>
      </c>
      <c r="F184" s="336">
        <v>0</v>
      </c>
      <c r="G184" s="336">
        <v>0</v>
      </c>
      <c r="H184" s="336">
        <v>0</v>
      </c>
      <c r="I184" s="336">
        <v>0</v>
      </c>
      <c r="J184" s="336">
        <v>0</v>
      </c>
      <c r="K184" s="336">
        <v>0</v>
      </c>
      <c r="L184" s="336">
        <v>0</v>
      </c>
      <c r="M184" s="336">
        <v>0</v>
      </c>
      <c r="N184" s="336">
        <v>0</v>
      </c>
      <c r="O184" s="336">
        <v>0</v>
      </c>
      <c r="P184" s="336">
        <v>0</v>
      </c>
      <c r="Q184" s="336">
        <v>0</v>
      </c>
      <c r="R184" s="336">
        <v>0</v>
      </c>
      <c r="S184" s="336">
        <v>336</v>
      </c>
      <c r="T184" s="336">
        <v>0</v>
      </c>
      <c r="U184" s="336"/>
      <c r="V184" s="337"/>
    </row>
    <row r="185" spans="1:22">
      <c r="A185" s="318" t="s">
        <v>564</v>
      </c>
      <c r="B185" s="391" t="s">
        <v>889</v>
      </c>
      <c r="C185" s="336"/>
      <c r="D185" s="336">
        <v>732</v>
      </c>
      <c r="E185" s="336">
        <v>647</v>
      </c>
      <c r="F185" s="336">
        <v>0</v>
      </c>
      <c r="G185" s="336">
        <v>0</v>
      </c>
      <c r="H185" s="336">
        <v>0</v>
      </c>
      <c r="I185" s="336">
        <v>0</v>
      </c>
      <c r="J185" s="336">
        <v>0</v>
      </c>
      <c r="K185" s="336">
        <v>0</v>
      </c>
      <c r="L185" s="336">
        <v>0</v>
      </c>
      <c r="M185" s="336">
        <v>0</v>
      </c>
      <c r="N185" s="336">
        <v>0</v>
      </c>
      <c r="O185" s="336">
        <v>0</v>
      </c>
      <c r="P185" s="336">
        <v>0</v>
      </c>
      <c r="Q185" s="336">
        <v>0</v>
      </c>
      <c r="R185" s="336">
        <v>0</v>
      </c>
      <c r="S185" s="336">
        <v>647</v>
      </c>
      <c r="T185" s="336">
        <v>0</v>
      </c>
      <c r="U185" s="336"/>
      <c r="V185" s="337"/>
    </row>
    <row r="186" spans="1:22" ht="31.5">
      <c r="A186" s="318" t="s">
        <v>566</v>
      </c>
      <c r="B186" s="391" t="s">
        <v>890</v>
      </c>
      <c r="C186" s="336"/>
      <c r="D186" s="336">
        <v>302.8</v>
      </c>
      <c r="E186" s="336">
        <v>303</v>
      </c>
      <c r="F186" s="336">
        <v>0</v>
      </c>
      <c r="G186" s="336">
        <v>0</v>
      </c>
      <c r="H186" s="336">
        <v>0</v>
      </c>
      <c r="I186" s="336">
        <v>0</v>
      </c>
      <c r="J186" s="336">
        <v>0</v>
      </c>
      <c r="K186" s="336">
        <v>0</v>
      </c>
      <c r="L186" s="336">
        <v>0</v>
      </c>
      <c r="M186" s="336">
        <v>0</v>
      </c>
      <c r="N186" s="336">
        <v>0</v>
      </c>
      <c r="O186" s="336">
        <v>0</v>
      </c>
      <c r="P186" s="336">
        <v>0</v>
      </c>
      <c r="Q186" s="336">
        <v>0</v>
      </c>
      <c r="R186" s="336">
        <v>0</v>
      </c>
      <c r="S186" s="336">
        <v>303</v>
      </c>
      <c r="T186" s="336">
        <v>0</v>
      </c>
      <c r="U186" s="336"/>
      <c r="V186" s="337"/>
    </row>
    <row r="187" spans="1:22">
      <c r="A187" s="318" t="s">
        <v>567</v>
      </c>
      <c r="B187" s="391" t="s">
        <v>891</v>
      </c>
      <c r="C187" s="336"/>
      <c r="D187" s="336">
        <v>302.8</v>
      </c>
      <c r="E187" s="336">
        <v>245</v>
      </c>
      <c r="F187" s="336">
        <v>0</v>
      </c>
      <c r="G187" s="336">
        <v>0</v>
      </c>
      <c r="H187" s="336">
        <v>0</v>
      </c>
      <c r="I187" s="336">
        <v>0</v>
      </c>
      <c r="J187" s="336">
        <v>0</v>
      </c>
      <c r="K187" s="336">
        <v>0</v>
      </c>
      <c r="L187" s="336">
        <v>0</v>
      </c>
      <c r="M187" s="336">
        <v>0</v>
      </c>
      <c r="N187" s="336">
        <v>0</v>
      </c>
      <c r="O187" s="336">
        <v>0</v>
      </c>
      <c r="P187" s="336">
        <v>0</v>
      </c>
      <c r="Q187" s="336">
        <v>0</v>
      </c>
      <c r="R187" s="336">
        <v>0</v>
      </c>
      <c r="S187" s="336">
        <v>245</v>
      </c>
      <c r="T187" s="336">
        <v>0</v>
      </c>
      <c r="U187" s="336"/>
      <c r="V187" s="337"/>
    </row>
    <row r="188" spans="1:22" ht="31.5">
      <c r="A188" s="318" t="s">
        <v>569</v>
      </c>
      <c r="B188" s="391" t="s">
        <v>892</v>
      </c>
      <c r="C188" s="336"/>
      <c r="D188" s="336">
        <v>271.60000000000002</v>
      </c>
      <c r="E188" s="336">
        <v>265</v>
      </c>
      <c r="F188" s="336">
        <v>0</v>
      </c>
      <c r="G188" s="336">
        <v>0</v>
      </c>
      <c r="H188" s="336">
        <v>0</v>
      </c>
      <c r="I188" s="336">
        <v>0</v>
      </c>
      <c r="J188" s="336">
        <v>0</v>
      </c>
      <c r="K188" s="336">
        <v>0</v>
      </c>
      <c r="L188" s="336">
        <v>0</v>
      </c>
      <c r="M188" s="336">
        <v>0</v>
      </c>
      <c r="N188" s="336">
        <v>0</v>
      </c>
      <c r="O188" s="336">
        <v>0</v>
      </c>
      <c r="P188" s="336">
        <v>0</v>
      </c>
      <c r="Q188" s="336">
        <v>0</v>
      </c>
      <c r="R188" s="336">
        <v>0</v>
      </c>
      <c r="S188" s="336">
        <v>265</v>
      </c>
      <c r="T188" s="336">
        <v>0</v>
      </c>
      <c r="U188" s="336"/>
      <c r="V188" s="337"/>
    </row>
    <row r="189" spans="1:22" ht="31.5">
      <c r="A189" s="318" t="s">
        <v>571</v>
      </c>
      <c r="B189" s="391" t="s">
        <v>893</v>
      </c>
      <c r="C189" s="336"/>
      <c r="D189" s="336">
        <v>91</v>
      </c>
      <c r="E189" s="336">
        <v>91</v>
      </c>
      <c r="F189" s="336">
        <v>0</v>
      </c>
      <c r="G189" s="336">
        <v>0</v>
      </c>
      <c r="H189" s="336">
        <v>0</v>
      </c>
      <c r="I189" s="336">
        <v>0</v>
      </c>
      <c r="J189" s="336">
        <v>0</v>
      </c>
      <c r="K189" s="336">
        <v>0</v>
      </c>
      <c r="L189" s="336">
        <v>0</v>
      </c>
      <c r="M189" s="336">
        <v>0</v>
      </c>
      <c r="N189" s="336">
        <v>0</v>
      </c>
      <c r="O189" s="336">
        <v>0</v>
      </c>
      <c r="P189" s="336">
        <v>0</v>
      </c>
      <c r="Q189" s="336">
        <v>0</v>
      </c>
      <c r="R189" s="336">
        <v>0</v>
      </c>
      <c r="S189" s="336">
        <v>91</v>
      </c>
      <c r="T189" s="336">
        <v>0</v>
      </c>
      <c r="U189" s="336"/>
      <c r="V189" s="337"/>
    </row>
    <row r="190" spans="1:22" ht="31.5">
      <c r="A190" s="318" t="s">
        <v>573</v>
      </c>
      <c r="B190" s="391" t="s">
        <v>894</v>
      </c>
      <c r="C190" s="336"/>
      <c r="D190" s="336">
        <v>50</v>
      </c>
      <c r="E190" s="336">
        <v>50</v>
      </c>
      <c r="F190" s="336">
        <v>0</v>
      </c>
      <c r="G190" s="336">
        <v>0</v>
      </c>
      <c r="H190" s="336">
        <v>0</v>
      </c>
      <c r="I190" s="336">
        <v>0</v>
      </c>
      <c r="J190" s="336">
        <v>0</v>
      </c>
      <c r="K190" s="336">
        <v>0</v>
      </c>
      <c r="L190" s="336">
        <v>0</v>
      </c>
      <c r="M190" s="336">
        <v>0</v>
      </c>
      <c r="N190" s="336">
        <v>0</v>
      </c>
      <c r="O190" s="336">
        <v>0</v>
      </c>
      <c r="P190" s="336">
        <v>0</v>
      </c>
      <c r="Q190" s="336">
        <v>0</v>
      </c>
      <c r="R190" s="336">
        <v>0</v>
      </c>
      <c r="S190" s="336">
        <v>50</v>
      </c>
      <c r="T190" s="336">
        <v>0</v>
      </c>
      <c r="U190" s="336"/>
      <c r="V190" s="337"/>
    </row>
    <row r="191" spans="1:22" ht="31.5">
      <c r="A191" s="318" t="s">
        <v>575</v>
      </c>
      <c r="B191" s="391" t="s">
        <v>895</v>
      </c>
      <c r="C191" s="336"/>
      <c r="D191" s="336">
        <v>280</v>
      </c>
      <c r="E191" s="336">
        <v>174</v>
      </c>
      <c r="F191" s="336">
        <v>0</v>
      </c>
      <c r="G191" s="336">
        <v>0</v>
      </c>
      <c r="H191" s="336">
        <v>0</v>
      </c>
      <c r="I191" s="336">
        <v>0</v>
      </c>
      <c r="J191" s="336">
        <v>0</v>
      </c>
      <c r="K191" s="336">
        <v>0</v>
      </c>
      <c r="L191" s="336">
        <v>0</v>
      </c>
      <c r="M191" s="336">
        <v>0</v>
      </c>
      <c r="N191" s="336">
        <v>0</v>
      </c>
      <c r="O191" s="336">
        <v>0</v>
      </c>
      <c r="P191" s="336">
        <v>0</v>
      </c>
      <c r="Q191" s="336">
        <v>0</v>
      </c>
      <c r="R191" s="336">
        <v>0</v>
      </c>
      <c r="S191" s="336">
        <v>174</v>
      </c>
      <c r="T191" s="336">
        <v>0</v>
      </c>
      <c r="U191" s="336"/>
      <c r="V191" s="337"/>
    </row>
    <row r="192" spans="1:22">
      <c r="A192" s="318" t="s">
        <v>577</v>
      </c>
      <c r="B192" s="391" t="s">
        <v>896</v>
      </c>
      <c r="C192" s="336"/>
      <c r="D192" s="336">
        <v>100</v>
      </c>
      <c r="E192" s="336">
        <v>100</v>
      </c>
      <c r="F192" s="336">
        <v>0</v>
      </c>
      <c r="G192" s="336">
        <v>0</v>
      </c>
      <c r="H192" s="336">
        <v>0</v>
      </c>
      <c r="I192" s="336">
        <v>0</v>
      </c>
      <c r="J192" s="336">
        <v>0</v>
      </c>
      <c r="K192" s="336">
        <v>0</v>
      </c>
      <c r="L192" s="336">
        <v>0</v>
      </c>
      <c r="M192" s="336">
        <v>0</v>
      </c>
      <c r="N192" s="336">
        <v>0</v>
      </c>
      <c r="O192" s="336">
        <v>0</v>
      </c>
      <c r="P192" s="336">
        <v>0</v>
      </c>
      <c r="Q192" s="336">
        <v>0</v>
      </c>
      <c r="R192" s="336">
        <v>0</v>
      </c>
      <c r="S192" s="336">
        <v>100</v>
      </c>
      <c r="T192" s="336">
        <v>0</v>
      </c>
      <c r="U192" s="336"/>
      <c r="V192" s="337"/>
    </row>
    <row r="193" spans="1:24" ht="31.5">
      <c r="A193" s="318" t="s">
        <v>579</v>
      </c>
      <c r="B193" s="391" t="s">
        <v>897</v>
      </c>
      <c r="C193" s="336"/>
      <c r="D193" s="336">
        <v>400</v>
      </c>
      <c r="E193" s="336">
        <v>376</v>
      </c>
      <c r="F193" s="336">
        <v>0</v>
      </c>
      <c r="G193" s="336">
        <v>0</v>
      </c>
      <c r="H193" s="336">
        <v>0</v>
      </c>
      <c r="I193" s="336">
        <v>0</v>
      </c>
      <c r="J193" s="336">
        <v>0</v>
      </c>
      <c r="K193" s="336">
        <v>0</v>
      </c>
      <c r="L193" s="336">
        <v>0</v>
      </c>
      <c r="M193" s="336">
        <v>0</v>
      </c>
      <c r="N193" s="336">
        <v>0</v>
      </c>
      <c r="O193" s="336">
        <v>0</v>
      </c>
      <c r="P193" s="336">
        <v>0</v>
      </c>
      <c r="Q193" s="336">
        <v>0</v>
      </c>
      <c r="R193" s="336">
        <v>0</v>
      </c>
      <c r="S193" s="336">
        <v>376</v>
      </c>
      <c r="T193" s="336">
        <v>0</v>
      </c>
      <c r="U193" s="336"/>
      <c r="V193" s="337"/>
    </row>
    <row r="194" spans="1:24" ht="31.5">
      <c r="A194" s="318" t="s">
        <v>863</v>
      </c>
      <c r="B194" s="391" t="s">
        <v>898</v>
      </c>
      <c r="C194" s="336"/>
      <c r="D194" s="336">
        <v>50</v>
      </c>
      <c r="E194" s="336">
        <v>50</v>
      </c>
      <c r="F194" s="336">
        <v>0</v>
      </c>
      <c r="G194" s="336">
        <v>0</v>
      </c>
      <c r="H194" s="336">
        <v>0</v>
      </c>
      <c r="I194" s="336">
        <v>0</v>
      </c>
      <c r="J194" s="336">
        <v>0</v>
      </c>
      <c r="K194" s="336">
        <v>0</v>
      </c>
      <c r="L194" s="336">
        <v>0</v>
      </c>
      <c r="M194" s="336">
        <v>0</v>
      </c>
      <c r="N194" s="336">
        <v>0</v>
      </c>
      <c r="O194" s="336">
        <v>0</v>
      </c>
      <c r="P194" s="336">
        <v>0</v>
      </c>
      <c r="Q194" s="336">
        <v>0</v>
      </c>
      <c r="R194" s="336">
        <v>0</v>
      </c>
      <c r="S194" s="336">
        <v>50</v>
      </c>
      <c r="T194" s="336">
        <v>0</v>
      </c>
      <c r="U194" s="336"/>
      <c r="V194" s="337"/>
    </row>
    <row r="195" spans="1:24" ht="31.5">
      <c r="A195" s="318" t="s">
        <v>865</v>
      </c>
      <c r="B195" s="391" t="s">
        <v>899</v>
      </c>
      <c r="C195" s="336"/>
      <c r="D195" s="336">
        <v>100</v>
      </c>
      <c r="E195" s="336">
        <v>206</v>
      </c>
      <c r="F195" s="336">
        <v>0</v>
      </c>
      <c r="G195" s="336">
        <v>0</v>
      </c>
      <c r="H195" s="336">
        <v>0</v>
      </c>
      <c r="I195" s="336">
        <v>0</v>
      </c>
      <c r="J195" s="336">
        <v>0</v>
      </c>
      <c r="K195" s="336">
        <v>0</v>
      </c>
      <c r="L195" s="336">
        <v>0</v>
      </c>
      <c r="M195" s="336">
        <v>0</v>
      </c>
      <c r="N195" s="336">
        <v>0</v>
      </c>
      <c r="O195" s="336">
        <v>0</v>
      </c>
      <c r="P195" s="336">
        <v>0</v>
      </c>
      <c r="Q195" s="336">
        <v>0</v>
      </c>
      <c r="R195" s="336">
        <v>0</v>
      </c>
      <c r="S195" s="336">
        <v>206</v>
      </c>
      <c r="T195" s="336"/>
      <c r="U195" s="336"/>
      <c r="V195" s="337"/>
    </row>
    <row r="196" spans="1:24" ht="31.5">
      <c r="A196" s="318" t="s">
        <v>867</v>
      </c>
      <c r="B196" s="391" t="s">
        <v>900</v>
      </c>
      <c r="C196" s="336"/>
      <c r="D196" s="336">
        <v>70</v>
      </c>
      <c r="E196" s="336">
        <v>127</v>
      </c>
      <c r="F196" s="336">
        <v>0</v>
      </c>
      <c r="G196" s="336">
        <v>0</v>
      </c>
      <c r="H196" s="336">
        <v>0</v>
      </c>
      <c r="I196" s="336">
        <v>0</v>
      </c>
      <c r="J196" s="336">
        <v>0</v>
      </c>
      <c r="K196" s="336">
        <v>0</v>
      </c>
      <c r="L196" s="336">
        <v>0</v>
      </c>
      <c r="M196" s="336">
        <v>0</v>
      </c>
      <c r="N196" s="336">
        <v>0</v>
      </c>
      <c r="O196" s="336">
        <v>0</v>
      </c>
      <c r="P196" s="336">
        <v>0</v>
      </c>
      <c r="Q196" s="336">
        <v>0</v>
      </c>
      <c r="R196" s="336">
        <v>0</v>
      </c>
      <c r="S196" s="336">
        <v>127</v>
      </c>
      <c r="T196" s="336">
        <v>0</v>
      </c>
      <c r="U196" s="336"/>
      <c r="V196" s="337"/>
    </row>
    <row r="197" spans="1:24" ht="31.5">
      <c r="A197" s="318" t="s">
        <v>869</v>
      </c>
      <c r="B197" s="391" t="s">
        <v>901</v>
      </c>
      <c r="C197" s="336"/>
      <c r="D197" s="336">
        <v>250</v>
      </c>
      <c r="E197" s="336">
        <v>250</v>
      </c>
      <c r="F197" s="336">
        <v>0</v>
      </c>
      <c r="G197" s="336">
        <v>0</v>
      </c>
      <c r="H197" s="336">
        <v>0</v>
      </c>
      <c r="I197" s="336">
        <v>0</v>
      </c>
      <c r="J197" s="336">
        <v>0</v>
      </c>
      <c r="K197" s="336">
        <v>0</v>
      </c>
      <c r="L197" s="336">
        <v>0</v>
      </c>
      <c r="M197" s="336">
        <v>0</v>
      </c>
      <c r="N197" s="336">
        <v>0</v>
      </c>
      <c r="O197" s="336">
        <v>0</v>
      </c>
      <c r="P197" s="336">
        <v>0</v>
      </c>
      <c r="Q197" s="336">
        <v>0</v>
      </c>
      <c r="R197" s="336">
        <v>0</v>
      </c>
      <c r="S197" s="336">
        <v>250</v>
      </c>
      <c r="T197" s="336">
        <v>0</v>
      </c>
      <c r="U197" s="336"/>
      <c r="V197" s="337"/>
    </row>
    <row r="198" spans="1:24" ht="31.5">
      <c r="A198" s="318" t="s">
        <v>909</v>
      </c>
      <c r="B198" s="391" t="s">
        <v>902</v>
      </c>
      <c r="C198" s="336"/>
      <c r="D198" s="336">
        <v>70</v>
      </c>
      <c r="E198" s="336">
        <v>70</v>
      </c>
      <c r="F198" s="336">
        <v>0</v>
      </c>
      <c r="G198" s="336">
        <v>0</v>
      </c>
      <c r="H198" s="336">
        <v>0</v>
      </c>
      <c r="I198" s="336">
        <v>0</v>
      </c>
      <c r="J198" s="336">
        <v>0</v>
      </c>
      <c r="K198" s="336">
        <v>0</v>
      </c>
      <c r="L198" s="336">
        <v>0</v>
      </c>
      <c r="M198" s="336">
        <v>0</v>
      </c>
      <c r="N198" s="336">
        <v>0</v>
      </c>
      <c r="O198" s="336">
        <v>0</v>
      </c>
      <c r="P198" s="336">
        <v>0</v>
      </c>
      <c r="Q198" s="336">
        <v>0</v>
      </c>
      <c r="R198" s="336">
        <v>0</v>
      </c>
      <c r="S198" s="336">
        <v>70</v>
      </c>
      <c r="T198" s="336">
        <v>0</v>
      </c>
      <c r="U198" s="336"/>
      <c r="V198" s="337"/>
    </row>
    <row r="199" spans="1:24">
      <c r="A199" s="318" t="s">
        <v>910</v>
      </c>
      <c r="B199" s="391" t="s">
        <v>903</v>
      </c>
      <c r="C199" s="336"/>
      <c r="D199" s="336">
        <v>70</v>
      </c>
      <c r="E199" s="336">
        <v>70</v>
      </c>
      <c r="F199" s="336">
        <v>0</v>
      </c>
      <c r="G199" s="336">
        <v>0</v>
      </c>
      <c r="H199" s="336">
        <v>0</v>
      </c>
      <c r="I199" s="336">
        <v>0</v>
      </c>
      <c r="J199" s="336">
        <v>0</v>
      </c>
      <c r="K199" s="336">
        <v>0</v>
      </c>
      <c r="L199" s="336">
        <v>0</v>
      </c>
      <c r="M199" s="336">
        <v>0</v>
      </c>
      <c r="N199" s="336">
        <v>0</v>
      </c>
      <c r="O199" s="336">
        <v>0</v>
      </c>
      <c r="P199" s="336">
        <v>0</v>
      </c>
      <c r="Q199" s="336">
        <v>0</v>
      </c>
      <c r="R199" s="336">
        <v>0</v>
      </c>
      <c r="S199" s="336">
        <v>70</v>
      </c>
      <c r="T199" s="336">
        <v>0</v>
      </c>
      <c r="U199" s="336"/>
      <c r="V199" s="337"/>
    </row>
    <row r="200" spans="1:24" ht="31.5">
      <c r="A200" s="318" t="s">
        <v>911</v>
      </c>
      <c r="B200" s="391" t="s">
        <v>904</v>
      </c>
      <c r="C200" s="336"/>
      <c r="D200" s="336">
        <v>180</v>
      </c>
      <c r="E200" s="336">
        <v>180</v>
      </c>
      <c r="F200" s="336">
        <v>0</v>
      </c>
      <c r="G200" s="336">
        <v>0</v>
      </c>
      <c r="H200" s="336">
        <v>0</v>
      </c>
      <c r="I200" s="336">
        <v>0</v>
      </c>
      <c r="J200" s="336">
        <v>0</v>
      </c>
      <c r="K200" s="336">
        <v>0</v>
      </c>
      <c r="L200" s="336">
        <v>0</v>
      </c>
      <c r="M200" s="336">
        <v>0</v>
      </c>
      <c r="N200" s="336">
        <v>0</v>
      </c>
      <c r="O200" s="336">
        <v>0</v>
      </c>
      <c r="P200" s="336">
        <v>0</v>
      </c>
      <c r="Q200" s="336">
        <v>0</v>
      </c>
      <c r="R200" s="336">
        <v>0</v>
      </c>
      <c r="S200" s="336">
        <v>180</v>
      </c>
      <c r="T200" s="336">
        <v>0</v>
      </c>
      <c r="U200" s="336"/>
      <c r="V200" s="337"/>
    </row>
    <row r="201" spans="1:24" ht="31.5">
      <c r="A201" s="318" t="s">
        <v>912</v>
      </c>
      <c r="B201" s="391" t="s">
        <v>905</v>
      </c>
      <c r="C201" s="336"/>
      <c r="D201" s="336">
        <v>70</v>
      </c>
      <c r="E201" s="336">
        <v>70</v>
      </c>
      <c r="F201" s="336">
        <v>0</v>
      </c>
      <c r="G201" s="336">
        <v>0</v>
      </c>
      <c r="H201" s="336">
        <v>0</v>
      </c>
      <c r="I201" s="336">
        <v>0</v>
      </c>
      <c r="J201" s="336">
        <v>0</v>
      </c>
      <c r="K201" s="336">
        <v>0</v>
      </c>
      <c r="L201" s="336">
        <v>0</v>
      </c>
      <c r="M201" s="336">
        <v>0</v>
      </c>
      <c r="N201" s="336">
        <v>0</v>
      </c>
      <c r="O201" s="336">
        <v>0</v>
      </c>
      <c r="P201" s="336">
        <v>0</v>
      </c>
      <c r="Q201" s="336">
        <v>0</v>
      </c>
      <c r="R201" s="336">
        <v>0</v>
      </c>
      <c r="S201" s="336">
        <v>70</v>
      </c>
      <c r="T201" s="336">
        <v>0</v>
      </c>
      <c r="U201" s="336"/>
      <c r="V201" s="337"/>
    </row>
    <row r="202" spans="1:24" ht="31.5">
      <c r="A202" s="318" t="s">
        <v>913</v>
      </c>
      <c r="B202" s="391" t="s">
        <v>906</v>
      </c>
      <c r="C202" s="336"/>
      <c r="D202" s="336">
        <v>70</v>
      </c>
      <c r="E202" s="336">
        <v>70</v>
      </c>
      <c r="F202" s="336">
        <v>0</v>
      </c>
      <c r="G202" s="336">
        <v>0</v>
      </c>
      <c r="H202" s="336">
        <v>0</v>
      </c>
      <c r="I202" s="336">
        <v>0</v>
      </c>
      <c r="J202" s="336">
        <v>0</v>
      </c>
      <c r="K202" s="336">
        <v>0</v>
      </c>
      <c r="L202" s="336">
        <v>0</v>
      </c>
      <c r="M202" s="336">
        <v>0</v>
      </c>
      <c r="N202" s="336">
        <v>0</v>
      </c>
      <c r="O202" s="336">
        <v>0</v>
      </c>
      <c r="P202" s="336">
        <v>0</v>
      </c>
      <c r="Q202" s="336">
        <v>0</v>
      </c>
      <c r="R202" s="336">
        <v>0</v>
      </c>
      <c r="S202" s="336">
        <v>70</v>
      </c>
      <c r="T202" s="336">
        <v>0</v>
      </c>
      <c r="U202" s="336"/>
      <c r="V202" s="337"/>
    </row>
    <row r="203" spans="1:24" ht="47.25">
      <c r="A203" s="395" t="s">
        <v>922</v>
      </c>
      <c r="B203" s="383" t="s">
        <v>919</v>
      </c>
      <c r="C203" s="396"/>
      <c r="D203" s="396"/>
      <c r="E203" s="336">
        <v>20100</v>
      </c>
      <c r="F203" s="396"/>
      <c r="G203" s="396">
        <v>100</v>
      </c>
      <c r="H203" s="396"/>
      <c r="I203" s="396"/>
      <c r="J203" s="396"/>
      <c r="K203" s="396"/>
      <c r="L203" s="396"/>
      <c r="M203" s="396"/>
      <c r="N203" s="396"/>
      <c r="O203" s="396"/>
      <c r="P203" s="397"/>
      <c r="Q203" s="397"/>
      <c r="R203" s="397"/>
      <c r="S203" s="397"/>
      <c r="T203" s="397">
        <v>20000</v>
      </c>
      <c r="U203" s="397"/>
      <c r="V203" s="397"/>
    </row>
    <row r="204" spans="1:24" ht="31.5">
      <c r="A204" s="395" t="s">
        <v>923</v>
      </c>
      <c r="B204" s="391" t="s">
        <v>924</v>
      </c>
      <c r="C204" s="398" t="s">
        <v>925</v>
      </c>
      <c r="D204" s="348"/>
      <c r="E204" s="336">
        <v>18245.25</v>
      </c>
      <c r="F204" s="396"/>
      <c r="G204" s="396"/>
      <c r="H204" s="396"/>
      <c r="I204" s="396"/>
      <c r="J204" s="397"/>
      <c r="K204" s="397"/>
      <c r="L204" s="397"/>
      <c r="M204" s="397"/>
      <c r="N204" s="348">
        <v>18245.25</v>
      </c>
      <c r="O204" s="399"/>
      <c r="P204" s="400"/>
      <c r="Q204" s="400"/>
      <c r="R204" s="400"/>
      <c r="S204" s="400"/>
      <c r="T204" s="397"/>
      <c r="U204" s="396"/>
      <c r="V204" s="400"/>
    </row>
    <row r="205" spans="1:24">
      <c r="A205" s="401"/>
      <c r="B205" s="402"/>
      <c r="C205" s="403"/>
      <c r="D205" s="403"/>
      <c r="E205" s="409"/>
      <c r="F205" s="403"/>
      <c r="G205" s="403"/>
      <c r="H205" s="403"/>
      <c r="I205" s="403"/>
      <c r="J205" s="500"/>
      <c r="K205" s="500"/>
      <c r="L205" s="500"/>
      <c r="M205" s="500"/>
      <c r="N205" s="500"/>
      <c r="O205" s="403"/>
      <c r="P205" s="403"/>
      <c r="Q205" s="403"/>
      <c r="R205" s="403"/>
      <c r="S205" s="403"/>
      <c r="T205" s="403"/>
      <c r="U205" s="403"/>
      <c r="V205" s="404"/>
      <c r="W205" s="346"/>
      <c r="X205" s="346"/>
    </row>
    <row r="208" spans="1:24" ht="18.75">
      <c r="P208" s="501"/>
      <c r="Q208" s="501"/>
      <c r="R208" s="501"/>
      <c r="S208" s="501"/>
      <c r="T208" s="501"/>
      <c r="U208" s="501"/>
      <c r="V208" s="501"/>
    </row>
    <row r="209" spans="2:22" ht="18.75">
      <c r="B209" s="502"/>
      <c r="C209" s="502"/>
      <c r="D209" s="392"/>
      <c r="O209" s="392"/>
      <c r="R209" s="501"/>
      <c r="S209" s="501"/>
      <c r="T209" s="501"/>
      <c r="U209" s="501"/>
      <c r="V209" s="501"/>
    </row>
  </sheetData>
  <mergeCells count="27">
    <mergeCell ref="C1:M1"/>
    <mergeCell ref="E4:E6"/>
    <mergeCell ref="F4:U4"/>
    <mergeCell ref="A2:V2"/>
    <mergeCell ref="V4:V6"/>
    <mergeCell ref="U5:U6"/>
    <mergeCell ref="A4:A6"/>
    <mergeCell ref="M5:M6"/>
    <mergeCell ref="N5:N6"/>
    <mergeCell ref="B4:B6"/>
    <mergeCell ref="G5:G6"/>
    <mergeCell ref="I5:I6"/>
    <mergeCell ref="T5:T6"/>
    <mergeCell ref="S5:S6"/>
    <mergeCell ref="F5:F6"/>
    <mergeCell ref="O5:O6"/>
    <mergeCell ref="J205:N205"/>
    <mergeCell ref="P208:V208"/>
    <mergeCell ref="B209:C209"/>
    <mergeCell ref="R209:V209"/>
    <mergeCell ref="P5:R5"/>
    <mergeCell ref="D4:D6"/>
    <mergeCell ref="K5:K6"/>
    <mergeCell ref="J5:J6"/>
    <mergeCell ref="H5:H6"/>
    <mergeCell ref="C4:C6"/>
    <mergeCell ref="L5:L6"/>
  </mergeCells>
  <pageMargins left="0.23622047244094491" right="0.15748031496062992" top="0.45" bottom="0.55118110236220474" header="0.31496062992125984" footer="0.31496062992125984"/>
  <pageSetup paperSize="9" scale="6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4" customFormat="1" ht="20.25" customHeight="1">
      <c r="C1" s="445"/>
      <c r="D1" s="445"/>
      <c r="E1" s="445"/>
      <c r="F1" s="445"/>
      <c r="G1" s="445"/>
      <c r="H1" s="445"/>
      <c r="I1" s="445"/>
      <c r="J1" s="445"/>
      <c r="K1" s="445"/>
      <c r="L1" s="445"/>
      <c r="M1" s="84"/>
      <c r="N1" s="84"/>
      <c r="O1" s="84"/>
      <c r="P1" s="84"/>
    </row>
    <row r="2" spans="1:17" s="14" customFormat="1" ht="20.25" customHeight="1">
      <c r="A2" s="21"/>
      <c r="C2" s="445"/>
      <c r="D2" s="445"/>
      <c r="E2" s="445"/>
      <c r="F2" s="445"/>
      <c r="G2" s="445"/>
      <c r="H2" s="445"/>
      <c r="I2" s="445"/>
      <c r="J2" s="445"/>
      <c r="K2" s="445"/>
      <c r="L2" s="445"/>
      <c r="M2" s="208"/>
    </row>
    <row r="3" spans="1:17" s="14" customFormat="1" ht="7.5" customHeight="1"/>
    <row r="5" spans="1:17" ht="34.5" customHeight="1">
      <c r="A5" s="413"/>
      <c r="B5" s="413"/>
      <c r="C5" s="413"/>
      <c r="D5" s="413"/>
      <c r="E5" s="413"/>
      <c r="F5" s="413"/>
      <c r="G5" s="413"/>
      <c r="H5" s="413"/>
      <c r="I5" s="413"/>
      <c r="J5" s="413"/>
      <c r="K5" s="413"/>
      <c r="L5" s="413"/>
      <c r="M5" s="413"/>
      <c r="N5" s="413"/>
      <c r="O5" s="413"/>
      <c r="P5" s="413"/>
    </row>
    <row r="6" spans="1:17">
      <c r="A6" s="413"/>
      <c r="B6" s="413"/>
      <c r="C6" s="413"/>
      <c r="D6" s="413"/>
      <c r="E6" s="413"/>
      <c r="F6" s="413"/>
      <c r="G6" s="413"/>
      <c r="H6" s="413"/>
      <c r="I6" s="413"/>
      <c r="J6" s="413"/>
      <c r="K6" s="413"/>
      <c r="L6" s="413"/>
      <c r="M6" s="413"/>
      <c r="N6" s="413"/>
      <c r="O6" s="413"/>
      <c r="P6" s="413"/>
    </row>
    <row r="8" spans="1:17" s="20" customFormat="1" ht="30" customHeight="1">
      <c r="A8" s="413"/>
      <c r="B8" s="413"/>
      <c r="C8" s="413"/>
      <c r="D8" s="413"/>
      <c r="E8" s="413"/>
      <c r="F8" s="413"/>
      <c r="G8" s="413"/>
      <c r="H8" s="413"/>
      <c r="I8" s="413"/>
      <c r="J8" s="413"/>
      <c r="K8" s="413"/>
      <c r="L8" s="413"/>
      <c r="M8" s="413"/>
      <c r="N8" s="413"/>
      <c r="O8" s="413"/>
      <c r="P8" s="413"/>
      <c r="Q8" s="413"/>
    </row>
    <row r="9" spans="1:17" s="20" customFormat="1" ht="21.75" customHeight="1">
      <c r="A9" s="413"/>
      <c r="B9" s="413"/>
      <c r="C9" s="413"/>
      <c r="D9" s="413"/>
      <c r="E9" s="413"/>
      <c r="F9" s="413"/>
      <c r="G9" s="413"/>
      <c r="H9" s="413"/>
      <c r="I9" s="413"/>
      <c r="J9" s="413"/>
      <c r="K9" s="413"/>
      <c r="L9" s="413"/>
      <c r="M9" s="413"/>
      <c r="N9" s="413"/>
      <c r="O9" s="413"/>
      <c r="P9" s="413"/>
      <c r="Q9" s="413"/>
    </row>
    <row r="10" spans="1:17" s="20" customFormat="1" ht="78.75" customHeight="1">
      <c r="A10" s="413"/>
      <c r="B10" s="413"/>
      <c r="C10" s="413"/>
      <c r="D10" s="413"/>
      <c r="E10" s="413"/>
      <c r="F10" s="413"/>
      <c r="G10"/>
      <c r="H10"/>
      <c r="I10"/>
      <c r="J10" s="413"/>
      <c r="K10"/>
      <c r="L10"/>
      <c r="M10"/>
      <c r="N10" s="413"/>
      <c r="O10"/>
      <c r="P10"/>
      <c r="Q10"/>
    </row>
    <row r="15" spans="1:17" ht="60.75" customHeight="1"/>
    <row r="27" ht="95.25" customHeight="1"/>
  </sheetData>
  <mergeCells count="19">
    <mergeCell ref="C1:L1"/>
    <mergeCell ref="C2:L2"/>
    <mergeCell ref="A5:P5"/>
    <mergeCell ref="A6:H6"/>
    <mergeCell ref="I6:P6"/>
    <mergeCell ref="A8:A10"/>
    <mergeCell ref="B8:B10"/>
    <mergeCell ref="J8:M8"/>
    <mergeCell ref="N8:Q8"/>
    <mergeCell ref="O9:Q9"/>
    <mergeCell ref="K9:M9"/>
    <mergeCell ref="N9:N10"/>
    <mergeCell ref="F8:I8"/>
    <mergeCell ref="D8:D10"/>
    <mergeCell ref="E8:E10"/>
    <mergeCell ref="C8:C10"/>
    <mergeCell ref="F9:F10"/>
    <mergeCell ref="G9:I9"/>
    <mergeCell ref="J9:J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cao'!chuong_phuluc_56</vt:lpstr>
      <vt:lpstr>'Bao cao'!chuong_phuluc_56_name</vt:lpstr>
      <vt:lpstr>'Bao cao'!chuong_phuluc_57</vt:lpstr>
      <vt:lpstr>'BS62-ND31 (DT)'!chuong_phuluc_62</vt:lpstr>
      <vt:lpstr>'BS62-ND31 (DT)'!chuong_phuluc_62_name</vt:lpstr>
      <vt:lpstr>'B2-01'!Print_Area</vt:lpstr>
      <vt:lpstr>'B2-01-Tabmis'!Print_Area</vt:lpstr>
      <vt:lpstr>'B3-01'!Print_Area</vt:lpstr>
      <vt:lpstr>'Bao cao'!Print_Area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'Bao cao'!Print_Titles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2020-05-18T02:39:17Z</dcterms:modified>
</cp:coreProperties>
</file>