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ghiabh\Desktop\QT 2018\NQ 288 HDND\NQ 288 HDND\"/>
    </mc:Choice>
  </mc:AlternateContent>
  <bookViews>
    <workbookView xWindow="0" yWindow="0" windowWidth="20490" windowHeight="7755" tabRatio="944" firstSheet="11" activeTab="11"/>
  </bookViews>
  <sheets>
    <sheet name="MB59-342" sheetId="262" state="hidden" r:id="rId1"/>
    <sheet name="MB58-342" sheetId="261" state="hidden" r:id="rId2"/>
    <sheet name="CandoiMB60-342 (đ)" sheetId="5" state="hidden" r:id="rId3"/>
    <sheet name="MB61.1 (ko ke cac Cap (đ)" sheetId="284" state="hidden" r:id="rId4"/>
    <sheet name="MB62.1(ko ke cac capNS (đ)" sheetId="285" state="hidden" r:id="rId5"/>
    <sheet name="B2-01" sheetId="58" state="hidden" r:id="rId6"/>
    <sheet name="B2-01-Tabmis" sheetId="147" state="hidden" r:id="rId7"/>
    <sheet name="B3-01" sheetId="59" state="hidden" r:id="rId8"/>
    <sheet name="B3-01-Tabmis" sheetId="148" state="hidden" r:id="rId9"/>
    <sheet name="XDCBTT-XSKT-TSDD" sheetId="282" state="hidden" r:id="rId10"/>
    <sheet name="CTMTQG (A CONG)" sheetId="274" state="hidden" r:id="rId11"/>
    <sheet name="Bao cao" sheetId="253" r:id="rId12"/>
    <sheet name="BS62-ND31 (DT)" sheetId="258" state="hidden" r:id="rId13"/>
  </sheets>
  <externalReferences>
    <externalReference r:id="rId14"/>
    <externalReference r:id="rId15"/>
    <externalReference r:id="rId16"/>
  </externalReferences>
  <definedNames>
    <definedName name="chuong_phuluc_57_name" localSheetId="11">'Bao cao'!$A$2</definedName>
    <definedName name="chuong_phuluc_62" localSheetId="12">'BS62-ND31 (DT)'!$A$1</definedName>
    <definedName name="chuong_phuluc_62_name" localSheetId="12">'BS62-ND31 (DT)'!$A$2</definedName>
    <definedName name="_xlnm.Print_Area" localSheetId="5">'B2-01'!$A$1:$N$176</definedName>
    <definedName name="_xlnm.Print_Area" localSheetId="6">'B2-01-Tabmis'!$A$1:$N$175</definedName>
    <definedName name="_xlnm.Print_Area" localSheetId="7">'B3-01'!$A$1:$H$95</definedName>
    <definedName name="_xlnm.Print_Area" localSheetId="2">'CandoiMB60-342 (đ)'!$A$1:$J$30</definedName>
    <definedName name="_xlnm.Print_Area" localSheetId="3">'MB61.1 (ko ke cac Cap (đ)'!$A$1:$L$86</definedName>
    <definedName name="_xlnm.Print_Area" localSheetId="4">'MB62.1(ko ke cac capNS (đ)'!$A$1:$L$62</definedName>
    <definedName name="_xlnm.Print_Area" localSheetId="9">'XDCBTT-XSKT-TSDD'!$A$1:$L$19</definedName>
    <definedName name="_xlnm.Print_Titles" localSheetId="6">'B2-01-Tabmis'!$10:$11</definedName>
    <definedName name="_xlnm.Print_Titles" localSheetId="7">'B3-01'!$9:$11</definedName>
    <definedName name="_xlnm.Print_Titles" localSheetId="8">'B3-01-Tabmis'!$14:$15</definedName>
    <definedName name="_xlnm.Print_Titles" localSheetId="11">'Bao cao'!$5:$6</definedName>
    <definedName name="_xlnm.Print_Titles" localSheetId="3">'MB61.1 (ko ke cac Cap (đ)'!$6:$8</definedName>
    <definedName name="_xlnm.Print_Titles" localSheetId="4">'MB62.1(ko ke cac capNS (đ)'!$6:$7</definedName>
    <definedName name="_xlnm.Print_Titles" localSheetId="9">'XDCBTT-XSKT-TSDD'!$6:$7</definedName>
  </definedNames>
  <calcPr calcId="152511"/>
</workbook>
</file>

<file path=xl/calcChain.xml><?xml version="1.0" encoding="utf-8"?>
<calcChain xmlns="http://schemas.openxmlformats.org/spreadsheetml/2006/main">
  <c r="F16" i="274" l="1"/>
  <c r="F17" i="274"/>
  <c r="E17" i="274"/>
  <c r="I17" i="274"/>
  <c r="J16" i="274"/>
  <c r="J15" i="274" s="1"/>
  <c r="L13" i="147"/>
  <c r="L12" i="147"/>
  <c r="G7" i="274"/>
  <c r="J7" i="274"/>
  <c r="G8" i="274"/>
  <c r="D9" i="274"/>
  <c r="G9" i="274"/>
  <c r="J9" i="274"/>
  <c r="G11" i="274"/>
  <c r="D12" i="274"/>
  <c r="F12" i="274"/>
  <c r="E12" i="274"/>
  <c r="I12" i="274"/>
  <c r="D13" i="274"/>
  <c r="F13" i="274"/>
  <c r="I13" i="274"/>
  <c r="H13" i="274"/>
  <c r="J13" i="274"/>
  <c r="F14" i="274"/>
  <c r="I14" i="274"/>
  <c r="I9" i="274" s="1"/>
  <c r="G15" i="274"/>
  <c r="D16" i="274"/>
  <c r="D17" i="274"/>
  <c r="D15" i="274" s="1"/>
  <c r="O15" i="59"/>
  <c r="O16" i="59"/>
  <c r="O17" i="59"/>
  <c r="O18" i="59"/>
  <c r="D19" i="59"/>
  <c r="F19" i="59"/>
  <c r="G19" i="59"/>
  <c r="H19" i="59"/>
  <c r="E19" i="59" s="1"/>
  <c r="J19" i="59"/>
  <c r="L19" i="59"/>
  <c r="M19" i="59"/>
  <c r="N19" i="59"/>
  <c r="O19" i="59"/>
  <c r="P19" i="59"/>
  <c r="D20" i="59"/>
  <c r="C20" i="59" s="1"/>
  <c r="F20" i="59"/>
  <c r="G20" i="59"/>
  <c r="E20" i="59" s="1"/>
  <c r="H20" i="59"/>
  <c r="J20" i="59"/>
  <c r="L20" i="59"/>
  <c r="M20" i="59"/>
  <c r="N20" i="59"/>
  <c r="O20" i="59"/>
  <c r="D21" i="59"/>
  <c r="F21" i="59"/>
  <c r="C21" i="59"/>
  <c r="G21" i="59"/>
  <c r="E21" i="59" s="1"/>
  <c r="H21" i="59"/>
  <c r="J21" i="59"/>
  <c r="L21" i="59"/>
  <c r="M21" i="59"/>
  <c r="N21" i="59"/>
  <c r="O21" i="59"/>
  <c r="D22" i="59"/>
  <c r="F22" i="59"/>
  <c r="G22" i="59"/>
  <c r="H22" i="59"/>
  <c r="J22" i="59"/>
  <c r="L22" i="59"/>
  <c r="M22" i="59"/>
  <c r="K22" i="59"/>
  <c r="N22" i="59"/>
  <c r="O22" i="59"/>
  <c r="D23" i="59"/>
  <c r="F23" i="59"/>
  <c r="E23" i="59" s="1"/>
  <c r="G23" i="59"/>
  <c r="H23" i="59"/>
  <c r="J23" i="59"/>
  <c r="L23" i="59"/>
  <c r="M23" i="59"/>
  <c r="K23" i="59"/>
  <c r="I23" i="59" s="1"/>
  <c r="N23" i="59"/>
  <c r="O23" i="59"/>
  <c r="P23" i="59" s="1"/>
  <c r="D24" i="59"/>
  <c r="F24" i="59"/>
  <c r="G24" i="59"/>
  <c r="G18" i="59" s="1"/>
  <c r="G17" i="59" s="1"/>
  <c r="H24" i="59"/>
  <c r="J24" i="59"/>
  <c r="I24" i="59" s="1"/>
  <c r="L24" i="59"/>
  <c r="M24" i="59"/>
  <c r="N24" i="59"/>
  <c r="K24" i="59"/>
  <c r="O24" i="59"/>
  <c r="P24" i="59"/>
  <c r="D25" i="59"/>
  <c r="F25" i="59"/>
  <c r="G25" i="59"/>
  <c r="H25" i="59"/>
  <c r="J25" i="59"/>
  <c r="L25" i="59"/>
  <c r="K25" i="59"/>
  <c r="I25" i="59" s="1"/>
  <c r="M25" i="59"/>
  <c r="N25" i="59"/>
  <c r="O25" i="59"/>
  <c r="P25" i="59" s="1"/>
  <c r="D26" i="59"/>
  <c r="F26" i="59"/>
  <c r="G26" i="59"/>
  <c r="H26" i="59"/>
  <c r="J26" i="59"/>
  <c r="L26" i="59"/>
  <c r="M26" i="59"/>
  <c r="N26" i="59"/>
  <c r="O26" i="59"/>
  <c r="D27" i="59"/>
  <c r="P27" i="59" s="1"/>
  <c r="F27" i="59"/>
  <c r="G27" i="59"/>
  <c r="H27" i="59"/>
  <c r="J27" i="59"/>
  <c r="L27" i="59"/>
  <c r="M27" i="59"/>
  <c r="K27" i="59" s="1"/>
  <c r="N27" i="59"/>
  <c r="O27" i="59"/>
  <c r="D28" i="59"/>
  <c r="F28" i="59"/>
  <c r="G28" i="59"/>
  <c r="E28" i="59"/>
  <c r="C28" i="59"/>
  <c r="H28" i="59"/>
  <c r="J28" i="59"/>
  <c r="L28" i="59"/>
  <c r="K28" i="59"/>
  <c r="M28" i="59"/>
  <c r="N28" i="59"/>
  <c r="O28" i="59"/>
  <c r="P28" i="59"/>
  <c r="D29" i="59"/>
  <c r="F29" i="59"/>
  <c r="G29" i="59"/>
  <c r="H29" i="59"/>
  <c r="J29" i="59"/>
  <c r="L29" i="59"/>
  <c r="M29" i="59"/>
  <c r="N29" i="59"/>
  <c r="O29" i="59"/>
  <c r="P29" i="59"/>
  <c r="D30" i="59"/>
  <c r="F30" i="59"/>
  <c r="G30" i="59"/>
  <c r="H30" i="59"/>
  <c r="J30" i="59"/>
  <c r="L30" i="59"/>
  <c r="M30" i="59"/>
  <c r="N30" i="59"/>
  <c r="K30" i="59" s="1"/>
  <c r="O30" i="59"/>
  <c r="D31" i="59"/>
  <c r="F31" i="59"/>
  <c r="G31" i="59"/>
  <c r="H31" i="59"/>
  <c r="J31" i="59"/>
  <c r="L31" i="59"/>
  <c r="K31" i="59"/>
  <c r="I31" i="59" s="1"/>
  <c r="M31" i="59"/>
  <c r="N31" i="59"/>
  <c r="O31" i="59"/>
  <c r="P31" i="59" s="1"/>
  <c r="D32" i="59"/>
  <c r="F32" i="59"/>
  <c r="G32" i="59"/>
  <c r="E32" i="59" s="1"/>
  <c r="C32" i="59" s="1"/>
  <c r="H32" i="59"/>
  <c r="J32" i="59"/>
  <c r="L32" i="59"/>
  <c r="M32" i="59"/>
  <c r="N32" i="59"/>
  <c r="O32" i="59"/>
  <c r="P32" i="59"/>
  <c r="D33" i="59"/>
  <c r="C33" i="59" s="1"/>
  <c r="F33" i="59"/>
  <c r="E33" i="59"/>
  <c r="G33" i="59"/>
  <c r="H33" i="59"/>
  <c r="J33" i="59"/>
  <c r="I33" i="59"/>
  <c r="L33" i="59"/>
  <c r="K33" i="59" s="1"/>
  <c r="M33" i="59"/>
  <c r="N33" i="59"/>
  <c r="O33" i="59"/>
  <c r="D34" i="59"/>
  <c r="F34" i="59"/>
  <c r="G34" i="59"/>
  <c r="H34" i="59"/>
  <c r="J34" i="59"/>
  <c r="L34" i="59"/>
  <c r="M34" i="59"/>
  <c r="N34" i="59"/>
  <c r="O34" i="59"/>
  <c r="D35" i="59"/>
  <c r="F35" i="59"/>
  <c r="G35" i="59"/>
  <c r="H35" i="59"/>
  <c r="J35" i="59"/>
  <c r="L35" i="59"/>
  <c r="M35" i="59"/>
  <c r="K35" i="59" s="1"/>
  <c r="I35" i="59" s="1"/>
  <c r="N35" i="59"/>
  <c r="O35" i="59"/>
  <c r="O36" i="59"/>
  <c r="D37" i="59"/>
  <c r="F37" i="59"/>
  <c r="G37" i="59"/>
  <c r="E37" i="59" s="1"/>
  <c r="H37" i="59"/>
  <c r="J37" i="59"/>
  <c r="L37" i="59"/>
  <c r="M37" i="59"/>
  <c r="N37" i="59"/>
  <c r="O37" i="59"/>
  <c r="D38" i="59"/>
  <c r="F38" i="59"/>
  <c r="F41" i="59" s="1"/>
  <c r="G38" i="59"/>
  <c r="H38" i="59"/>
  <c r="J38" i="59"/>
  <c r="L38" i="59"/>
  <c r="M38" i="59"/>
  <c r="N38" i="59"/>
  <c r="O38" i="59"/>
  <c r="D39" i="59"/>
  <c r="F39" i="59"/>
  <c r="G39" i="59"/>
  <c r="H39" i="59"/>
  <c r="J39" i="59"/>
  <c r="L39" i="59"/>
  <c r="K39" i="59"/>
  <c r="M39" i="59"/>
  <c r="N39" i="59"/>
  <c r="O39" i="59"/>
  <c r="D40" i="59"/>
  <c r="F40" i="59"/>
  <c r="G40" i="59"/>
  <c r="H40" i="59"/>
  <c r="J40" i="59"/>
  <c r="L40" i="59"/>
  <c r="M40" i="59"/>
  <c r="N40" i="59"/>
  <c r="O40" i="59"/>
  <c r="D42" i="59"/>
  <c r="P42" i="59" s="1"/>
  <c r="F42" i="59"/>
  <c r="E42" i="59" s="1"/>
  <c r="G42" i="59"/>
  <c r="H42" i="59"/>
  <c r="J42" i="59"/>
  <c r="L42" i="59"/>
  <c r="M42" i="59"/>
  <c r="N42" i="59"/>
  <c r="O42" i="59"/>
  <c r="D43" i="59"/>
  <c r="C43" i="59" s="1"/>
  <c r="F43" i="59"/>
  <c r="G43" i="59"/>
  <c r="H43" i="59"/>
  <c r="J43" i="59"/>
  <c r="L43" i="59"/>
  <c r="M43" i="59"/>
  <c r="N43" i="59"/>
  <c r="O43" i="59"/>
  <c r="P43" i="59" s="1"/>
  <c r="D44" i="59"/>
  <c r="F44" i="59"/>
  <c r="E44" i="59" s="1"/>
  <c r="G44" i="59"/>
  <c r="H44" i="59"/>
  <c r="J44" i="59"/>
  <c r="L44" i="59"/>
  <c r="M44" i="59"/>
  <c r="N44" i="59"/>
  <c r="O44" i="59"/>
  <c r="D45" i="59"/>
  <c r="F45" i="59"/>
  <c r="G45" i="59"/>
  <c r="H45" i="59"/>
  <c r="J45" i="59"/>
  <c r="L45" i="59"/>
  <c r="M45" i="59"/>
  <c r="N45" i="59"/>
  <c r="O45" i="59"/>
  <c r="P45" i="59" s="1"/>
  <c r="D46" i="59"/>
  <c r="F46" i="59"/>
  <c r="G46" i="59"/>
  <c r="H46" i="59"/>
  <c r="J46" i="59"/>
  <c r="L46" i="59"/>
  <c r="M46" i="59"/>
  <c r="N46" i="59"/>
  <c r="O46" i="59"/>
  <c r="P46" i="59"/>
  <c r="D47" i="59"/>
  <c r="F47" i="59"/>
  <c r="G47" i="59"/>
  <c r="H47" i="59"/>
  <c r="J47" i="59"/>
  <c r="L47" i="59"/>
  <c r="M47" i="59"/>
  <c r="N47" i="59"/>
  <c r="O47" i="59"/>
  <c r="D48" i="59"/>
  <c r="F48" i="59"/>
  <c r="G48" i="59"/>
  <c r="E48" i="59"/>
  <c r="H48" i="59"/>
  <c r="J48" i="59"/>
  <c r="L48" i="59"/>
  <c r="M48" i="59"/>
  <c r="N48" i="59"/>
  <c r="O48" i="59"/>
  <c r="D49" i="59"/>
  <c r="F49" i="59"/>
  <c r="G49" i="59"/>
  <c r="H49" i="59"/>
  <c r="J49" i="59"/>
  <c r="L49" i="59"/>
  <c r="M49" i="59"/>
  <c r="N49" i="59"/>
  <c r="O49" i="59"/>
  <c r="P49" i="59"/>
  <c r="O50" i="59"/>
  <c r="D51" i="59"/>
  <c r="F51" i="59"/>
  <c r="G51" i="59"/>
  <c r="H51" i="59"/>
  <c r="J51" i="59"/>
  <c r="L51" i="59"/>
  <c r="K51" i="59"/>
  <c r="M51" i="59"/>
  <c r="N51" i="59"/>
  <c r="O51" i="59"/>
  <c r="P51" i="59"/>
  <c r="D52" i="59"/>
  <c r="P52" i="59" s="1"/>
  <c r="F52" i="59"/>
  <c r="G52" i="59"/>
  <c r="H52" i="59"/>
  <c r="J52" i="59"/>
  <c r="L52" i="59"/>
  <c r="M52" i="59"/>
  <c r="N52" i="59"/>
  <c r="O52" i="59"/>
  <c r="D53" i="59"/>
  <c r="F53" i="59"/>
  <c r="G53" i="59"/>
  <c r="H53" i="59"/>
  <c r="J53" i="59"/>
  <c r="I53" i="59" s="1"/>
  <c r="L53" i="59"/>
  <c r="M53" i="59"/>
  <c r="N53" i="59"/>
  <c r="O53" i="59"/>
  <c r="P53" i="59" s="1"/>
  <c r="D54" i="59"/>
  <c r="F54" i="59"/>
  <c r="G54" i="59"/>
  <c r="H54" i="59"/>
  <c r="J54" i="59"/>
  <c r="L54" i="59"/>
  <c r="M54" i="59"/>
  <c r="N54" i="59"/>
  <c r="O54" i="59"/>
  <c r="P54" i="59" s="1"/>
  <c r="D55" i="59"/>
  <c r="F55" i="59"/>
  <c r="G55" i="59"/>
  <c r="H55" i="59"/>
  <c r="J55" i="59"/>
  <c r="L55" i="59"/>
  <c r="M55" i="59"/>
  <c r="K55" i="59" s="1"/>
  <c r="I55" i="59" s="1"/>
  <c r="N55" i="59"/>
  <c r="O55" i="59"/>
  <c r="P55" i="59"/>
  <c r="D56" i="59"/>
  <c r="F56" i="59"/>
  <c r="G56" i="59"/>
  <c r="H56" i="59"/>
  <c r="J56" i="59"/>
  <c r="L56" i="59"/>
  <c r="M56" i="59"/>
  <c r="K56" i="59"/>
  <c r="I56" i="59" s="1"/>
  <c r="N56" i="59"/>
  <c r="O56" i="59"/>
  <c r="P56" i="59" s="1"/>
  <c r="D57" i="59"/>
  <c r="F57" i="59"/>
  <c r="G57" i="59"/>
  <c r="H57" i="59"/>
  <c r="J57" i="59"/>
  <c r="L57" i="59"/>
  <c r="M57" i="59"/>
  <c r="K57" i="59" s="1"/>
  <c r="N57" i="59"/>
  <c r="O57" i="59"/>
  <c r="P57" i="59"/>
  <c r="D58" i="59"/>
  <c r="C58" i="59" s="1"/>
  <c r="F58" i="59"/>
  <c r="G58" i="59"/>
  <c r="H58" i="59"/>
  <c r="E58" i="59"/>
  <c r="J58" i="59"/>
  <c r="L58" i="59"/>
  <c r="M58" i="59"/>
  <c r="K58" i="59"/>
  <c r="I58" i="59" s="1"/>
  <c r="N58" i="59"/>
  <c r="O58" i="59"/>
  <c r="D59" i="59"/>
  <c r="F59" i="59"/>
  <c r="G59" i="59"/>
  <c r="H59" i="59"/>
  <c r="J59" i="59"/>
  <c r="L59" i="59"/>
  <c r="M59" i="59"/>
  <c r="N59" i="59"/>
  <c r="O59" i="59"/>
  <c r="D60" i="59"/>
  <c r="F60" i="59"/>
  <c r="G60" i="59"/>
  <c r="H60" i="59"/>
  <c r="J60" i="59"/>
  <c r="L60" i="59"/>
  <c r="K60" i="59" s="1"/>
  <c r="I60" i="59" s="1"/>
  <c r="M60" i="59"/>
  <c r="N60" i="59"/>
  <c r="O60" i="59"/>
  <c r="P60" i="59" s="1"/>
  <c r="D61" i="59"/>
  <c r="F61" i="59"/>
  <c r="G61" i="59"/>
  <c r="E61" i="59"/>
  <c r="C61" i="59" s="1"/>
  <c r="H61" i="59"/>
  <c r="J61" i="59"/>
  <c r="L61" i="59"/>
  <c r="M61" i="59"/>
  <c r="N61" i="59"/>
  <c r="O61" i="59"/>
  <c r="P61" i="59" s="1"/>
  <c r="D62" i="59"/>
  <c r="F62" i="59"/>
  <c r="E62" i="59" s="1"/>
  <c r="G62" i="59"/>
  <c r="H62" i="59"/>
  <c r="J62" i="59"/>
  <c r="L62" i="59"/>
  <c r="K62" i="59" s="1"/>
  <c r="M62" i="59"/>
  <c r="N62" i="59"/>
  <c r="O62" i="59"/>
  <c r="D63" i="59"/>
  <c r="F63" i="59"/>
  <c r="G63" i="59"/>
  <c r="H63" i="59"/>
  <c r="J63" i="59"/>
  <c r="L63" i="59"/>
  <c r="M63" i="59"/>
  <c r="N63" i="59"/>
  <c r="O63" i="59"/>
  <c r="P63" i="59" s="1"/>
  <c r="D64" i="59"/>
  <c r="F64" i="59"/>
  <c r="E64" i="59" s="1"/>
  <c r="C64" i="59" s="1"/>
  <c r="G64" i="59"/>
  <c r="H64" i="59"/>
  <c r="J64" i="59"/>
  <c r="L64" i="59"/>
  <c r="K64" i="59" s="1"/>
  <c r="M64" i="59"/>
  <c r="N64" i="59"/>
  <c r="O64" i="59"/>
  <c r="P64" i="59" s="1"/>
  <c r="D65" i="59"/>
  <c r="F65" i="59"/>
  <c r="E65" i="59" s="1"/>
  <c r="C65" i="59" s="1"/>
  <c r="G65" i="59"/>
  <c r="H65" i="59"/>
  <c r="J65" i="59"/>
  <c r="L65" i="59"/>
  <c r="M65" i="59"/>
  <c r="N65" i="59"/>
  <c r="O65" i="59"/>
  <c r="D66" i="59"/>
  <c r="F66" i="59"/>
  <c r="G66" i="59"/>
  <c r="H66" i="59"/>
  <c r="E66" i="59" s="1"/>
  <c r="J66" i="59"/>
  <c r="L66" i="59"/>
  <c r="M66" i="59"/>
  <c r="K66" i="59"/>
  <c r="I66" i="59" s="1"/>
  <c r="N66" i="59"/>
  <c r="O66" i="59"/>
  <c r="P66" i="59" s="1"/>
  <c r="O67" i="59"/>
  <c r="D68" i="59"/>
  <c r="F68" i="59"/>
  <c r="G68" i="59"/>
  <c r="H68" i="59"/>
  <c r="J68" i="59"/>
  <c r="L68" i="59"/>
  <c r="K68" i="59"/>
  <c r="M68" i="59"/>
  <c r="N68" i="59"/>
  <c r="O68" i="59"/>
  <c r="P68" i="59" s="1"/>
  <c r="D69" i="59"/>
  <c r="F69" i="59"/>
  <c r="G69" i="59"/>
  <c r="H69" i="59"/>
  <c r="J69" i="59"/>
  <c r="L69" i="59"/>
  <c r="M69" i="59"/>
  <c r="M71" i="59" s="1"/>
  <c r="N69" i="59"/>
  <c r="O69" i="59"/>
  <c r="D70" i="59"/>
  <c r="F70" i="59"/>
  <c r="C70" i="59"/>
  <c r="G70" i="59"/>
  <c r="E70" i="59" s="1"/>
  <c r="H70" i="59"/>
  <c r="J70" i="59"/>
  <c r="L70" i="59"/>
  <c r="M70" i="59"/>
  <c r="N70" i="59"/>
  <c r="O70" i="59"/>
  <c r="D72" i="59"/>
  <c r="P72" i="59" s="1"/>
  <c r="F72" i="59"/>
  <c r="G72" i="59"/>
  <c r="E72" i="59"/>
  <c r="C72" i="59"/>
  <c r="H72" i="59"/>
  <c r="J72" i="59"/>
  <c r="L72" i="59"/>
  <c r="M72" i="59"/>
  <c r="K72" i="59" s="1"/>
  <c r="I72" i="59" s="1"/>
  <c r="N72" i="59"/>
  <c r="O72" i="59"/>
  <c r="D73" i="59"/>
  <c r="P73" i="59" s="1"/>
  <c r="F73" i="59"/>
  <c r="G73" i="59"/>
  <c r="E73" i="59"/>
  <c r="C73" i="59"/>
  <c r="H73" i="59"/>
  <c r="J73" i="59"/>
  <c r="L73" i="59"/>
  <c r="M73" i="59"/>
  <c r="K73" i="59" s="1"/>
  <c r="I73" i="59" s="1"/>
  <c r="N73" i="59"/>
  <c r="O73" i="59"/>
  <c r="D74" i="59"/>
  <c r="F74" i="59"/>
  <c r="E74" i="59" s="1"/>
  <c r="G74" i="59"/>
  <c r="H74" i="59"/>
  <c r="J74" i="59"/>
  <c r="L74" i="59"/>
  <c r="M74" i="59"/>
  <c r="K74" i="59"/>
  <c r="N74" i="59"/>
  <c r="O74" i="59"/>
  <c r="D75" i="59"/>
  <c r="F75" i="59"/>
  <c r="E75" i="59" s="1"/>
  <c r="G75" i="59"/>
  <c r="C75" i="59"/>
  <c r="H75" i="59"/>
  <c r="J75" i="59"/>
  <c r="L75" i="59"/>
  <c r="M75" i="59"/>
  <c r="K75" i="59" s="1"/>
  <c r="I75" i="59" s="1"/>
  <c r="N75" i="59"/>
  <c r="O75" i="59"/>
  <c r="P75" i="59" s="1"/>
  <c r="D76" i="59"/>
  <c r="C76" i="59" s="1"/>
  <c r="F76" i="59"/>
  <c r="G76" i="59"/>
  <c r="E76" i="59" s="1"/>
  <c r="H76" i="59"/>
  <c r="J76" i="59"/>
  <c r="L76" i="59"/>
  <c r="M76" i="59"/>
  <c r="N76" i="59"/>
  <c r="O76" i="59"/>
  <c r="O77" i="59"/>
  <c r="D78" i="59"/>
  <c r="F78" i="59"/>
  <c r="G78" i="59"/>
  <c r="E78" i="59"/>
  <c r="C78" i="59" s="1"/>
  <c r="H78" i="59"/>
  <c r="J78" i="59"/>
  <c r="L78" i="59"/>
  <c r="M78" i="59"/>
  <c r="N78" i="59"/>
  <c r="O78" i="59"/>
  <c r="P78" i="59"/>
  <c r="D79" i="59"/>
  <c r="F79" i="59"/>
  <c r="G79" i="59"/>
  <c r="E79" i="59"/>
  <c r="H79" i="59"/>
  <c r="J79" i="59"/>
  <c r="L79" i="59"/>
  <c r="M79" i="59"/>
  <c r="N79" i="59"/>
  <c r="O79" i="59"/>
  <c r="D80" i="59"/>
  <c r="F80" i="59"/>
  <c r="G80" i="59"/>
  <c r="G77" i="59" s="1"/>
  <c r="H80" i="59"/>
  <c r="J80" i="59"/>
  <c r="L80" i="59"/>
  <c r="M80" i="59"/>
  <c r="N80" i="59"/>
  <c r="O80" i="59"/>
  <c r="D81" i="59"/>
  <c r="F81" i="59"/>
  <c r="E81" i="59" s="1"/>
  <c r="G81" i="59"/>
  <c r="H81" i="59"/>
  <c r="J81" i="59"/>
  <c r="L81" i="59"/>
  <c r="M81" i="59"/>
  <c r="K81" i="59" s="1"/>
  <c r="I81" i="59" s="1"/>
  <c r="N81" i="59"/>
  <c r="O81" i="59"/>
  <c r="O82" i="59"/>
  <c r="D83" i="59"/>
  <c r="F83" i="59"/>
  <c r="G83" i="59"/>
  <c r="H83" i="59"/>
  <c r="J83" i="59"/>
  <c r="L83" i="59"/>
  <c r="M83" i="59"/>
  <c r="N83" i="59"/>
  <c r="O83" i="59"/>
  <c r="D84" i="59"/>
  <c r="F84" i="59"/>
  <c r="G84" i="59"/>
  <c r="H84" i="59"/>
  <c r="J84" i="59"/>
  <c r="L84" i="59"/>
  <c r="M84" i="59"/>
  <c r="M82" i="59" s="1"/>
  <c r="K84" i="59"/>
  <c r="N84" i="59"/>
  <c r="O84" i="59"/>
  <c r="D85" i="59"/>
  <c r="F85" i="59"/>
  <c r="G85" i="59"/>
  <c r="H85" i="59"/>
  <c r="J85" i="59"/>
  <c r="L85" i="59"/>
  <c r="M85" i="59"/>
  <c r="N85" i="59"/>
  <c r="O85" i="59"/>
  <c r="P85" i="59"/>
  <c r="D86" i="59"/>
  <c r="F86" i="59"/>
  <c r="G86" i="59"/>
  <c r="H86" i="59"/>
  <c r="J86" i="59"/>
  <c r="L86" i="59"/>
  <c r="M86" i="59"/>
  <c r="K86" i="59"/>
  <c r="I86" i="59" s="1"/>
  <c r="N86" i="59"/>
  <c r="O86" i="59"/>
  <c r="D87" i="59"/>
  <c r="F87" i="59"/>
  <c r="G87" i="59"/>
  <c r="H87" i="59"/>
  <c r="J87" i="59"/>
  <c r="L87" i="59"/>
  <c r="M87" i="59"/>
  <c r="N87" i="59"/>
  <c r="K87" i="59" s="1"/>
  <c r="I87" i="59" s="1"/>
  <c r="O87" i="59"/>
  <c r="O88" i="59"/>
  <c r="O89" i="59"/>
  <c r="D90" i="59"/>
  <c r="F90" i="59"/>
  <c r="G90" i="59"/>
  <c r="H90" i="59"/>
  <c r="J90" i="59"/>
  <c r="L90" i="59"/>
  <c r="M90" i="59"/>
  <c r="M89" i="59"/>
  <c r="N90" i="59"/>
  <c r="O90" i="59"/>
  <c r="D91" i="59"/>
  <c r="D89" i="59"/>
  <c r="F91" i="59"/>
  <c r="E91" i="59" s="1"/>
  <c r="C91" i="59" s="1"/>
  <c r="G91" i="59"/>
  <c r="H91" i="59"/>
  <c r="H89" i="59"/>
  <c r="J91" i="59"/>
  <c r="I91" i="59" s="1"/>
  <c r="L91" i="59"/>
  <c r="M91" i="59"/>
  <c r="N91" i="59"/>
  <c r="N89" i="59"/>
  <c r="O91" i="59"/>
  <c r="D92" i="59"/>
  <c r="F92" i="59"/>
  <c r="G92" i="59"/>
  <c r="H92" i="59"/>
  <c r="J92" i="59"/>
  <c r="L92" i="59"/>
  <c r="K92" i="59"/>
  <c r="M92" i="59"/>
  <c r="N92" i="59"/>
  <c r="O92" i="59"/>
  <c r="P92" i="59" s="1"/>
  <c r="D93" i="59"/>
  <c r="F93" i="59"/>
  <c r="G93" i="59"/>
  <c r="H93" i="59"/>
  <c r="J93" i="59"/>
  <c r="L93" i="59"/>
  <c r="M93" i="59"/>
  <c r="N93" i="59"/>
  <c r="O93" i="59"/>
  <c r="P93" i="59" s="1"/>
  <c r="D94" i="59"/>
  <c r="F94" i="59"/>
  <c r="G94" i="59"/>
  <c r="H94" i="59"/>
  <c r="E94" i="59" s="1"/>
  <c r="C94" i="59" s="1"/>
  <c r="J94" i="59"/>
  <c r="L94" i="59"/>
  <c r="K94" i="59" s="1"/>
  <c r="I94" i="59" s="1"/>
  <c r="M94" i="59"/>
  <c r="N94" i="59"/>
  <c r="O94" i="59"/>
  <c r="D95" i="59"/>
  <c r="F95" i="59"/>
  <c r="G95" i="59"/>
  <c r="E95" i="59" s="1"/>
  <c r="H95" i="59"/>
  <c r="J95" i="59"/>
  <c r="L95" i="59"/>
  <c r="M95" i="59"/>
  <c r="N95" i="59"/>
  <c r="O95" i="59"/>
  <c r="P95" i="59"/>
  <c r="D96" i="59"/>
  <c r="C96" i="59" s="1"/>
  <c r="F96" i="59"/>
  <c r="G96" i="59"/>
  <c r="H96" i="59"/>
  <c r="E96" i="59" s="1"/>
  <c r="J96" i="59"/>
  <c r="L96" i="59"/>
  <c r="M96" i="59"/>
  <c r="K96" i="59"/>
  <c r="I96" i="59"/>
  <c r="N96" i="59"/>
  <c r="O96" i="59"/>
  <c r="O97" i="59"/>
  <c r="D98" i="59"/>
  <c r="F98" i="59"/>
  <c r="G98" i="59"/>
  <c r="H98" i="59"/>
  <c r="J98" i="59"/>
  <c r="L98" i="59"/>
  <c r="M98" i="59"/>
  <c r="N98" i="59"/>
  <c r="O98" i="59"/>
  <c r="D99" i="59"/>
  <c r="F99" i="59"/>
  <c r="G99" i="59"/>
  <c r="H99" i="59"/>
  <c r="J99" i="59"/>
  <c r="L99" i="59"/>
  <c r="M99" i="59"/>
  <c r="N99" i="59"/>
  <c r="O99" i="59"/>
  <c r="D100" i="59"/>
  <c r="F100" i="59"/>
  <c r="E100" i="59" s="1"/>
  <c r="G100" i="59"/>
  <c r="C100" i="59"/>
  <c r="H100" i="59"/>
  <c r="J100" i="59"/>
  <c r="L100" i="59"/>
  <c r="M100" i="59"/>
  <c r="N100" i="59"/>
  <c r="O100" i="59"/>
  <c r="D101" i="59"/>
  <c r="F101" i="59"/>
  <c r="G101" i="59"/>
  <c r="H101" i="59"/>
  <c r="J101" i="59"/>
  <c r="L101" i="59"/>
  <c r="M101" i="59"/>
  <c r="N101" i="59"/>
  <c r="O101" i="59"/>
  <c r="P101" i="59" s="1"/>
  <c r="O102" i="59"/>
  <c r="D103" i="59"/>
  <c r="F103" i="59"/>
  <c r="G103" i="59"/>
  <c r="H103" i="59"/>
  <c r="J103" i="59"/>
  <c r="J102" i="59" s="1"/>
  <c r="L103" i="59"/>
  <c r="M103" i="59"/>
  <c r="N103" i="59"/>
  <c r="O103" i="59"/>
  <c r="P103" i="59"/>
  <c r="D104" i="59"/>
  <c r="F104" i="59"/>
  <c r="G104" i="59"/>
  <c r="H104" i="59"/>
  <c r="J104" i="59"/>
  <c r="L104" i="59"/>
  <c r="M104" i="59"/>
  <c r="N104" i="59"/>
  <c r="O104" i="59"/>
  <c r="D105" i="59"/>
  <c r="F105" i="59"/>
  <c r="G105" i="59"/>
  <c r="H105" i="59"/>
  <c r="H102" i="59"/>
  <c r="J105" i="59"/>
  <c r="L105" i="59"/>
  <c r="M105" i="59"/>
  <c r="N105" i="59"/>
  <c r="N102" i="59" s="1"/>
  <c r="O105" i="59"/>
  <c r="P105" i="59" s="1"/>
  <c r="D106" i="59"/>
  <c r="F106" i="59"/>
  <c r="G106" i="59"/>
  <c r="H106" i="59"/>
  <c r="J106" i="59"/>
  <c r="L106" i="59"/>
  <c r="M106" i="59"/>
  <c r="N106" i="59"/>
  <c r="O106" i="59"/>
  <c r="P106" i="59"/>
  <c r="C120" i="59"/>
  <c r="D120" i="59"/>
  <c r="E120" i="59"/>
  <c r="F120" i="59"/>
  <c r="G120" i="59"/>
  <c r="H120" i="59"/>
  <c r="I120" i="59"/>
  <c r="J120" i="59"/>
  <c r="K120" i="59"/>
  <c r="L120" i="59"/>
  <c r="M120" i="59"/>
  <c r="N120" i="59"/>
  <c r="C13" i="58"/>
  <c r="D13" i="58"/>
  <c r="E13" i="58"/>
  <c r="F13" i="58"/>
  <c r="G13" i="58"/>
  <c r="H13" i="58"/>
  <c r="I13" i="58"/>
  <c r="J13" i="58"/>
  <c r="K13" i="58"/>
  <c r="L13" i="58"/>
  <c r="M13" i="58"/>
  <c r="N13" i="58"/>
  <c r="C15" i="58"/>
  <c r="D15" i="58"/>
  <c r="E15" i="58"/>
  <c r="F15" i="58"/>
  <c r="G15" i="58"/>
  <c r="H15" i="58"/>
  <c r="I15" i="58"/>
  <c r="J15" i="58"/>
  <c r="K15" i="58"/>
  <c r="L15" i="58"/>
  <c r="M15" i="58"/>
  <c r="N15" i="58"/>
  <c r="O16" i="58"/>
  <c r="C17" i="58"/>
  <c r="D17" i="58"/>
  <c r="E17" i="58"/>
  <c r="F17" i="58"/>
  <c r="G17" i="58"/>
  <c r="H17" i="58"/>
  <c r="I17" i="58"/>
  <c r="J17" i="58"/>
  <c r="K17" i="58"/>
  <c r="L17" i="58"/>
  <c r="L16" i="58"/>
  <c r="L14" i="58"/>
  <c r="L12" i="58" s="1"/>
  <c r="L200" i="58" s="1"/>
  <c r="M17" i="58"/>
  <c r="N17" i="58"/>
  <c r="C18" i="58"/>
  <c r="D18" i="58"/>
  <c r="E18" i="58"/>
  <c r="F18" i="58"/>
  <c r="G18" i="58"/>
  <c r="H18" i="58"/>
  <c r="I18" i="58"/>
  <c r="J18" i="58"/>
  <c r="K18" i="58"/>
  <c r="L18" i="58"/>
  <c r="M18" i="58"/>
  <c r="N18" i="58"/>
  <c r="C19" i="58"/>
  <c r="D19" i="58"/>
  <c r="E19" i="58"/>
  <c r="F19" i="58"/>
  <c r="G19" i="58"/>
  <c r="H19" i="58"/>
  <c r="I19" i="58"/>
  <c r="J19" i="58"/>
  <c r="K19" i="58"/>
  <c r="L19" i="58"/>
  <c r="M19" i="58"/>
  <c r="N19" i="58"/>
  <c r="C20" i="58"/>
  <c r="D20" i="58"/>
  <c r="E20" i="58"/>
  <c r="F20" i="58"/>
  <c r="G20" i="58"/>
  <c r="H20" i="58"/>
  <c r="I20" i="58"/>
  <c r="J20" i="58"/>
  <c r="K20" i="58"/>
  <c r="L20" i="58"/>
  <c r="M20" i="58"/>
  <c r="N20" i="58"/>
  <c r="C21" i="58"/>
  <c r="D21" i="58"/>
  <c r="E21" i="58"/>
  <c r="F21" i="58"/>
  <c r="G21" i="58"/>
  <c r="H21" i="58"/>
  <c r="I21" i="58"/>
  <c r="J21" i="58"/>
  <c r="K21" i="58"/>
  <c r="L21" i="58"/>
  <c r="M21" i="58"/>
  <c r="N21" i="58"/>
  <c r="C22" i="58"/>
  <c r="D22" i="58"/>
  <c r="E22" i="58"/>
  <c r="F22" i="58"/>
  <c r="G22" i="58"/>
  <c r="H22" i="58"/>
  <c r="I22" i="58"/>
  <c r="J22" i="58"/>
  <c r="K22" i="58"/>
  <c r="L22" i="58"/>
  <c r="M22" i="58"/>
  <c r="N22" i="58"/>
  <c r="C23" i="58"/>
  <c r="D23" i="58"/>
  <c r="E23" i="58"/>
  <c r="F23" i="58"/>
  <c r="G23" i="58"/>
  <c r="H23" i="58"/>
  <c r="I23" i="58"/>
  <c r="J23" i="58"/>
  <c r="K23" i="58"/>
  <c r="L23" i="58"/>
  <c r="M23" i="58"/>
  <c r="N23" i="58"/>
  <c r="C24" i="58"/>
  <c r="D24" i="58"/>
  <c r="E24" i="58"/>
  <c r="F24" i="58"/>
  <c r="G24" i="58"/>
  <c r="H24" i="58"/>
  <c r="I24" i="58"/>
  <c r="J24" i="58"/>
  <c r="K24" i="58"/>
  <c r="L24" i="58"/>
  <c r="M24" i="58"/>
  <c r="N24" i="58"/>
  <c r="C25" i="58"/>
  <c r="D25" i="58"/>
  <c r="E25" i="58"/>
  <c r="F25" i="58"/>
  <c r="G25" i="58"/>
  <c r="H25" i="58"/>
  <c r="I25" i="58"/>
  <c r="J25" i="58"/>
  <c r="K25" i="58"/>
  <c r="L25" i="58"/>
  <c r="M25" i="58"/>
  <c r="N25" i="58"/>
  <c r="C26" i="58"/>
  <c r="D26" i="58"/>
  <c r="E26" i="58"/>
  <c r="F26" i="58"/>
  <c r="G26" i="58"/>
  <c r="H26" i="58"/>
  <c r="I26" i="58"/>
  <c r="J26" i="58"/>
  <c r="K26" i="58"/>
  <c r="L26" i="58"/>
  <c r="M26" i="58"/>
  <c r="N26" i="58"/>
  <c r="C27" i="58"/>
  <c r="D27" i="58"/>
  <c r="E27" i="58"/>
  <c r="F27" i="58"/>
  <c r="G27" i="58"/>
  <c r="H27" i="58"/>
  <c r="I27" i="58"/>
  <c r="J27" i="58"/>
  <c r="K27" i="58"/>
  <c r="L27" i="58"/>
  <c r="M27" i="58"/>
  <c r="N27" i="58"/>
  <c r="C28" i="58"/>
  <c r="D28" i="58"/>
  <c r="E28" i="58"/>
  <c r="F28" i="58"/>
  <c r="G28" i="58"/>
  <c r="H28" i="58"/>
  <c r="I28" i="58"/>
  <c r="J28" i="58"/>
  <c r="K28" i="58"/>
  <c r="L28" i="58"/>
  <c r="M28" i="58"/>
  <c r="N28" i="58"/>
  <c r="C29" i="58"/>
  <c r="D29" i="58"/>
  <c r="E29" i="58"/>
  <c r="F29" i="58"/>
  <c r="G29" i="58"/>
  <c r="H29" i="58"/>
  <c r="I29" i="58"/>
  <c r="J29" i="58"/>
  <c r="K29" i="58"/>
  <c r="L29" i="58"/>
  <c r="M29" i="58"/>
  <c r="N29" i="58"/>
  <c r="C30" i="58"/>
  <c r="D30" i="58"/>
  <c r="E30" i="58"/>
  <c r="F30" i="58"/>
  <c r="G30" i="58"/>
  <c r="H30" i="58"/>
  <c r="I30" i="58"/>
  <c r="J30" i="58"/>
  <c r="K30" i="58"/>
  <c r="L30" i="58"/>
  <c r="M30" i="58"/>
  <c r="N30" i="58"/>
  <c r="C31" i="58"/>
  <c r="D31" i="58"/>
  <c r="E31" i="58"/>
  <c r="F31" i="58"/>
  <c r="G31" i="58"/>
  <c r="H31" i="58"/>
  <c r="I31" i="58"/>
  <c r="J31" i="58"/>
  <c r="K31" i="58"/>
  <c r="L31" i="58"/>
  <c r="M31" i="58"/>
  <c r="N31" i="58"/>
  <c r="C32" i="58"/>
  <c r="D32" i="58"/>
  <c r="E32" i="58"/>
  <c r="F32" i="58"/>
  <c r="G32" i="58"/>
  <c r="H32" i="58"/>
  <c r="I32" i="58"/>
  <c r="J32" i="58"/>
  <c r="K32" i="58"/>
  <c r="L32" i="58"/>
  <c r="M32" i="58"/>
  <c r="N32" i="58"/>
  <c r="C33" i="58"/>
  <c r="D33" i="58"/>
  <c r="E33" i="58"/>
  <c r="F33" i="58"/>
  <c r="G33" i="58"/>
  <c r="H33" i="58"/>
  <c r="I33" i="58"/>
  <c r="J33" i="58"/>
  <c r="K33" i="58"/>
  <c r="L33" i="58"/>
  <c r="M33" i="58"/>
  <c r="N33" i="58"/>
  <c r="C34" i="58"/>
  <c r="D34" i="58"/>
  <c r="E34" i="58"/>
  <c r="F34" i="58"/>
  <c r="G34" i="58"/>
  <c r="H34" i="58"/>
  <c r="I34" i="58"/>
  <c r="J34" i="58"/>
  <c r="K34" i="58"/>
  <c r="L34" i="58"/>
  <c r="M34" i="58"/>
  <c r="N34" i="58"/>
  <c r="C35" i="58"/>
  <c r="D35" i="58"/>
  <c r="E35" i="58"/>
  <c r="F35" i="58"/>
  <c r="G35" i="58"/>
  <c r="H35" i="58"/>
  <c r="I35" i="58"/>
  <c r="J35" i="58"/>
  <c r="K35" i="58"/>
  <c r="L35" i="58"/>
  <c r="M35" i="58"/>
  <c r="N35" i="58"/>
  <c r="C36" i="58"/>
  <c r="D36" i="58"/>
  <c r="E36" i="58"/>
  <c r="F36" i="58"/>
  <c r="G36" i="58"/>
  <c r="H36" i="58"/>
  <c r="I36" i="58"/>
  <c r="J36" i="58"/>
  <c r="K36" i="58"/>
  <c r="L36" i="58"/>
  <c r="M36" i="58"/>
  <c r="N36" i="58"/>
  <c r="C37" i="58"/>
  <c r="D37" i="58"/>
  <c r="E37" i="58"/>
  <c r="F37" i="58"/>
  <c r="G37" i="58"/>
  <c r="H37" i="58"/>
  <c r="I37" i="58"/>
  <c r="J37" i="58"/>
  <c r="K37" i="58"/>
  <c r="L37" i="58"/>
  <c r="M37" i="58"/>
  <c r="N37" i="58"/>
  <c r="C38" i="58"/>
  <c r="D38" i="58"/>
  <c r="E38" i="58"/>
  <c r="F38" i="58"/>
  <c r="G38" i="58"/>
  <c r="H38" i="58"/>
  <c r="I38" i="58"/>
  <c r="J38" i="58"/>
  <c r="K38" i="58"/>
  <c r="L38" i="58"/>
  <c r="M38" i="58"/>
  <c r="N38" i="58"/>
  <c r="C39" i="58"/>
  <c r="D39" i="58"/>
  <c r="E39" i="58"/>
  <c r="F39" i="58"/>
  <c r="G39" i="58"/>
  <c r="H39" i="58"/>
  <c r="I39" i="58"/>
  <c r="J39" i="58"/>
  <c r="K39" i="58"/>
  <c r="L39" i="58"/>
  <c r="M39" i="58"/>
  <c r="N39" i="58"/>
  <c r="C40" i="58"/>
  <c r="D40" i="58"/>
  <c r="E40" i="58"/>
  <c r="F40" i="58"/>
  <c r="G40" i="58"/>
  <c r="H40" i="58"/>
  <c r="I40" i="58"/>
  <c r="J40" i="58"/>
  <c r="K40" i="58"/>
  <c r="L40" i="58"/>
  <c r="M40" i="58"/>
  <c r="N40" i="58"/>
  <c r="C41" i="58"/>
  <c r="D41" i="58"/>
  <c r="E41" i="58"/>
  <c r="F41" i="58"/>
  <c r="G41" i="58"/>
  <c r="H41" i="58"/>
  <c r="I41" i="58"/>
  <c r="J41" i="58"/>
  <c r="K41" i="58"/>
  <c r="L41" i="58"/>
  <c r="M41" i="58"/>
  <c r="N41" i="58"/>
  <c r="C42" i="58"/>
  <c r="D42" i="58"/>
  <c r="E42" i="58"/>
  <c r="F42" i="58"/>
  <c r="G42" i="58"/>
  <c r="H42" i="58"/>
  <c r="I42" i="58"/>
  <c r="J42" i="58"/>
  <c r="K42" i="58"/>
  <c r="L42" i="58"/>
  <c r="M42" i="58"/>
  <c r="N42" i="58"/>
  <c r="C43" i="58"/>
  <c r="D43" i="58"/>
  <c r="E43" i="58"/>
  <c r="F43" i="58"/>
  <c r="G43" i="58"/>
  <c r="H43" i="58"/>
  <c r="I43" i="58"/>
  <c r="J43" i="58"/>
  <c r="K43" i="58"/>
  <c r="L43" i="58"/>
  <c r="M43" i="58"/>
  <c r="N43" i="58"/>
  <c r="C44" i="58"/>
  <c r="D44" i="58"/>
  <c r="E44" i="58"/>
  <c r="F44" i="58"/>
  <c r="G44" i="58"/>
  <c r="H44" i="58"/>
  <c r="I44" i="58"/>
  <c r="J44" i="58"/>
  <c r="K44" i="58"/>
  <c r="L44" i="58"/>
  <c r="M44" i="58"/>
  <c r="N44" i="58"/>
  <c r="C45" i="58"/>
  <c r="D45" i="58"/>
  <c r="E45" i="58"/>
  <c r="F45" i="58"/>
  <c r="G45" i="58"/>
  <c r="H45" i="58"/>
  <c r="I45" i="58"/>
  <c r="J45" i="58"/>
  <c r="K45" i="58"/>
  <c r="L45" i="58"/>
  <c r="M45" i="58"/>
  <c r="N45" i="58"/>
  <c r="C46" i="58"/>
  <c r="D46" i="58"/>
  <c r="E46" i="58"/>
  <c r="F46" i="58"/>
  <c r="G46" i="58"/>
  <c r="H46" i="58"/>
  <c r="I46" i="58"/>
  <c r="J46" i="58"/>
  <c r="K46" i="58"/>
  <c r="L46" i="58"/>
  <c r="M46" i="58"/>
  <c r="N46" i="58"/>
  <c r="C47" i="58"/>
  <c r="D47" i="58"/>
  <c r="E47" i="58"/>
  <c r="F47" i="58"/>
  <c r="G47" i="58"/>
  <c r="H47" i="58"/>
  <c r="I47" i="58"/>
  <c r="J47" i="58"/>
  <c r="K47" i="58"/>
  <c r="L47" i="58"/>
  <c r="M47" i="58"/>
  <c r="N47" i="58"/>
  <c r="C48" i="58"/>
  <c r="D48" i="58"/>
  <c r="E48" i="58"/>
  <c r="F48" i="58"/>
  <c r="G48" i="58"/>
  <c r="H48" i="58"/>
  <c r="I48" i="58"/>
  <c r="J48" i="58"/>
  <c r="K48" i="58"/>
  <c r="L48" i="58"/>
  <c r="M48" i="58"/>
  <c r="N48" i="58"/>
  <c r="C49" i="58"/>
  <c r="D49" i="58"/>
  <c r="E49" i="58"/>
  <c r="F49" i="58"/>
  <c r="G49" i="58"/>
  <c r="H49" i="58"/>
  <c r="I49" i="58"/>
  <c r="J49" i="58"/>
  <c r="K49" i="58"/>
  <c r="L49" i="58"/>
  <c r="M49" i="58"/>
  <c r="N49" i="58"/>
  <c r="C50" i="58"/>
  <c r="D50" i="58"/>
  <c r="E50" i="58"/>
  <c r="F50" i="58"/>
  <c r="G50" i="58"/>
  <c r="H50" i="58"/>
  <c r="I50" i="58"/>
  <c r="J50" i="58"/>
  <c r="K50" i="58"/>
  <c r="L50" i="58"/>
  <c r="M50" i="58"/>
  <c r="N50" i="58"/>
  <c r="C51" i="58"/>
  <c r="D51" i="58"/>
  <c r="E51" i="58"/>
  <c r="F51" i="58"/>
  <c r="G51" i="58"/>
  <c r="H51" i="58"/>
  <c r="I51" i="58"/>
  <c r="J51" i="58"/>
  <c r="K51" i="58"/>
  <c r="L51" i="58"/>
  <c r="M51" i="58"/>
  <c r="N51" i="58"/>
  <c r="C52" i="58"/>
  <c r="D52" i="58"/>
  <c r="E52" i="58"/>
  <c r="F52" i="58"/>
  <c r="G52" i="58"/>
  <c r="H52" i="58"/>
  <c r="I52" i="58"/>
  <c r="J52" i="58"/>
  <c r="K52" i="58"/>
  <c r="L52" i="58"/>
  <c r="M52" i="58"/>
  <c r="N52" i="58"/>
  <c r="C53" i="58"/>
  <c r="D53" i="58"/>
  <c r="E53" i="58"/>
  <c r="F53" i="58"/>
  <c r="G53" i="58"/>
  <c r="H53" i="58"/>
  <c r="I53" i="58"/>
  <c r="J53" i="58"/>
  <c r="K53" i="58"/>
  <c r="L53" i="58"/>
  <c r="M53" i="58"/>
  <c r="N53" i="58"/>
  <c r="C54" i="58"/>
  <c r="D54" i="58"/>
  <c r="E54" i="58"/>
  <c r="F54" i="58"/>
  <c r="G54" i="58"/>
  <c r="H54" i="58"/>
  <c r="I54" i="58"/>
  <c r="J54" i="58"/>
  <c r="K54" i="58"/>
  <c r="L54" i="58"/>
  <c r="M54" i="58"/>
  <c r="N54" i="58"/>
  <c r="C55" i="58"/>
  <c r="D55" i="58"/>
  <c r="E55" i="58"/>
  <c r="F55" i="58"/>
  <c r="G55" i="58"/>
  <c r="H55" i="58"/>
  <c r="I55" i="58"/>
  <c r="J55" i="58"/>
  <c r="K55" i="58"/>
  <c r="L55" i="58"/>
  <c r="M55" i="58"/>
  <c r="N55" i="58"/>
  <c r="C56" i="58"/>
  <c r="D56" i="58"/>
  <c r="E56" i="58"/>
  <c r="F56" i="58"/>
  <c r="G56" i="58"/>
  <c r="H56" i="58"/>
  <c r="I56" i="58"/>
  <c r="J56" i="58"/>
  <c r="K56" i="58"/>
  <c r="L56" i="58"/>
  <c r="M56" i="58"/>
  <c r="N56" i="58"/>
  <c r="C57" i="58"/>
  <c r="D57" i="58"/>
  <c r="E57" i="58"/>
  <c r="F57" i="58"/>
  <c r="G57" i="58"/>
  <c r="H57" i="58"/>
  <c r="I57" i="58"/>
  <c r="J57" i="58"/>
  <c r="K57" i="58"/>
  <c r="L57" i="58"/>
  <c r="M57" i="58"/>
  <c r="N57" i="58"/>
  <c r="C58" i="58"/>
  <c r="D58" i="58"/>
  <c r="E58" i="58"/>
  <c r="F58" i="58"/>
  <c r="G58" i="58"/>
  <c r="H58" i="58"/>
  <c r="I58" i="58"/>
  <c r="J58" i="58"/>
  <c r="K58" i="58"/>
  <c r="L58" i="58"/>
  <c r="M58" i="58"/>
  <c r="N58" i="58"/>
  <c r="C59" i="58"/>
  <c r="D59" i="58"/>
  <c r="E59" i="58"/>
  <c r="F59" i="58"/>
  <c r="G59" i="58"/>
  <c r="H59" i="58"/>
  <c r="I59" i="58"/>
  <c r="J59" i="58"/>
  <c r="K59" i="58"/>
  <c r="L59" i="58"/>
  <c r="M59" i="58"/>
  <c r="N59" i="58"/>
  <c r="C60" i="58"/>
  <c r="D60" i="58"/>
  <c r="E60" i="58"/>
  <c r="F60" i="58"/>
  <c r="G60" i="58"/>
  <c r="H60" i="58"/>
  <c r="I60" i="58"/>
  <c r="J60" i="58"/>
  <c r="K60" i="58"/>
  <c r="L60" i="58"/>
  <c r="M60" i="58"/>
  <c r="N60" i="58"/>
  <c r="C61" i="58"/>
  <c r="D61" i="58"/>
  <c r="E61" i="58"/>
  <c r="F61" i="58"/>
  <c r="G61" i="58"/>
  <c r="H61" i="58"/>
  <c r="I61" i="58"/>
  <c r="J61" i="58"/>
  <c r="K61" i="58"/>
  <c r="L61" i="58"/>
  <c r="M61" i="58"/>
  <c r="N61" i="58"/>
  <c r="C62" i="58"/>
  <c r="D62" i="58"/>
  <c r="E62" i="58"/>
  <c r="F62" i="58"/>
  <c r="G62" i="58"/>
  <c r="H62" i="58"/>
  <c r="I62" i="58"/>
  <c r="J62" i="58"/>
  <c r="K62" i="58"/>
  <c r="L62" i="58"/>
  <c r="M62" i="58"/>
  <c r="N62" i="58"/>
  <c r="C63" i="58"/>
  <c r="D63" i="58"/>
  <c r="E63" i="58"/>
  <c r="F63" i="58"/>
  <c r="G63" i="58"/>
  <c r="H63" i="58"/>
  <c r="I63" i="58"/>
  <c r="J63" i="58"/>
  <c r="K63" i="58"/>
  <c r="L63" i="58"/>
  <c r="M63" i="58"/>
  <c r="N63" i="58"/>
  <c r="C64" i="58"/>
  <c r="D64" i="58"/>
  <c r="E64" i="58"/>
  <c r="F64" i="58"/>
  <c r="G64" i="58"/>
  <c r="H64" i="58"/>
  <c r="I64" i="58"/>
  <c r="J64" i="58"/>
  <c r="K64" i="58"/>
  <c r="L64" i="58"/>
  <c r="M64" i="58"/>
  <c r="N64" i="58"/>
  <c r="C65" i="58"/>
  <c r="D65" i="58"/>
  <c r="E65" i="58"/>
  <c r="F65" i="58"/>
  <c r="G65" i="58"/>
  <c r="H65" i="58"/>
  <c r="I65" i="58"/>
  <c r="J65" i="58"/>
  <c r="K65" i="58"/>
  <c r="L65" i="58"/>
  <c r="M65" i="58"/>
  <c r="N65" i="58"/>
  <c r="C66" i="58"/>
  <c r="D66" i="58"/>
  <c r="E66" i="58"/>
  <c r="F66" i="58"/>
  <c r="G66" i="58"/>
  <c r="H66" i="58"/>
  <c r="I66" i="58"/>
  <c r="J66" i="58"/>
  <c r="K66" i="58"/>
  <c r="L66" i="58"/>
  <c r="M66" i="58"/>
  <c r="N66" i="58"/>
  <c r="C67" i="58"/>
  <c r="D67" i="58"/>
  <c r="E67" i="58"/>
  <c r="F67" i="58"/>
  <c r="G67" i="58"/>
  <c r="H67" i="58"/>
  <c r="I67" i="58"/>
  <c r="J67" i="58"/>
  <c r="K67" i="58"/>
  <c r="L67" i="58"/>
  <c r="M67" i="58"/>
  <c r="N67" i="58"/>
  <c r="C68" i="58"/>
  <c r="D68" i="58"/>
  <c r="E68" i="58"/>
  <c r="F68" i="58"/>
  <c r="G68" i="58"/>
  <c r="H68" i="58"/>
  <c r="I68" i="58"/>
  <c r="J68" i="58"/>
  <c r="K68" i="58"/>
  <c r="L68" i="58"/>
  <c r="M68" i="58"/>
  <c r="N68" i="58"/>
  <c r="C69" i="58"/>
  <c r="D69" i="58"/>
  <c r="E69" i="58"/>
  <c r="F69" i="58"/>
  <c r="G69" i="58"/>
  <c r="H69" i="58"/>
  <c r="I69" i="58"/>
  <c r="J69" i="58"/>
  <c r="K69" i="58"/>
  <c r="L69" i="58"/>
  <c r="M69" i="58"/>
  <c r="N69" i="58"/>
  <c r="C70" i="58"/>
  <c r="D70" i="58"/>
  <c r="E70" i="58"/>
  <c r="F70" i="58"/>
  <c r="G70" i="58"/>
  <c r="H70" i="58"/>
  <c r="I70" i="58"/>
  <c r="J70" i="58"/>
  <c r="K70" i="58"/>
  <c r="L70" i="58"/>
  <c r="M70" i="58"/>
  <c r="N70" i="58"/>
  <c r="C71" i="58"/>
  <c r="D71" i="58"/>
  <c r="E71" i="58"/>
  <c r="F71" i="58"/>
  <c r="G71" i="58"/>
  <c r="H71" i="58"/>
  <c r="I71" i="58"/>
  <c r="J71" i="58"/>
  <c r="K71" i="58"/>
  <c r="L71" i="58"/>
  <c r="M71" i="58"/>
  <c r="N71" i="58"/>
  <c r="C72" i="58"/>
  <c r="D72" i="58"/>
  <c r="E72" i="58"/>
  <c r="F72" i="58"/>
  <c r="G72" i="58"/>
  <c r="H72" i="58"/>
  <c r="I72" i="58"/>
  <c r="J72" i="58"/>
  <c r="K72" i="58"/>
  <c r="L72" i="58"/>
  <c r="M72" i="58"/>
  <c r="N72" i="58"/>
  <c r="C73" i="58"/>
  <c r="D73" i="58"/>
  <c r="E73" i="58"/>
  <c r="F73" i="58"/>
  <c r="G73" i="58"/>
  <c r="H73" i="58"/>
  <c r="I73" i="58"/>
  <c r="J73" i="58"/>
  <c r="K73" i="58"/>
  <c r="L73" i="58"/>
  <c r="M73" i="58"/>
  <c r="N73" i="58"/>
  <c r="C74" i="58"/>
  <c r="D74" i="58"/>
  <c r="E74" i="58"/>
  <c r="F74" i="58"/>
  <c r="G74" i="58"/>
  <c r="H74" i="58"/>
  <c r="I74" i="58"/>
  <c r="J74" i="58"/>
  <c r="K74" i="58"/>
  <c r="L74" i="58"/>
  <c r="M74" i="58"/>
  <c r="N74" i="58"/>
  <c r="C75" i="58"/>
  <c r="D75" i="58"/>
  <c r="E75" i="58"/>
  <c r="F75" i="58"/>
  <c r="G75" i="58"/>
  <c r="H75" i="58"/>
  <c r="I75" i="58"/>
  <c r="J75" i="58"/>
  <c r="K75" i="58"/>
  <c r="L75" i="58"/>
  <c r="M75" i="58"/>
  <c r="N75" i="58"/>
  <c r="C76" i="58"/>
  <c r="D76" i="58"/>
  <c r="E76" i="58"/>
  <c r="F76" i="58"/>
  <c r="G76" i="58"/>
  <c r="H76" i="58"/>
  <c r="I76" i="58"/>
  <c r="J76" i="58"/>
  <c r="K76" i="58"/>
  <c r="L76" i="58"/>
  <c r="M76" i="58"/>
  <c r="N76" i="58"/>
  <c r="C77" i="58"/>
  <c r="D77" i="58"/>
  <c r="E77" i="58"/>
  <c r="F77" i="58"/>
  <c r="G77" i="58"/>
  <c r="H77" i="58"/>
  <c r="I77" i="58"/>
  <c r="J77" i="58"/>
  <c r="K77" i="58"/>
  <c r="L77" i="58"/>
  <c r="M77" i="58"/>
  <c r="N77" i="58"/>
  <c r="C78" i="58"/>
  <c r="D78" i="58"/>
  <c r="E78" i="58"/>
  <c r="F78" i="58"/>
  <c r="G78" i="58"/>
  <c r="H78" i="58"/>
  <c r="I78" i="58"/>
  <c r="J78" i="58"/>
  <c r="K78" i="58"/>
  <c r="L78" i="58"/>
  <c r="M78" i="58"/>
  <c r="N78" i="58"/>
  <c r="C79" i="58"/>
  <c r="D79" i="58"/>
  <c r="E79" i="58"/>
  <c r="F79" i="58"/>
  <c r="G79" i="58"/>
  <c r="H79" i="58"/>
  <c r="I79" i="58"/>
  <c r="J79" i="58"/>
  <c r="K79" i="58"/>
  <c r="L79" i="58"/>
  <c r="M79" i="58"/>
  <c r="N79" i="58"/>
  <c r="C80" i="58"/>
  <c r="D80" i="58"/>
  <c r="E80" i="58"/>
  <c r="F80" i="58"/>
  <c r="G80" i="58"/>
  <c r="H80" i="58"/>
  <c r="I80" i="58"/>
  <c r="J80" i="58"/>
  <c r="K80" i="58"/>
  <c r="L80" i="58"/>
  <c r="M80" i="58"/>
  <c r="N80" i="58"/>
  <c r="C81" i="58"/>
  <c r="D81" i="58"/>
  <c r="E81" i="58"/>
  <c r="F81" i="58"/>
  <c r="G81" i="58"/>
  <c r="H81" i="58"/>
  <c r="I81" i="58"/>
  <c r="J81" i="58"/>
  <c r="K81" i="58"/>
  <c r="L81" i="58"/>
  <c r="M81" i="58"/>
  <c r="N81" i="58"/>
  <c r="C82" i="58"/>
  <c r="D82" i="58"/>
  <c r="E82" i="58"/>
  <c r="F82" i="58"/>
  <c r="G82" i="58"/>
  <c r="H82" i="58"/>
  <c r="I82" i="58"/>
  <c r="J82" i="58"/>
  <c r="K82" i="58"/>
  <c r="L82" i="58"/>
  <c r="M82" i="58"/>
  <c r="N82" i="58"/>
  <c r="C83" i="58"/>
  <c r="D83" i="58"/>
  <c r="E83" i="58"/>
  <c r="F83" i="58"/>
  <c r="G83" i="58"/>
  <c r="H83" i="58"/>
  <c r="I83" i="58"/>
  <c r="J83" i="58"/>
  <c r="K83" i="58"/>
  <c r="L83" i="58"/>
  <c r="M83" i="58"/>
  <c r="N83" i="58"/>
  <c r="C84" i="58"/>
  <c r="D84" i="58"/>
  <c r="E84" i="58"/>
  <c r="F84" i="58"/>
  <c r="G84" i="58"/>
  <c r="H84" i="58"/>
  <c r="I84" i="58"/>
  <c r="J84" i="58"/>
  <c r="K84" i="58"/>
  <c r="L84" i="58"/>
  <c r="M84" i="58"/>
  <c r="N84" i="58"/>
  <c r="C85" i="58"/>
  <c r="D85" i="58"/>
  <c r="E85" i="58"/>
  <c r="F85" i="58"/>
  <c r="G85" i="58"/>
  <c r="H85" i="58"/>
  <c r="I85" i="58"/>
  <c r="J85" i="58"/>
  <c r="K85" i="58"/>
  <c r="L85" i="58"/>
  <c r="M85" i="58"/>
  <c r="N85" i="58"/>
  <c r="C86" i="58"/>
  <c r="D86" i="58"/>
  <c r="E86" i="58"/>
  <c r="F86" i="58"/>
  <c r="G86" i="58"/>
  <c r="H86" i="58"/>
  <c r="I86" i="58"/>
  <c r="J86" i="58"/>
  <c r="K86" i="58"/>
  <c r="L86" i="58"/>
  <c r="M86" i="58"/>
  <c r="N86" i="58"/>
  <c r="C87" i="58"/>
  <c r="D87" i="58"/>
  <c r="E87" i="58"/>
  <c r="F87" i="58"/>
  <c r="G87" i="58"/>
  <c r="H87" i="58"/>
  <c r="I87" i="58"/>
  <c r="J87" i="58"/>
  <c r="K87" i="58"/>
  <c r="L87" i="58"/>
  <c r="M87" i="58"/>
  <c r="N87" i="58"/>
  <c r="C88" i="58"/>
  <c r="D88" i="58"/>
  <c r="E88" i="58"/>
  <c r="F88" i="58"/>
  <c r="G88" i="58"/>
  <c r="H88" i="58"/>
  <c r="I88" i="58"/>
  <c r="J88" i="58"/>
  <c r="K88" i="58"/>
  <c r="L88" i="58"/>
  <c r="M88" i="58"/>
  <c r="N88" i="58"/>
  <c r="C89" i="58"/>
  <c r="D89" i="58"/>
  <c r="E89" i="58"/>
  <c r="F89" i="58"/>
  <c r="G89" i="58"/>
  <c r="H89" i="58"/>
  <c r="I89" i="58"/>
  <c r="J89" i="58"/>
  <c r="K89" i="58"/>
  <c r="L89" i="58"/>
  <c r="M89" i="58"/>
  <c r="N89" i="58"/>
  <c r="C90" i="58"/>
  <c r="D90" i="58"/>
  <c r="E90" i="58"/>
  <c r="F90" i="58"/>
  <c r="G90" i="58"/>
  <c r="H90" i="58"/>
  <c r="I90" i="58"/>
  <c r="J90" i="58"/>
  <c r="K90" i="58"/>
  <c r="L90" i="58"/>
  <c r="M90" i="58"/>
  <c r="N90" i="58"/>
  <c r="C91" i="58"/>
  <c r="D91" i="58"/>
  <c r="E91" i="58"/>
  <c r="F91" i="58"/>
  <c r="G91" i="58"/>
  <c r="H91" i="58"/>
  <c r="I91" i="58"/>
  <c r="J91" i="58"/>
  <c r="K91" i="58"/>
  <c r="L91" i="58"/>
  <c r="M91" i="58"/>
  <c r="N91" i="58"/>
  <c r="C92" i="58"/>
  <c r="D92" i="58"/>
  <c r="E92" i="58"/>
  <c r="F92" i="58"/>
  <c r="G92" i="58"/>
  <c r="H92" i="58"/>
  <c r="I92" i="58"/>
  <c r="J92" i="58"/>
  <c r="K92" i="58"/>
  <c r="L92" i="58"/>
  <c r="M92" i="58"/>
  <c r="N92" i="58"/>
  <c r="C93" i="58"/>
  <c r="D93" i="58"/>
  <c r="E93" i="58"/>
  <c r="F93" i="58"/>
  <c r="G93" i="58"/>
  <c r="H93" i="58"/>
  <c r="I93" i="58"/>
  <c r="J93" i="58"/>
  <c r="K93" i="58"/>
  <c r="L93" i="58"/>
  <c r="M93" i="58"/>
  <c r="N93" i="58"/>
  <c r="C94" i="58"/>
  <c r="D94" i="58"/>
  <c r="E94" i="58"/>
  <c r="F94" i="58"/>
  <c r="G94" i="58"/>
  <c r="H94" i="58"/>
  <c r="I94" i="58"/>
  <c r="J94" i="58"/>
  <c r="K94" i="58"/>
  <c r="L94" i="58"/>
  <c r="M94" i="58"/>
  <c r="N94" i="58"/>
  <c r="C95" i="58"/>
  <c r="D95" i="58"/>
  <c r="E95" i="58"/>
  <c r="F95" i="58"/>
  <c r="G95" i="58"/>
  <c r="H95" i="58"/>
  <c r="I95" i="58"/>
  <c r="J95" i="58"/>
  <c r="K95" i="58"/>
  <c r="L95" i="58"/>
  <c r="M95" i="58"/>
  <c r="N95" i="58"/>
  <c r="C96" i="58"/>
  <c r="D96" i="58"/>
  <c r="E96" i="58"/>
  <c r="F96" i="58"/>
  <c r="G96" i="58"/>
  <c r="H96" i="58"/>
  <c r="I96" i="58"/>
  <c r="J96" i="58"/>
  <c r="K96" i="58"/>
  <c r="L96" i="58"/>
  <c r="M96" i="58"/>
  <c r="N96" i="58"/>
  <c r="C97" i="58"/>
  <c r="D97" i="58"/>
  <c r="E97" i="58"/>
  <c r="F97" i="58"/>
  <c r="G97" i="58"/>
  <c r="H97" i="58"/>
  <c r="I97" i="58"/>
  <c r="J97" i="58"/>
  <c r="K97" i="58"/>
  <c r="L97" i="58"/>
  <c r="M97" i="58"/>
  <c r="N97" i="58"/>
  <c r="C98" i="58"/>
  <c r="D98" i="58"/>
  <c r="E98" i="58"/>
  <c r="F98" i="58"/>
  <c r="G98" i="58"/>
  <c r="H98" i="58"/>
  <c r="I98" i="58"/>
  <c r="J98" i="58"/>
  <c r="K98" i="58"/>
  <c r="L98" i="58"/>
  <c r="M98" i="58"/>
  <c r="N98" i="58"/>
  <c r="C99" i="58"/>
  <c r="D99" i="58"/>
  <c r="D16" i="58"/>
  <c r="D14" i="58"/>
  <c r="D12" i="58" s="1"/>
  <c r="E99" i="58"/>
  <c r="F99" i="58"/>
  <c r="G99" i="58"/>
  <c r="H99" i="58"/>
  <c r="I99" i="58"/>
  <c r="J99" i="58"/>
  <c r="K99" i="58"/>
  <c r="L99" i="58"/>
  <c r="M99" i="58"/>
  <c r="N99" i="58"/>
  <c r="C100" i="58"/>
  <c r="D100" i="58"/>
  <c r="E100" i="58"/>
  <c r="F100" i="58"/>
  <c r="G100" i="58"/>
  <c r="H100" i="58"/>
  <c r="I100" i="58"/>
  <c r="J100" i="58"/>
  <c r="K100" i="58"/>
  <c r="L100" i="58"/>
  <c r="M100" i="58"/>
  <c r="N100" i="58"/>
  <c r="C101" i="58"/>
  <c r="D101" i="58"/>
  <c r="E101" i="58"/>
  <c r="F101" i="58"/>
  <c r="G101" i="58"/>
  <c r="H101" i="58"/>
  <c r="I101" i="58"/>
  <c r="J101" i="58"/>
  <c r="K101" i="58"/>
  <c r="L101" i="58"/>
  <c r="M101" i="58"/>
  <c r="N101" i="58"/>
  <c r="C102" i="58"/>
  <c r="D102" i="58"/>
  <c r="E102" i="58"/>
  <c r="F102" i="58"/>
  <c r="G102" i="58"/>
  <c r="H102" i="58"/>
  <c r="I102" i="58"/>
  <c r="J102" i="58"/>
  <c r="K102" i="58"/>
  <c r="L102" i="58"/>
  <c r="M102" i="58"/>
  <c r="N102" i="58"/>
  <c r="C103" i="58"/>
  <c r="D103" i="58"/>
  <c r="E103" i="58"/>
  <c r="F103" i="58"/>
  <c r="G103" i="58"/>
  <c r="H103" i="58"/>
  <c r="I103" i="58"/>
  <c r="J103" i="58"/>
  <c r="K103" i="58"/>
  <c r="L103" i="58"/>
  <c r="M103" i="58"/>
  <c r="N103" i="58"/>
  <c r="C104" i="58"/>
  <c r="D104" i="58"/>
  <c r="E104" i="58"/>
  <c r="F104" i="58"/>
  <c r="G104" i="58"/>
  <c r="H104" i="58"/>
  <c r="I104" i="58"/>
  <c r="J104" i="58"/>
  <c r="K104" i="58"/>
  <c r="L104" i="58"/>
  <c r="M104" i="58"/>
  <c r="N104" i="58"/>
  <c r="C105" i="58"/>
  <c r="D105" i="58"/>
  <c r="E105" i="58"/>
  <c r="F105" i="58"/>
  <c r="G105" i="58"/>
  <c r="H105" i="58"/>
  <c r="I105" i="58"/>
  <c r="J105" i="58"/>
  <c r="K105" i="58"/>
  <c r="L105" i="58"/>
  <c r="M105" i="58"/>
  <c r="N105" i="58"/>
  <c r="C106" i="58"/>
  <c r="D106" i="58"/>
  <c r="E106" i="58"/>
  <c r="F106" i="58"/>
  <c r="G106" i="58"/>
  <c r="H106" i="58"/>
  <c r="I106" i="58"/>
  <c r="J106" i="58"/>
  <c r="K106" i="58"/>
  <c r="L106" i="58"/>
  <c r="M106" i="58"/>
  <c r="N106" i="58"/>
  <c r="C107" i="58"/>
  <c r="D107" i="58"/>
  <c r="E107" i="58"/>
  <c r="F107" i="58"/>
  <c r="G107" i="58"/>
  <c r="H107" i="58"/>
  <c r="I107" i="58"/>
  <c r="J107" i="58"/>
  <c r="K107" i="58"/>
  <c r="L107" i="58"/>
  <c r="M107" i="58"/>
  <c r="N107" i="58"/>
  <c r="C108" i="58"/>
  <c r="D108" i="58"/>
  <c r="E108" i="58"/>
  <c r="F108" i="58"/>
  <c r="G108" i="58"/>
  <c r="H108" i="58"/>
  <c r="I108" i="58"/>
  <c r="J108" i="58"/>
  <c r="K108" i="58"/>
  <c r="L108" i="58"/>
  <c r="M108" i="58"/>
  <c r="N108" i="58"/>
  <c r="C109" i="58"/>
  <c r="D109" i="58"/>
  <c r="E109" i="58"/>
  <c r="F109" i="58"/>
  <c r="G109" i="58"/>
  <c r="H109" i="58"/>
  <c r="I109" i="58"/>
  <c r="J109" i="58"/>
  <c r="K109" i="58"/>
  <c r="L109" i="58"/>
  <c r="M109" i="58"/>
  <c r="N109" i="58"/>
  <c r="C110" i="58"/>
  <c r="D110" i="58"/>
  <c r="E110" i="58"/>
  <c r="F110" i="58"/>
  <c r="G110" i="58"/>
  <c r="H110" i="58"/>
  <c r="I110" i="58"/>
  <c r="J110" i="58"/>
  <c r="K110" i="58"/>
  <c r="L110" i="58"/>
  <c r="M110" i="58"/>
  <c r="N110" i="58"/>
  <c r="C111" i="58"/>
  <c r="C16" i="58" s="1"/>
  <c r="C14" i="58" s="1"/>
  <c r="C12" i="58" s="1"/>
  <c r="D111" i="58"/>
  <c r="E111" i="58"/>
  <c r="F111" i="58"/>
  <c r="G111" i="58"/>
  <c r="H111" i="58"/>
  <c r="I111" i="58"/>
  <c r="J111" i="58"/>
  <c r="K111" i="58"/>
  <c r="L111" i="58"/>
  <c r="M111" i="58"/>
  <c r="N111" i="58"/>
  <c r="C112" i="58"/>
  <c r="D112" i="58"/>
  <c r="E112" i="58"/>
  <c r="F112" i="58"/>
  <c r="G112" i="58"/>
  <c r="H112" i="58"/>
  <c r="I112" i="58"/>
  <c r="J112" i="58"/>
  <c r="K112" i="58"/>
  <c r="L112" i="58"/>
  <c r="M112" i="58"/>
  <c r="N112" i="58"/>
  <c r="C113" i="58"/>
  <c r="D113" i="58"/>
  <c r="E113" i="58"/>
  <c r="F113" i="58"/>
  <c r="G113" i="58"/>
  <c r="H113" i="58"/>
  <c r="I113" i="58"/>
  <c r="J113" i="58"/>
  <c r="K113" i="58"/>
  <c r="L113" i="58"/>
  <c r="M113" i="58"/>
  <c r="N113" i="58"/>
  <c r="C114" i="58"/>
  <c r="D114" i="58"/>
  <c r="E114" i="58"/>
  <c r="F114" i="58"/>
  <c r="G114" i="58"/>
  <c r="H114" i="58"/>
  <c r="I114" i="58"/>
  <c r="J114" i="58"/>
  <c r="K114" i="58"/>
  <c r="L114" i="58"/>
  <c r="M114" i="58"/>
  <c r="N114" i="58"/>
  <c r="C115" i="58"/>
  <c r="D115" i="58"/>
  <c r="E115" i="58"/>
  <c r="F115" i="58"/>
  <c r="G115" i="58"/>
  <c r="H115" i="58"/>
  <c r="I115" i="58"/>
  <c r="J115" i="58"/>
  <c r="K115" i="58"/>
  <c r="L115" i="58"/>
  <c r="M115" i="58"/>
  <c r="N115" i="58"/>
  <c r="C116" i="58"/>
  <c r="D116" i="58"/>
  <c r="E116" i="58"/>
  <c r="F116" i="58"/>
  <c r="G116" i="58"/>
  <c r="H116" i="58"/>
  <c r="I116" i="58"/>
  <c r="J116" i="58"/>
  <c r="K116" i="58"/>
  <c r="L116" i="58"/>
  <c r="M116" i="58"/>
  <c r="N116" i="58"/>
  <c r="C117" i="58"/>
  <c r="D117" i="58"/>
  <c r="E117" i="58"/>
  <c r="F117" i="58"/>
  <c r="G117" i="58"/>
  <c r="H117" i="58"/>
  <c r="I117" i="58"/>
  <c r="J117" i="58"/>
  <c r="K117" i="58"/>
  <c r="L117" i="58"/>
  <c r="M117" i="58"/>
  <c r="N117" i="58"/>
  <c r="C118" i="58"/>
  <c r="D118" i="58"/>
  <c r="E118" i="58"/>
  <c r="F118" i="58"/>
  <c r="G118" i="58"/>
  <c r="H118" i="58"/>
  <c r="I118" i="58"/>
  <c r="J118" i="58"/>
  <c r="K118" i="58"/>
  <c r="L118" i="58"/>
  <c r="M118" i="58"/>
  <c r="N118" i="58"/>
  <c r="C119" i="58"/>
  <c r="D119" i="58"/>
  <c r="E119" i="58"/>
  <c r="F119" i="58"/>
  <c r="G119" i="58"/>
  <c r="H119" i="58"/>
  <c r="I119" i="58"/>
  <c r="J119" i="58"/>
  <c r="K119" i="58"/>
  <c r="L119" i="58"/>
  <c r="M119" i="58"/>
  <c r="N119" i="58"/>
  <c r="C120" i="58"/>
  <c r="D120" i="58"/>
  <c r="E120" i="58"/>
  <c r="F120" i="58"/>
  <c r="G120" i="58"/>
  <c r="H120" i="58"/>
  <c r="I120" i="58"/>
  <c r="J120" i="58"/>
  <c r="K120" i="58"/>
  <c r="L120" i="58"/>
  <c r="M120" i="58"/>
  <c r="N120" i="58"/>
  <c r="C121" i="58"/>
  <c r="D121" i="58"/>
  <c r="E121" i="58"/>
  <c r="F121" i="58"/>
  <c r="G121" i="58"/>
  <c r="H121" i="58"/>
  <c r="I121" i="58"/>
  <c r="J121" i="58"/>
  <c r="K121" i="58"/>
  <c r="L121" i="58"/>
  <c r="M121" i="58"/>
  <c r="N121" i="58"/>
  <c r="C122" i="58"/>
  <c r="D122" i="58"/>
  <c r="E122" i="58"/>
  <c r="F122" i="58"/>
  <c r="G122" i="58"/>
  <c r="H122" i="58"/>
  <c r="I122" i="58"/>
  <c r="J122" i="58"/>
  <c r="K122" i="58"/>
  <c r="L122" i="58"/>
  <c r="M122" i="58"/>
  <c r="N122" i="58"/>
  <c r="C123" i="58"/>
  <c r="D123" i="58"/>
  <c r="E123" i="58"/>
  <c r="F123" i="58"/>
  <c r="G123" i="58"/>
  <c r="H123" i="58"/>
  <c r="I123" i="58"/>
  <c r="J123" i="58"/>
  <c r="K123" i="58"/>
  <c r="L123" i="58"/>
  <c r="M123" i="58"/>
  <c r="N123" i="58"/>
  <c r="C124" i="58"/>
  <c r="D124" i="58"/>
  <c r="E124" i="58"/>
  <c r="F124" i="58"/>
  <c r="G124" i="58"/>
  <c r="H124" i="58"/>
  <c r="I124" i="58"/>
  <c r="J124" i="58"/>
  <c r="K124" i="58"/>
  <c r="L124" i="58"/>
  <c r="M124" i="58"/>
  <c r="N124" i="58"/>
  <c r="C125" i="58"/>
  <c r="D125" i="58"/>
  <c r="E125" i="58"/>
  <c r="F125" i="58"/>
  <c r="G125" i="58"/>
  <c r="H125" i="58"/>
  <c r="I125" i="58"/>
  <c r="J125" i="58"/>
  <c r="K125" i="58"/>
  <c r="L125" i="58"/>
  <c r="M125" i="58"/>
  <c r="N125" i="58"/>
  <c r="C126" i="58"/>
  <c r="D126" i="58"/>
  <c r="E126" i="58"/>
  <c r="F126" i="58"/>
  <c r="G126" i="58"/>
  <c r="H126" i="58"/>
  <c r="I126" i="58"/>
  <c r="J126" i="58"/>
  <c r="K126" i="58"/>
  <c r="L126" i="58"/>
  <c r="M126" i="58"/>
  <c r="N126" i="58"/>
  <c r="C127" i="58"/>
  <c r="D127" i="58"/>
  <c r="E127" i="58"/>
  <c r="F127" i="58"/>
  <c r="G127" i="58"/>
  <c r="H127" i="58"/>
  <c r="I127" i="58"/>
  <c r="J127" i="58"/>
  <c r="K127" i="58"/>
  <c r="L127" i="58"/>
  <c r="M127" i="58"/>
  <c r="N127" i="58"/>
  <c r="C128" i="58"/>
  <c r="D128" i="58"/>
  <c r="E128" i="58"/>
  <c r="F128" i="58"/>
  <c r="G128" i="58"/>
  <c r="H128" i="58"/>
  <c r="I128" i="58"/>
  <c r="J128" i="58"/>
  <c r="K128" i="58"/>
  <c r="L128" i="58"/>
  <c r="M128" i="58"/>
  <c r="N128" i="58"/>
  <c r="C129" i="58"/>
  <c r="D129" i="58"/>
  <c r="E129" i="58"/>
  <c r="F129" i="58"/>
  <c r="G129" i="58"/>
  <c r="H129" i="58"/>
  <c r="I129" i="58"/>
  <c r="J129" i="58"/>
  <c r="K129" i="58"/>
  <c r="L129" i="58"/>
  <c r="M129" i="58"/>
  <c r="N129" i="58"/>
  <c r="C130" i="58"/>
  <c r="D130" i="58"/>
  <c r="E130" i="58"/>
  <c r="F130" i="58"/>
  <c r="G130" i="58"/>
  <c r="H130" i="58"/>
  <c r="I130" i="58"/>
  <c r="J130" i="58"/>
  <c r="K130" i="58"/>
  <c r="L130" i="58"/>
  <c r="M130" i="58"/>
  <c r="N130" i="58"/>
  <c r="C131" i="58"/>
  <c r="D131" i="58"/>
  <c r="E131" i="58"/>
  <c r="F131" i="58"/>
  <c r="G131" i="58"/>
  <c r="H131" i="58"/>
  <c r="I131" i="58"/>
  <c r="J131" i="58"/>
  <c r="K131" i="58"/>
  <c r="L131" i="58"/>
  <c r="M131" i="58"/>
  <c r="N131" i="58"/>
  <c r="C132" i="58"/>
  <c r="D132" i="58"/>
  <c r="E132" i="58"/>
  <c r="F132" i="58"/>
  <c r="G132" i="58"/>
  <c r="H132" i="58"/>
  <c r="I132" i="58"/>
  <c r="J132" i="58"/>
  <c r="K132" i="58"/>
  <c r="L132" i="58"/>
  <c r="M132" i="58"/>
  <c r="N132" i="58"/>
  <c r="C133" i="58"/>
  <c r="D133" i="58"/>
  <c r="E133" i="58"/>
  <c r="F133" i="58"/>
  <c r="G133" i="58"/>
  <c r="H133" i="58"/>
  <c r="I133" i="58"/>
  <c r="J133" i="58"/>
  <c r="K133" i="58"/>
  <c r="L133" i="58"/>
  <c r="M133" i="58"/>
  <c r="N133" i="58"/>
  <c r="C134" i="58"/>
  <c r="D134" i="58"/>
  <c r="E134" i="58"/>
  <c r="F134" i="58"/>
  <c r="G134" i="58"/>
  <c r="H134" i="58"/>
  <c r="I134" i="58"/>
  <c r="J134" i="58"/>
  <c r="K134" i="58"/>
  <c r="L134" i="58"/>
  <c r="M134" i="58"/>
  <c r="N134" i="58"/>
  <c r="C135" i="58"/>
  <c r="D135" i="58"/>
  <c r="E135" i="58"/>
  <c r="F135" i="58"/>
  <c r="G135" i="58"/>
  <c r="H135" i="58"/>
  <c r="I135" i="58"/>
  <c r="J135" i="58"/>
  <c r="K135" i="58"/>
  <c r="L135" i="58"/>
  <c r="M135" i="58"/>
  <c r="N135" i="58"/>
  <c r="C136" i="58"/>
  <c r="D136" i="58"/>
  <c r="E136" i="58"/>
  <c r="F136" i="58"/>
  <c r="G136" i="58"/>
  <c r="H136" i="58"/>
  <c r="I136" i="58"/>
  <c r="J136" i="58"/>
  <c r="K136" i="58"/>
  <c r="L136" i="58"/>
  <c r="M136" i="58"/>
  <c r="N136" i="58"/>
  <c r="C137" i="58"/>
  <c r="D137" i="58"/>
  <c r="E137" i="58"/>
  <c r="F137" i="58"/>
  <c r="G137" i="58"/>
  <c r="H137" i="58"/>
  <c r="I137" i="58"/>
  <c r="J137" i="58"/>
  <c r="K137" i="58"/>
  <c r="L137" i="58"/>
  <c r="M137" i="58"/>
  <c r="N137" i="58"/>
  <c r="C138" i="58"/>
  <c r="D138" i="58"/>
  <c r="E138" i="58"/>
  <c r="F138" i="58"/>
  <c r="G138" i="58"/>
  <c r="H138" i="58"/>
  <c r="I138" i="58"/>
  <c r="J138" i="58"/>
  <c r="K138" i="58"/>
  <c r="L138" i="58"/>
  <c r="M138" i="58"/>
  <c r="N138" i="58"/>
  <c r="C139" i="58"/>
  <c r="D139" i="58"/>
  <c r="E139" i="58"/>
  <c r="F139" i="58"/>
  <c r="G139" i="58"/>
  <c r="H139" i="58"/>
  <c r="I139" i="58"/>
  <c r="J139" i="58"/>
  <c r="K139" i="58"/>
  <c r="L139" i="58"/>
  <c r="M139" i="58"/>
  <c r="N139" i="58"/>
  <c r="C140" i="58"/>
  <c r="D140" i="58"/>
  <c r="E140" i="58"/>
  <c r="F140" i="58"/>
  <c r="G140" i="58"/>
  <c r="H140" i="58"/>
  <c r="I140" i="58"/>
  <c r="J140" i="58"/>
  <c r="K140" i="58"/>
  <c r="L140" i="58"/>
  <c r="M140" i="58"/>
  <c r="N140" i="58"/>
  <c r="C141" i="58"/>
  <c r="D141" i="58"/>
  <c r="E141" i="58"/>
  <c r="F141" i="58"/>
  <c r="G141" i="58"/>
  <c r="H141" i="58"/>
  <c r="I141" i="58"/>
  <c r="J141" i="58"/>
  <c r="K141" i="58"/>
  <c r="L141" i="58"/>
  <c r="M141" i="58"/>
  <c r="N141" i="58"/>
  <c r="C142" i="58"/>
  <c r="D142" i="58"/>
  <c r="E142" i="58"/>
  <c r="F142" i="58"/>
  <c r="G142" i="58"/>
  <c r="H142" i="58"/>
  <c r="I142" i="58"/>
  <c r="J142" i="58"/>
  <c r="K142" i="58"/>
  <c r="L142" i="58"/>
  <c r="M142" i="58"/>
  <c r="N142" i="58"/>
  <c r="C143" i="58"/>
  <c r="D143" i="58"/>
  <c r="E143" i="58"/>
  <c r="F143" i="58"/>
  <c r="G143" i="58"/>
  <c r="H143" i="58"/>
  <c r="I143" i="58"/>
  <c r="J143" i="58"/>
  <c r="K143" i="58"/>
  <c r="L143" i="58"/>
  <c r="M143" i="58"/>
  <c r="N143" i="58"/>
  <c r="C144" i="58"/>
  <c r="D144" i="58"/>
  <c r="E144" i="58"/>
  <c r="F144" i="58"/>
  <c r="G144" i="58"/>
  <c r="H144" i="58"/>
  <c r="I144" i="58"/>
  <c r="J144" i="58"/>
  <c r="K144" i="58"/>
  <c r="L144" i="58"/>
  <c r="M144" i="58"/>
  <c r="N144" i="58"/>
  <c r="C145" i="58"/>
  <c r="D145" i="58"/>
  <c r="E145" i="58"/>
  <c r="F145" i="58"/>
  <c r="G145" i="58"/>
  <c r="H145" i="58"/>
  <c r="I145" i="58"/>
  <c r="J145" i="58"/>
  <c r="K145" i="58"/>
  <c r="L145" i="58"/>
  <c r="M145" i="58"/>
  <c r="N145" i="58"/>
  <c r="C146" i="58"/>
  <c r="D146" i="58"/>
  <c r="E146" i="58"/>
  <c r="F146" i="58"/>
  <c r="G146" i="58"/>
  <c r="H146" i="58"/>
  <c r="I146" i="58"/>
  <c r="J146" i="58"/>
  <c r="K146" i="58"/>
  <c r="L146" i="58"/>
  <c r="M146" i="58"/>
  <c r="N146" i="58"/>
  <c r="C147" i="58"/>
  <c r="D147" i="58"/>
  <c r="E147" i="58"/>
  <c r="F147" i="58"/>
  <c r="G147" i="58"/>
  <c r="H147" i="58"/>
  <c r="I147" i="58"/>
  <c r="J147" i="58"/>
  <c r="K147" i="58"/>
  <c r="L147" i="58"/>
  <c r="M147" i="58"/>
  <c r="N147" i="58"/>
  <c r="C148" i="58"/>
  <c r="D148" i="58"/>
  <c r="E148" i="58"/>
  <c r="F148" i="58"/>
  <c r="G148" i="58"/>
  <c r="H148" i="58"/>
  <c r="I148" i="58"/>
  <c r="J148" i="58"/>
  <c r="K148" i="58"/>
  <c r="L148" i="58"/>
  <c r="M148" i="58"/>
  <c r="N148" i="58"/>
  <c r="C149" i="58"/>
  <c r="D149" i="58"/>
  <c r="E149" i="58"/>
  <c r="F149" i="58"/>
  <c r="G149" i="58"/>
  <c r="H149" i="58"/>
  <c r="I149" i="58"/>
  <c r="J149" i="58"/>
  <c r="K149" i="58"/>
  <c r="L149" i="58"/>
  <c r="M149" i="58"/>
  <c r="N149" i="58"/>
  <c r="C150" i="58"/>
  <c r="D150" i="58"/>
  <c r="E150" i="58"/>
  <c r="F150" i="58"/>
  <c r="G150" i="58"/>
  <c r="H150" i="58"/>
  <c r="I150" i="58"/>
  <c r="J150" i="58"/>
  <c r="K150" i="58"/>
  <c r="L150" i="58"/>
  <c r="M150" i="58"/>
  <c r="N150" i="58"/>
  <c r="C151" i="58"/>
  <c r="D151" i="58"/>
  <c r="E151" i="58"/>
  <c r="F151" i="58"/>
  <c r="G151" i="58"/>
  <c r="H151" i="58"/>
  <c r="I151" i="58"/>
  <c r="J151" i="58"/>
  <c r="K151" i="58"/>
  <c r="L151" i="58"/>
  <c r="M151" i="58"/>
  <c r="N151" i="58"/>
  <c r="C152" i="58"/>
  <c r="D152" i="58"/>
  <c r="E152" i="58"/>
  <c r="F152" i="58"/>
  <c r="G152" i="58"/>
  <c r="H152" i="58"/>
  <c r="I152" i="58"/>
  <c r="J152" i="58"/>
  <c r="K152" i="58"/>
  <c r="L152" i="58"/>
  <c r="M152" i="58"/>
  <c r="N152" i="58"/>
  <c r="C153" i="58"/>
  <c r="D153" i="58"/>
  <c r="E153" i="58"/>
  <c r="F153" i="58"/>
  <c r="G153" i="58"/>
  <c r="H153" i="58"/>
  <c r="I153" i="58"/>
  <c r="J153" i="58"/>
  <c r="K153" i="58"/>
  <c r="L153" i="58"/>
  <c r="M153" i="58"/>
  <c r="N153" i="58"/>
  <c r="C154" i="58"/>
  <c r="D154" i="58"/>
  <c r="E154" i="58"/>
  <c r="F154" i="58"/>
  <c r="G154" i="58"/>
  <c r="H154" i="58"/>
  <c r="I154" i="58"/>
  <c r="J154" i="58"/>
  <c r="K154" i="58"/>
  <c r="L154" i="58"/>
  <c r="M154" i="58"/>
  <c r="N154" i="58"/>
  <c r="C155" i="58"/>
  <c r="D155" i="58"/>
  <c r="E155" i="58"/>
  <c r="F155" i="58"/>
  <c r="G155" i="58"/>
  <c r="H155" i="58"/>
  <c r="I155" i="58"/>
  <c r="J155" i="58"/>
  <c r="K155" i="58"/>
  <c r="L155" i="58"/>
  <c r="M155" i="58"/>
  <c r="N155" i="58"/>
  <c r="C156" i="58"/>
  <c r="D156" i="58"/>
  <c r="E156" i="58"/>
  <c r="F156" i="58"/>
  <c r="G156" i="58"/>
  <c r="H156" i="58"/>
  <c r="I156" i="58"/>
  <c r="J156" i="58"/>
  <c r="K156" i="58"/>
  <c r="L156" i="58"/>
  <c r="M156" i="58"/>
  <c r="N156" i="58"/>
  <c r="C157" i="58"/>
  <c r="D157" i="58"/>
  <c r="E157" i="58"/>
  <c r="F157" i="58"/>
  <c r="G157" i="58"/>
  <c r="H157" i="58"/>
  <c r="I157" i="58"/>
  <c r="J157" i="58"/>
  <c r="K157" i="58"/>
  <c r="L157" i="58"/>
  <c r="M157" i="58"/>
  <c r="N157" i="58"/>
  <c r="C158" i="58"/>
  <c r="D158" i="58"/>
  <c r="E158" i="58"/>
  <c r="F158" i="58"/>
  <c r="G158" i="58"/>
  <c r="H158" i="58"/>
  <c r="I158" i="58"/>
  <c r="J158" i="58"/>
  <c r="K158" i="58"/>
  <c r="L158" i="58"/>
  <c r="M158" i="58"/>
  <c r="N158" i="58"/>
  <c r="C159" i="58"/>
  <c r="D159" i="58"/>
  <c r="E159" i="58"/>
  <c r="F159" i="58"/>
  <c r="G159" i="58"/>
  <c r="H159" i="58"/>
  <c r="I159" i="58"/>
  <c r="J159" i="58"/>
  <c r="K159" i="58"/>
  <c r="L159" i="58"/>
  <c r="M159" i="58"/>
  <c r="N159" i="58"/>
  <c r="C160" i="58"/>
  <c r="D160" i="58"/>
  <c r="E160" i="58"/>
  <c r="F160" i="58"/>
  <c r="G160" i="58"/>
  <c r="H160" i="58"/>
  <c r="I160" i="58"/>
  <c r="J160" i="58"/>
  <c r="K160" i="58"/>
  <c r="L160" i="58"/>
  <c r="M160" i="58"/>
  <c r="N160" i="58"/>
  <c r="C161" i="58"/>
  <c r="D161" i="58"/>
  <c r="E161" i="58"/>
  <c r="F161" i="58"/>
  <c r="G161" i="58"/>
  <c r="H161" i="58"/>
  <c r="I161" i="58"/>
  <c r="J161" i="58"/>
  <c r="K161" i="58"/>
  <c r="L161" i="58"/>
  <c r="M161" i="58"/>
  <c r="N161" i="58"/>
  <c r="C162" i="58"/>
  <c r="D162" i="58"/>
  <c r="E162" i="58"/>
  <c r="F162" i="58"/>
  <c r="G162" i="58"/>
  <c r="H162" i="58"/>
  <c r="I162" i="58"/>
  <c r="J162" i="58"/>
  <c r="K162" i="58"/>
  <c r="L162" i="58"/>
  <c r="M162" i="58"/>
  <c r="N162" i="58"/>
  <c r="C163" i="58"/>
  <c r="D163" i="58"/>
  <c r="E163" i="58"/>
  <c r="F163" i="58"/>
  <c r="G163" i="58"/>
  <c r="H163" i="58"/>
  <c r="I163" i="58"/>
  <c r="J163" i="58"/>
  <c r="K163" i="58"/>
  <c r="L163" i="58"/>
  <c r="M163" i="58"/>
  <c r="N163" i="58"/>
  <c r="C164" i="58"/>
  <c r="D164" i="58"/>
  <c r="E164" i="58"/>
  <c r="F164" i="58"/>
  <c r="G164" i="58"/>
  <c r="H164" i="58"/>
  <c r="I164" i="58"/>
  <c r="J164" i="58"/>
  <c r="K164" i="58"/>
  <c r="L164" i="58"/>
  <c r="M164" i="58"/>
  <c r="N164" i="58"/>
  <c r="C165" i="58"/>
  <c r="D165" i="58"/>
  <c r="E165" i="58"/>
  <c r="F165" i="58"/>
  <c r="G165" i="58"/>
  <c r="H165" i="58"/>
  <c r="I165" i="58"/>
  <c r="J165" i="58"/>
  <c r="K165" i="58"/>
  <c r="L165" i="58"/>
  <c r="M165" i="58"/>
  <c r="N165" i="58"/>
  <c r="C166" i="58"/>
  <c r="D166" i="58"/>
  <c r="E166" i="58"/>
  <c r="F166" i="58"/>
  <c r="G166" i="58"/>
  <c r="H166" i="58"/>
  <c r="I166" i="58"/>
  <c r="J166" i="58"/>
  <c r="K166" i="58"/>
  <c r="L166" i="58"/>
  <c r="M166" i="58"/>
  <c r="N166" i="58"/>
  <c r="C167" i="58"/>
  <c r="D167" i="58"/>
  <c r="E167" i="58"/>
  <c r="F167" i="58"/>
  <c r="G167" i="58"/>
  <c r="H167" i="58"/>
  <c r="I167" i="58"/>
  <c r="J167" i="58"/>
  <c r="K167" i="58"/>
  <c r="L167" i="58"/>
  <c r="M167" i="58"/>
  <c r="N167" i="58"/>
  <c r="C168" i="58"/>
  <c r="D168" i="58"/>
  <c r="E168" i="58"/>
  <c r="F168" i="58"/>
  <c r="G168" i="58"/>
  <c r="H168" i="58"/>
  <c r="I168" i="58"/>
  <c r="J168" i="58"/>
  <c r="K168" i="58"/>
  <c r="L168" i="58"/>
  <c r="M168" i="58"/>
  <c r="N168" i="58"/>
  <c r="C169" i="58"/>
  <c r="D169" i="58"/>
  <c r="E169" i="58"/>
  <c r="F169" i="58"/>
  <c r="G169" i="58"/>
  <c r="H169" i="58"/>
  <c r="I169" i="58"/>
  <c r="J169" i="58"/>
  <c r="K169" i="58"/>
  <c r="L169" i="58"/>
  <c r="M169" i="58"/>
  <c r="N169" i="58"/>
  <c r="C170" i="58"/>
  <c r="D170" i="58"/>
  <c r="E170" i="58"/>
  <c r="F170" i="58"/>
  <c r="G170" i="58"/>
  <c r="H170" i="58"/>
  <c r="I170" i="58"/>
  <c r="J170" i="58"/>
  <c r="K170" i="58"/>
  <c r="L170" i="58"/>
  <c r="M170" i="58"/>
  <c r="N170" i="58"/>
  <c r="C171" i="58"/>
  <c r="D171" i="58"/>
  <c r="E171" i="58"/>
  <c r="F171" i="58"/>
  <c r="G171" i="58"/>
  <c r="H171" i="58"/>
  <c r="I171" i="58"/>
  <c r="J171" i="58"/>
  <c r="K171" i="58"/>
  <c r="L171" i="58"/>
  <c r="M171" i="58"/>
  <c r="N171" i="58"/>
  <c r="C172" i="58"/>
  <c r="D172" i="58"/>
  <c r="E172" i="58"/>
  <c r="F172" i="58"/>
  <c r="G172" i="58"/>
  <c r="H172" i="58"/>
  <c r="I172" i="58"/>
  <c r="J172" i="58"/>
  <c r="K172" i="58"/>
  <c r="L172" i="58"/>
  <c r="M172" i="58"/>
  <c r="N172" i="58"/>
  <c r="C173" i="58"/>
  <c r="D173" i="58"/>
  <c r="E173" i="58"/>
  <c r="F173" i="58"/>
  <c r="G173" i="58"/>
  <c r="H173" i="58"/>
  <c r="I173" i="58"/>
  <c r="J173" i="58"/>
  <c r="K173" i="58"/>
  <c r="L173" i="58"/>
  <c r="M173" i="58"/>
  <c r="N173" i="58"/>
  <c r="C174" i="58"/>
  <c r="D174" i="58"/>
  <c r="E174" i="58"/>
  <c r="F174" i="58"/>
  <c r="G174" i="58"/>
  <c r="H174" i="58"/>
  <c r="I174" i="58"/>
  <c r="J174" i="58"/>
  <c r="K174" i="58"/>
  <c r="L174" i="58"/>
  <c r="M174" i="58"/>
  <c r="N174" i="58"/>
  <c r="C175" i="58"/>
  <c r="D175" i="58"/>
  <c r="E175" i="58"/>
  <c r="F175" i="58"/>
  <c r="G175" i="58"/>
  <c r="H175" i="58"/>
  <c r="I175" i="58"/>
  <c r="J175" i="58"/>
  <c r="K175" i="58"/>
  <c r="L175" i="58"/>
  <c r="M175" i="58"/>
  <c r="N175" i="58"/>
  <c r="C176" i="58"/>
  <c r="D176" i="58"/>
  <c r="E176" i="58"/>
  <c r="F176" i="58"/>
  <c r="G176" i="58"/>
  <c r="H176" i="58"/>
  <c r="I176" i="58"/>
  <c r="J176" i="58"/>
  <c r="K176" i="58"/>
  <c r="L176" i="58"/>
  <c r="M176" i="58"/>
  <c r="N176" i="58"/>
  <c r="C177" i="58"/>
  <c r="D177" i="58"/>
  <c r="E177" i="58"/>
  <c r="F177" i="58"/>
  <c r="G177" i="58"/>
  <c r="H177" i="58"/>
  <c r="I177" i="58"/>
  <c r="J177" i="58"/>
  <c r="K177" i="58"/>
  <c r="L177" i="58"/>
  <c r="M177" i="58"/>
  <c r="N177" i="58"/>
  <c r="C178" i="58"/>
  <c r="D178" i="58"/>
  <c r="E178" i="58"/>
  <c r="F178" i="58"/>
  <c r="G178" i="58"/>
  <c r="H178" i="58"/>
  <c r="I178" i="58"/>
  <c r="J178" i="58"/>
  <c r="K178" i="58"/>
  <c r="L178" i="58"/>
  <c r="M178" i="58"/>
  <c r="N178" i="58"/>
  <c r="C179" i="58"/>
  <c r="D179" i="58"/>
  <c r="E179" i="58"/>
  <c r="F179" i="58"/>
  <c r="G179" i="58"/>
  <c r="H179" i="58"/>
  <c r="I179" i="58"/>
  <c r="J179" i="58"/>
  <c r="K179" i="58"/>
  <c r="L179" i="58"/>
  <c r="M179" i="58"/>
  <c r="N179" i="58"/>
  <c r="C180" i="58"/>
  <c r="D180" i="58"/>
  <c r="E180" i="58"/>
  <c r="F180" i="58"/>
  <c r="G180" i="58"/>
  <c r="H180" i="58"/>
  <c r="I180" i="58"/>
  <c r="J180" i="58"/>
  <c r="K180" i="58"/>
  <c r="L180" i="58"/>
  <c r="M180" i="58"/>
  <c r="N180" i="58"/>
  <c r="C181" i="58"/>
  <c r="D181" i="58"/>
  <c r="E181" i="58"/>
  <c r="F181" i="58"/>
  <c r="G181" i="58"/>
  <c r="H181" i="58"/>
  <c r="I181" i="58"/>
  <c r="J181" i="58"/>
  <c r="K181" i="58"/>
  <c r="L181" i="58"/>
  <c r="M181" i="58"/>
  <c r="N181" i="58"/>
  <c r="C182" i="58"/>
  <c r="D182" i="58"/>
  <c r="E182" i="58"/>
  <c r="F182" i="58"/>
  <c r="G182" i="58"/>
  <c r="H182" i="58"/>
  <c r="I182" i="58"/>
  <c r="J182" i="58"/>
  <c r="K182" i="58"/>
  <c r="L182" i="58"/>
  <c r="M182" i="58"/>
  <c r="N182" i="58"/>
  <c r="C183" i="58"/>
  <c r="D183" i="58"/>
  <c r="E183" i="58"/>
  <c r="F183" i="58"/>
  <c r="G183" i="58"/>
  <c r="H183" i="58"/>
  <c r="I183" i="58"/>
  <c r="J183" i="58"/>
  <c r="K183" i="58"/>
  <c r="L183" i="58"/>
  <c r="M183" i="58"/>
  <c r="N183" i="58"/>
  <c r="C184" i="58"/>
  <c r="D184" i="58"/>
  <c r="E184" i="58"/>
  <c r="F184" i="58"/>
  <c r="G184" i="58"/>
  <c r="H184" i="58"/>
  <c r="I184" i="58"/>
  <c r="J184" i="58"/>
  <c r="K184" i="58"/>
  <c r="L184" i="58"/>
  <c r="M184" i="58"/>
  <c r="N184" i="58"/>
  <c r="C185" i="58"/>
  <c r="D185" i="58"/>
  <c r="E185" i="58"/>
  <c r="F185" i="58"/>
  <c r="G185" i="58"/>
  <c r="H185" i="58"/>
  <c r="I185" i="58"/>
  <c r="J185" i="58"/>
  <c r="K185" i="58"/>
  <c r="L185" i="58"/>
  <c r="M185" i="58"/>
  <c r="N185" i="58"/>
  <c r="C186" i="58"/>
  <c r="D186" i="58"/>
  <c r="E186" i="58"/>
  <c r="F186" i="58"/>
  <c r="G186" i="58"/>
  <c r="H186" i="58"/>
  <c r="I186" i="58"/>
  <c r="J186" i="58"/>
  <c r="K186" i="58"/>
  <c r="L186" i="58"/>
  <c r="M186" i="58"/>
  <c r="N186" i="58"/>
  <c r="C187" i="58"/>
  <c r="D187" i="58"/>
  <c r="E187" i="58"/>
  <c r="F187" i="58"/>
  <c r="G187" i="58"/>
  <c r="H187" i="58"/>
  <c r="I187" i="58"/>
  <c r="J187" i="58"/>
  <c r="K187" i="58"/>
  <c r="L187" i="58"/>
  <c r="M187" i="58"/>
  <c r="N187" i="58"/>
  <c r="C188" i="58"/>
  <c r="D188" i="58"/>
  <c r="E188" i="58"/>
  <c r="F188" i="58"/>
  <c r="G188" i="58"/>
  <c r="H188" i="58"/>
  <c r="I188" i="58"/>
  <c r="J188" i="58"/>
  <c r="K188" i="58"/>
  <c r="L188" i="58"/>
  <c r="M188" i="58"/>
  <c r="N188" i="58"/>
  <c r="C189" i="58"/>
  <c r="D189" i="58"/>
  <c r="E189" i="58"/>
  <c r="F189" i="58"/>
  <c r="G189" i="58"/>
  <c r="H189" i="58"/>
  <c r="I189" i="58"/>
  <c r="J189" i="58"/>
  <c r="K189" i="58"/>
  <c r="L189" i="58"/>
  <c r="M189" i="58"/>
  <c r="N189" i="58"/>
  <c r="C190" i="58"/>
  <c r="D190" i="58"/>
  <c r="E190" i="58"/>
  <c r="F190" i="58"/>
  <c r="G190" i="58"/>
  <c r="H190" i="58"/>
  <c r="I190" i="58"/>
  <c r="J190" i="58"/>
  <c r="K190" i="58"/>
  <c r="L190" i="58"/>
  <c r="M190" i="58"/>
  <c r="N190" i="58"/>
  <c r="C191" i="58"/>
  <c r="D191" i="58"/>
  <c r="E191" i="58"/>
  <c r="F191" i="58"/>
  <c r="G191" i="58"/>
  <c r="H191" i="58"/>
  <c r="I191" i="58"/>
  <c r="J191" i="58"/>
  <c r="K191" i="58"/>
  <c r="L191" i="58"/>
  <c r="M191" i="58"/>
  <c r="N191" i="58"/>
  <c r="C192" i="58"/>
  <c r="D192" i="58"/>
  <c r="E192" i="58"/>
  <c r="F192" i="58"/>
  <c r="G192" i="58"/>
  <c r="H192" i="58"/>
  <c r="I192" i="58"/>
  <c r="J192" i="58"/>
  <c r="K192" i="58"/>
  <c r="L192" i="58"/>
  <c r="M192" i="58"/>
  <c r="N192" i="58"/>
  <c r="C193" i="58"/>
  <c r="D193" i="58"/>
  <c r="E193" i="58"/>
  <c r="F193" i="58"/>
  <c r="G193" i="58"/>
  <c r="H193" i="58"/>
  <c r="I193" i="58"/>
  <c r="J193" i="58"/>
  <c r="K193" i="58"/>
  <c r="L193" i="58"/>
  <c r="M193" i="58"/>
  <c r="N193" i="58"/>
  <c r="C194" i="58"/>
  <c r="D194" i="58"/>
  <c r="E194" i="58"/>
  <c r="F194" i="58"/>
  <c r="G194" i="58"/>
  <c r="H194" i="58"/>
  <c r="I194" i="58"/>
  <c r="J194" i="58"/>
  <c r="K194" i="58"/>
  <c r="L194" i="58"/>
  <c r="M194" i="58"/>
  <c r="N194" i="58"/>
  <c r="L97" i="59"/>
  <c r="H77" i="59"/>
  <c r="F36" i="59"/>
  <c r="N97" i="59"/>
  <c r="L89" i="59"/>
  <c r="F77" i="59"/>
  <c r="M41" i="59"/>
  <c r="K41" i="59" s="1"/>
  <c r="I41" i="59" s="1"/>
  <c r="J11" i="274"/>
  <c r="J8" i="274"/>
  <c r="J6" i="274"/>
  <c r="K65" i="59"/>
  <c r="P99" i="59"/>
  <c r="H97" i="59"/>
  <c r="K91" i="59"/>
  <c r="P90" i="59"/>
  <c r="P86" i="59"/>
  <c r="E84" i="59"/>
  <c r="H82" i="59"/>
  <c r="E80" i="59"/>
  <c r="L77" i="59"/>
  <c r="P69" i="59"/>
  <c r="P65" i="59"/>
  <c r="P47" i="59"/>
  <c r="P39" i="59"/>
  <c r="D11" i="274"/>
  <c r="E59" i="59"/>
  <c r="C59" i="59" s="1"/>
  <c r="P44" i="59"/>
  <c r="P98" i="59"/>
  <c r="K95" i="59"/>
  <c r="I95" i="59" s="1"/>
  <c r="P94" i="59"/>
  <c r="E92" i="59"/>
  <c r="C92" i="59" s="1"/>
  <c r="P91" i="59"/>
  <c r="L82" i="59"/>
  <c r="F82" i="59"/>
  <c r="E82" i="59" s="1"/>
  <c r="N77" i="59"/>
  <c r="P70" i="59"/>
  <c r="P62" i="59"/>
  <c r="I39" i="59"/>
  <c r="K101" i="59"/>
  <c r="D88" i="59"/>
  <c r="M102" i="59"/>
  <c r="K103" i="59"/>
  <c r="I103" i="59"/>
  <c r="L88" i="59"/>
  <c r="G89" i="59"/>
  <c r="G88" i="59"/>
  <c r="H16" i="274"/>
  <c r="D8" i="274"/>
  <c r="E14" i="274"/>
  <c r="C14" i="274" s="1"/>
  <c r="C9" i="274"/>
  <c r="F9" i="274"/>
  <c r="C81" i="59"/>
  <c r="P81" i="59"/>
  <c r="J77" i="59"/>
  <c r="K76" i="59"/>
  <c r="I76" i="59"/>
  <c r="F71" i="59"/>
  <c r="K42" i="59"/>
  <c r="I26" i="59"/>
  <c r="C62" i="59"/>
  <c r="I16" i="58"/>
  <c r="I14" i="58"/>
  <c r="I12" i="58"/>
  <c r="I200" i="58" s="1"/>
  <c r="K48" i="59"/>
  <c r="I48" i="59"/>
  <c r="K79" i="59"/>
  <c r="I79" i="59"/>
  <c r="E54" i="59"/>
  <c r="C54" i="59" s="1"/>
  <c r="K47" i="59"/>
  <c r="I47" i="59"/>
  <c r="E47" i="59"/>
  <c r="C47" i="59" s="1"/>
  <c r="K26" i="59"/>
  <c r="I104" i="59"/>
  <c r="K53" i="59"/>
  <c r="J41" i="59"/>
  <c r="J36" i="59"/>
  <c r="P38" i="59"/>
  <c r="I30" i="59"/>
  <c r="E93" i="59"/>
  <c r="C93" i="59"/>
  <c r="I74" i="59"/>
  <c r="E56" i="59"/>
  <c r="C56" i="59" s="1"/>
  <c r="I51" i="59"/>
  <c r="K46" i="59"/>
  <c r="I46" i="59"/>
  <c r="K40" i="59"/>
  <c r="I40" i="59" s="1"/>
  <c r="N41" i="59"/>
  <c r="N36" i="59"/>
  <c r="I28" i="59"/>
  <c r="P104" i="59"/>
  <c r="K104" i="59"/>
  <c r="D102" i="59"/>
  <c r="P102" i="59"/>
  <c r="K85" i="59"/>
  <c r="I85" i="59"/>
  <c r="E85" i="59"/>
  <c r="C85" i="59" s="1"/>
  <c r="P80" i="59"/>
  <c r="K80" i="59"/>
  <c r="I80" i="59"/>
  <c r="K63" i="59"/>
  <c r="I63" i="59"/>
  <c r="I57" i="59"/>
  <c r="K49" i="59"/>
  <c r="I49" i="59"/>
  <c r="E49" i="59"/>
  <c r="C49" i="59"/>
  <c r="E46" i="59"/>
  <c r="C46" i="59"/>
  <c r="C44" i="59"/>
  <c r="E86" i="59"/>
  <c r="C86" i="59"/>
  <c r="P76" i="59"/>
  <c r="E43" i="59"/>
  <c r="C42" i="59"/>
  <c r="E27" i="59"/>
  <c r="C27" i="59"/>
  <c r="P21" i="59"/>
  <c r="K20" i="59"/>
  <c r="I20" i="59"/>
  <c r="P26" i="59"/>
  <c r="N18" i="59"/>
  <c r="N17" i="59" s="1"/>
  <c r="G6" i="274"/>
  <c r="H14" i="274"/>
  <c r="H9" i="274"/>
  <c r="C84" i="59"/>
  <c r="P84" i="59"/>
  <c r="K34" i="59"/>
  <c r="I34" i="59" s="1"/>
  <c r="F67" i="59"/>
  <c r="E105" i="59"/>
  <c r="C105" i="59"/>
  <c r="F102" i="59"/>
  <c r="F89" i="59"/>
  <c r="E89" i="59" s="1"/>
  <c r="M88" i="59"/>
  <c r="N71" i="59"/>
  <c r="N67" i="59" s="1"/>
  <c r="N50" i="59" s="1"/>
  <c r="E52" i="59"/>
  <c r="C52" i="59"/>
  <c r="E38" i="59"/>
  <c r="C38" i="59"/>
  <c r="G41" i="59"/>
  <c r="M67" i="59"/>
  <c r="H16" i="58"/>
  <c r="H14" i="58"/>
  <c r="H12" i="58" s="1"/>
  <c r="P100" i="59"/>
  <c r="F97" i="59"/>
  <c r="E99" i="59"/>
  <c r="C99" i="59"/>
  <c r="K98" i="59"/>
  <c r="I98" i="59"/>
  <c r="E98" i="59"/>
  <c r="C98" i="59"/>
  <c r="G97" i="59"/>
  <c r="E97" i="59" s="1"/>
  <c r="C95" i="59"/>
  <c r="D77" i="59"/>
  <c r="C80" i="59"/>
  <c r="E63" i="59"/>
  <c r="C63" i="59" s="1"/>
  <c r="P59" i="59"/>
  <c r="E55" i="59"/>
  <c r="E51" i="59"/>
  <c r="C51" i="59" s="1"/>
  <c r="K45" i="59"/>
  <c r="I45" i="59"/>
  <c r="K38" i="59"/>
  <c r="I38" i="59" s="1"/>
  <c r="L36" i="59"/>
  <c r="L41" i="59"/>
  <c r="K37" i="59"/>
  <c r="I37" i="59" s="1"/>
  <c r="P34" i="59"/>
  <c r="I84" i="59"/>
  <c r="G82" i="59"/>
  <c r="E83" i="59"/>
  <c r="J18" i="59"/>
  <c r="E77" i="59"/>
  <c r="P88" i="59"/>
  <c r="K69" i="59"/>
  <c r="K90" i="59"/>
  <c r="M16" i="58"/>
  <c r="M14" i="58"/>
  <c r="M12" i="58"/>
  <c r="M200" i="58" s="1"/>
  <c r="E16" i="58"/>
  <c r="E14" i="58"/>
  <c r="E12" i="58"/>
  <c r="C79" i="59"/>
  <c r="P79" i="59"/>
  <c r="K78" i="59"/>
  <c r="I78" i="59" s="1"/>
  <c r="M77" i="59"/>
  <c r="K77" i="59"/>
  <c r="I77" i="59"/>
  <c r="K59" i="59"/>
  <c r="I59" i="59"/>
  <c r="C55" i="59"/>
  <c r="K54" i="59"/>
  <c r="I54" i="59" s="1"/>
  <c r="C48" i="59"/>
  <c r="P48" i="59"/>
  <c r="K29" i="59"/>
  <c r="I29" i="59"/>
  <c r="E29" i="59"/>
  <c r="C29" i="59"/>
  <c r="D7" i="274"/>
  <c r="D6" i="274" s="1"/>
  <c r="F15" i="274"/>
  <c r="E16" i="274"/>
  <c r="E7" i="274" s="1"/>
  <c r="F8" i="274"/>
  <c r="E13" i="274"/>
  <c r="E8" i="274"/>
  <c r="F88" i="59"/>
  <c r="C89" i="59"/>
  <c r="J17" i="59"/>
  <c r="G36" i="59"/>
  <c r="C13" i="274"/>
  <c r="C16" i="274"/>
  <c r="C12" i="274"/>
  <c r="F7" i="274"/>
  <c r="F11" i="274"/>
  <c r="I7" i="274"/>
  <c r="I11" i="274"/>
  <c r="H12" i="274"/>
  <c r="H11" i="274" s="1"/>
  <c r="E11" i="274"/>
  <c r="C11" i="274"/>
  <c r="C17" i="274"/>
  <c r="E15" i="274"/>
  <c r="C8" i="274"/>
  <c r="J16" i="58" l="1"/>
  <c r="J14" i="58" s="1"/>
  <c r="J12" i="58" s="1"/>
  <c r="J200" i="58" s="1"/>
  <c r="J71" i="59"/>
  <c r="J67" i="59"/>
  <c r="I69" i="59"/>
  <c r="H17" i="274"/>
  <c r="H15" i="274" s="1"/>
  <c r="I15" i="274"/>
  <c r="I8" i="274"/>
  <c r="I6" i="274" s="1"/>
  <c r="H7" i="274"/>
  <c r="P58" i="59"/>
  <c r="I83" i="59"/>
  <c r="J82" i="59"/>
  <c r="P83" i="59"/>
  <c r="D82" i="59"/>
  <c r="C83" i="59"/>
  <c r="L71" i="59"/>
  <c r="K71" i="59" s="1"/>
  <c r="K70" i="59"/>
  <c r="I70" i="59" s="1"/>
  <c r="P40" i="59"/>
  <c r="D41" i="59"/>
  <c r="D36" i="59" s="1"/>
  <c r="P37" i="59"/>
  <c r="C37" i="59"/>
  <c r="N16" i="58"/>
  <c r="N14" i="58" s="1"/>
  <c r="N12" i="58" s="1"/>
  <c r="N200" i="58" s="1"/>
  <c r="F6" i="274"/>
  <c r="C7" i="274"/>
  <c r="C6" i="274" s="1"/>
  <c r="C15" i="274"/>
  <c r="E88" i="59"/>
  <c r="C88" i="59" s="1"/>
  <c r="C77" i="59"/>
  <c r="K100" i="59"/>
  <c r="I100" i="59" s="1"/>
  <c r="M97" i="59"/>
  <c r="K97" i="59" s="1"/>
  <c r="N82" i="59"/>
  <c r="K82" i="59" s="1"/>
  <c r="K83" i="59"/>
  <c r="H36" i="59"/>
  <c r="E36" i="59" s="1"/>
  <c r="E40" i="59"/>
  <c r="C40" i="59" s="1"/>
  <c r="H41" i="59"/>
  <c r="E41" i="59" s="1"/>
  <c r="P22" i="59"/>
  <c r="K21" i="59"/>
  <c r="I21" i="59" s="1"/>
  <c r="L18" i="59"/>
  <c r="H8" i="274"/>
  <c r="E57" i="59"/>
  <c r="C57" i="59" s="1"/>
  <c r="M50" i="59"/>
  <c r="F50" i="59"/>
  <c r="G102" i="59"/>
  <c r="E102" i="59" s="1"/>
  <c r="C102" i="59" s="1"/>
  <c r="E103" i="59"/>
  <c r="C103" i="59" s="1"/>
  <c r="J97" i="59"/>
  <c r="I97" i="59" s="1"/>
  <c r="I101" i="59"/>
  <c r="D97" i="59"/>
  <c r="K89" i="59"/>
  <c r="N88" i="59"/>
  <c r="K88" i="59" s="1"/>
  <c r="J89" i="59"/>
  <c r="I90" i="59"/>
  <c r="H50" i="59"/>
  <c r="I43" i="59"/>
  <c r="M36" i="59"/>
  <c r="K36" i="59" s="1"/>
  <c r="I36" i="59" s="1"/>
  <c r="P35" i="59"/>
  <c r="C35" i="59"/>
  <c r="E34" i="59"/>
  <c r="C34" i="59" s="1"/>
  <c r="F18" i="59"/>
  <c r="H18" i="59"/>
  <c r="H17" i="59" s="1"/>
  <c r="H16" i="59" s="1"/>
  <c r="H15" i="59" s="1"/>
  <c r="H121" i="59" s="1"/>
  <c r="E22" i="59"/>
  <c r="C22" i="59" s="1"/>
  <c r="C19" i="59"/>
  <c r="K16" i="58"/>
  <c r="K14" i="58" s="1"/>
  <c r="K12" i="58" s="1"/>
  <c r="K200" i="58" s="1"/>
  <c r="K106" i="59"/>
  <c r="I106" i="59" s="1"/>
  <c r="E106" i="59"/>
  <c r="C106" i="59" s="1"/>
  <c r="H88" i="59"/>
  <c r="P89" i="59"/>
  <c r="P74" i="59"/>
  <c r="C74" i="59"/>
  <c r="H67" i="59"/>
  <c r="H71" i="59"/>
  <c r="E68" i="59"/>
  <c r="C68" i="59" s="1"/>
  <c r="I64" i="59"/>
  <c r="E45" i="59"/>
  <c r="C45" i="59" s="1"/>
  <c r="I42" i="59"/>
  <c r="E39" i="59"/>
  <c r="K32" i="59"/>
  <c r="I32" i="59" s="1"/>
  <c r="E31" i="59"/>
  <c r="I27" i="59"/>
  <c r="E26" i="59"/>
  <c r="C26" i="59" s="1"/>
  <c r="E25" i="59"/>
  <c r="E24" i="59"/>
  <c r="C24" i="59" s="1"/>
  <c r="C23" i="59"/>
  <c r="G16" i="58"/>
  <c r="G14" i="58" s="1"/>
  <c r="G12" i="58" s="1"/>
  <c r="L102" i="59"/>
  <c r="K102" i="59" s="1"/>
  <c r="I102" i="59" s="1"/>
  <c r="K105" i="59"/>
  <c r="I105" i="59" s="1"/>
  <c r="I92" i="59"/>
  <c r="E87" i="59"/>
  <c r="C87" i="59" s="1"/>
  <c r="D71" i="59"/>
  <c r="D67" i="59" s="1"/>
  <c r="G71" i="59"/>
  <c r="E71" i="59" s="1"/>
  <c r="G67" i="59"/>
  <c r="G50" i="59" s="1"/>
  <c r="G16" i="59" s="1"/>
  <c r="G15" i="59" s="1"/>
  <c r="G121" i="59" s="1"/>
  <c r="I68" i="59"/>
  <c r="C66" i="59"/>
  <c r="K44" i="59"/>
  <c r="C39" i="59"/>
  <c r="P33" i="59"/>
  <c r="C31" i="59"/>
  <c r="E30" i="59"/>
  <c r="C25" i="59"/>
  <c r="K19" i="59"/>
  <c r="P77" i="59"/>
  <c r="E9" i="274"/>
  <c r="E6" i="274" s="1"/>
  <c r="F16" i="58"/>
  <c r="F14" i="58" s="1"/>
  <c r="F12" i="58" s="1"/>
  <c r="E104" i="59"/>
  <c r="C104" i="59" s="1"/>
  <c r="E101" i="59"/>
  <c r="C101" i="59" s="1"/>
  <c r="K99" i="59"/>
  <c r="I99" i="59" s="1"/>
  <c r="P96" i="59"/>
  <c r="K93" i="59"/>
  <c r="I93" i="59" s="1"/>
  <c r="E90" i="59"/>
  <c r="C90" i="59" s="1"/>
  <c r="P87" i="59"/>
  <c r="E69" i="59"/>
  <c r="C69" i="59" s="1"/>
  <c r="I65" i="59"/>
  <c r="I62" i="59"/>
  <c r="K61" i="59"/>
  <c r="I61" i="59" s="1"/>
  <c r="E60" i="59"/>
  <c r="C60" i="59" s="1"/>
  <c r="E53" i="59"/>
  <c r="C53" i="59" s="1"/>
  <c r="K52" i="59"/>
  <c r="I52" i="59" s="1"/>
  <c r="I44" i="59"/>
  <c r="K43" i="59"/>
  <c r="E35" i="59"/>
  <c r="C30" i="59"/>
  <c r="P30" i="59"/>
  <c r="I22" i="59"/>
  <c r="P20" i="59"/>
  <c r="I19" i="59"/>
  <c r="C36" i="59" l="1"/>
  <c r="P36" i="59"/>
  <c r="D18" i="59"/>
  <c r="P67" i="59"/>
  <c r="D50" i="59"/>
  <c r="E50" i="59"/>
  <c r="I82" i="59"/>
  <c r="N16" i="59"/>
  <c r="N15" i="59" s="1"/>
  <c r="N121" i="59" s="1"/>
  <c r="E67" i="59"/>
  <c r="C67" i="59" s="1"/>
  <c r="I71" i="59"/>
  <c r="M18" i="59"/>
  <c r="M17" i="59" s="1"/>
  <c r="M16" i="59" s="1"/>
  <c r="M15" i="59" s="1"/>
  <c r="M121" i="59" s="1"/>
  <c r="P97" i="59"/>
  <c r="C97" i="59"/>
  <c r="L67" i="59"/>
  <c r="C82" i="59"/>
  <c r="P82" i="59"/>
  <c r="J50" i="59"/>
  <c r="C71" i="59"/>
  <c r="F17" i="59"/>
  <c r="E18" i="59"/>
  <c r="J88" i="59"/>
  <c r="I88" i="59" s="1"/>
  <c r="I89" i="59"/>
  <c r="L17" i="59"/>
  <c r="C41" i="59"/>
  <c r="H6" i="274"/>
  <c r="J16" i="59" l="1"/>
  <c r="L50" i="59"/>
  <c r="K50" i="59" s="1"/>
  <c r="I50" i="59" s="1"/>
  <c r="K67" i="59"/>
  <c r="I67" i="59" s="1"/>
  <c r="P18" i="59"/>
  <c r="D17" i="59"/>
  <c r="C18" i="59"/>
  <c r="K18" i="59"/>
  <c r="I18" i="59" s="1"/>
  <c r="P50" i="59"/>
  <c r="C50" i="59"/>
  <c r="L16" i="59"/>
  <c r="K17" i="59"/>
  <c r="I17" i="59" s="1"/>
  <c r="F16" i="59"/>
  <c r="E17" i="59"/>
  <c r="K16" i="59" l="1"/>
  <c r="L15" i="59"/>
  <c r="D16" i="59"/>
  <c r="P17" i="59"/>
  <c r="C17" i="59"/>
  <c r="J15" i="59"/>
  <c r="I16" i="59"/>
  <c r="F15" i="59"/>
  <c r="E16" i="59"/>
  <c r="D15" i="59" l="1"/>
  <c r="C16" i="59"/>
  <c r="P16" i="59"/>
  <c r="E15" i="59"/>
  <c r="E121" i="59" s="1"/>
  <c r="F121" i="59"/>
  <c r="K15" i="59"/>
  <c r="K121" i="59" s="1"/>
  <c r="L121" i="59"/>
  <c r="I15" i="59"/>
  <c r="I121" i="59" s="1"/>
  <c r="J121" i="59"/>
  <c r="D121" i="59" l="1"/>
  <c r="P15" i="59"/>
  <c r="C15" i="59"/>
  <c r="C121" i="59" s="1"/>
</calcChain>
</file>

<file path=xl/comments1.xml><?xml version="1.0" encoding="utf-8"?>
<comments xmlns="http://schemas.openxmlformats.org/spreadsheetml/2006/main">
  <authors>
    <author>Windows User</author>
  </authors>
  <commentList>
    <comment ref="D8" authorId="0" shapeId="0">
      <text>
        <r>
          <rPr>
            <b/>
            <sz val="9"/>
            <color indexed="81"/>
            <rFont val="Tahoma"/>
            <family val="2"/>
          </rPr>
          <t>Windows User:</t>
        </r>
        <r>
          <rPr>
            <sz val="9"/>
            <color indexed="81"/>
            <rFont val="Tahoma"/>
            <family val="2"/>
          </rPr>
          <t xml:space="preserve">
Thu huy động đống góp nằm trong thu nội địa</t>
        </r>
      </text>
    </comment>
    <comment ref="E11" authorId="0" shapeId="0">
      <text>
        <r>
          <rPr>
            <b/>
            <sz val="9"/>
            <color indexed="81"/>
            <rFont val="Tahoma"/>
            <family val="2"/>
          </rPr>
          <t>Windows User:</t>
        </r>
        <r>
          <rPr>
            <sz val="9"/>
            <color indexed="81"/>
            <rFont val="Tahoma"/>
            <family val="2"/>
          </rPr>
          <t xml:space="preserve">
Các khoản thu phân chia theo tỷ lệ % giữa NSX và NSH: gồm 4 khoản sau:
1. Thuế nhà đất/thuế sử dụng đất phi nông nghiệp.
2. Thuế môn bài thu từ cá nhân, hộ kinh doanh.
3. Thuế sử dụng đất nông nghiệp.
4. Lệ phí trước bạ nhà đất.
Ủy quyền cho Hội đồng nhân TX, TP Quyết nghị tỷ lệ % cho NS phường được hưởng.</t>
        </r>
      </text>
    </comment>
    <comment ref="F18" authorId="0" shapeId="0">
      <text>
        <r>
          <rPr>
            <b/>
            <sz val="9"/>
            <color indexed="81"/>
            <rFont val="Tahoma"/>
            <family val="2"/>
          </rPr>
          <t>Windows User:</t>
        </r>
        <r>
          <rPr>
            <sz val="9"/>
            <color indexed="81"/>
            <rFont val="Tahoma"/>
            <family val="2"/>
          </rPr>
          <t xml:space="preserve">
có thể bao gồm chi đầu tư và chi thường xuyên</t>
        </r>
      </text>
    </comment>
    <comment ref="A21" authorId="0" shapeId="0">
      <text>
        <r>
          <rPr>
            <b/>
            <sz val="9"/>
            <color indexed="81"/>
            <rFont val="Tahoma"/>
            <family val="2"/>
          </rPr>
          <t>Windows User:</t>
        </r>
        <r>
          <rPr>
            <sz val="9"/>
            <color indexed="81"/>
            <rFont val="Tahoma"/>
            <family val="2"/>
          </rPr>
          <t xml:space="preserve">
Kết dư ngân sách = thu-chi</t>
        </r>
      </text>
    </comment>
    <comment ref="F35" authorId="0" shapeId="0">
      <text>
        <r>
          <rPr>
            <b/>
            <sz val="9"/>
            <color indexed="81"/>
            <rFont val="Tahoma"/>
            <family val="2"/>
          </rPr>
          <t>Windows User:</t>
        </r>
        <r>
          <rPr>
            <sz val="9"/>
            <color indexed="81"/>
            <rFont val="Tahoma"/>
            <family val="2"/>
          </rPr>
          <t xml:space="preserve">
235.147.500 của Sở lao động thương binh và xã hội do còn treo tạm ứng TK 1523, khoan 261, TM 6949 (số tạm ứng này là số đã nhiều năm trước chuyển sang) </t>
        </r>
      </text>
    </comment>
  </commentList>
</comments>
</file>

<file path=xl/comments2.xml><?xml version="1.0" encoding="utf-8"?>
<comments xmlns="http://schemas.openxmlformats.org/spreadsheetml/2006/main">
  <authors>
    <author>Windows User</author>
    <author>sangnt</author>
  </authors>
  <commentList>
    <comment ref="H9" authorId="0" shapeId="0">
      <text>
        <r>
          <rPr>
            <b/>
            <sz val="9"/>
            <color indexed="81"/>
            <rFont val="Tahoma"/>
            <family val="2"/>
          </rPr>
          <t>Windows User:</t>
        </r>
        <r>
          <rPr>
            <sz val="9"/>
            <color indexed="81"/>
            <rFont val="Tahoma"/>
            <family val="2"/>
          </rPr>
          <t xml:space="preserve">
Ko kể điều chỉnh giửa các cấp NS: bỏ BS cap huyen, xa; bỏ chi NS Cap duoi</t>
        </r>
      </text>
    </comment>
    <comment ref="H14" authorId="0" shapeId="0">
      <text>
        <r>
          <rPr>
            <b/>
            <sz val="9"/>
            <color indexed="81"/>
            <rFont val="Tahoma"/>
            <family val="2"/>
          </rPr>
          <t>Windows User:</t>
        </r>
        <r>
          <rPr>
            <sz val="9"/>
            <color indexed="81"/>
            <rFont val="Tahoma"/>
            <family val="2"/>
          </rPr>
          <t xml:space="preserve">
=+'E:\DATA  (D)\Cong viec\Mau bieu bao cao TABMIS\Nam 2015\Thang13-2015\Thu chi 2015 - kx Quyet toan 2015\[B2-02 nam 2015 ngay 01-05 den 15-7 (chitiet).xls]B2-02 nam 2015 ngay 01-05 d (2'!M446</t>
        </r>
      </text>
    </comment>
    <comment ref="F44" authorId="0" shapeId="0">
      <text>
        <r>
          <rPr>
            <b/>
            <sz val="9"/>
            <color indexed="81"/>
            <rFont val="Tahoma"/>
            <family val="2"/>
          </rPr>
          <t>Windows User:</t>
        </r>
        <r>
          <rPr>
            <sz val="9"/>
            <color indexed="81"/>
            <rFont val="Tahoma"/>
            <family val="2"/>
          </rPr>
          <t xml:space="preserve">
Nhập khầu :TM 2041; 2043; 2044; 2045</t>
        </r>
      </text>
    </comment>
    <comment ref="H44" authorId="0" shapeId="0">
      <text>
        <r>
          <rPr>
            <b/>
            <sz val="9"/>
            <color indexed="81"/>
            <rFont val="Tahoma"/>
            <family val="2"/>
          </rPr>
          <t>Windows User:</t>
        </r>
        <r>
          <rPr>
            <sz val="9"/>
            <color indexed="81"/>
            <rFont val="Tahoma"/>
            <family val="2"/>
          </rPr>
          <t xml:space="preserve">
Xuất khẩu: TM: 2001; 2002; 2003; 2004; 2007</t>
        </r>
      </text>
    </comment>
    <comment ref="C47" authorId="0" shapeId="0">
      <text>
        <r>
          <rPr>
            <b/>
            <sz val="9"/>
            <color indexed="81"/>
            <rFont val="Tahoma"/>
            <family val="2"/>
          </rPr>
          <t>Windows User: 2017</t>
        </r>
        <r>
          <rPr>
            <sz val="9"/>
            <color indexed="81"/>
            <rFont val="Tahoma"/>
            <family val="2"/>
          </rPr>
          <t xml:space="preserve">
- Trong đó: phí BVMT đối với khai thác khoán sản: 40.000 trđ</t>
        </r>
      </text>
    </comment>
    <comment ref="N54" authorId="1" shapeId="0">
      <text>
        <r>
          <rPr>
            <b/>
            <sz val="8"/>
            <color indexed="81"/>
            <rFont val="Tahoma"/>
            <family val="2"/>
          </rPr>
          <t>sangnt:</t>
        </r>
        <r>
          <rPr>
            <sz val="8"/>
            <color indexed="81"/>
            <rFont val="Tahoma"/>
            <family val="2"/>
          </rPr>
          <t xml:space="preserve">
Không kể TM4254: Phạt VVHC  do ngảnh thuế thực hiện, số tiền 1.407.088.607 đ</t>
        </r>
      </text>
    </comment>
    <comment ref="B56" authorId="0" shapeId="0">
      <text>
        <r>
          <rPr>
            <b/>
            <sz val="9"/>
            <color indexed="81"/>
            <rFont val="Tahoma"/>
            <family val="2"/>
          </rPr>
          <t>Windows User:</t>
        </r>
        <r>
          <rPr>
            <sz val="9"/>
            <color indexed="81"/>
            <rFont val="Tahoma"/>
            <family val="2"/>
          </rPr>
          <t xml:space="preserve">
Năm 2018 bỏ chi tiết</t>
        </r>
      </text>
    </comment>
  </commentList>
</comments>
</file>

<file path=xl/comments3.xml><?xml version="1.0" encoding="utf-8"?>
<comments xmlns="http://schemas.openxmlformats.org/spreadsheetml/2006/main">
  <authors>
    <author>Windows User</author>
  </authors>
  <commentList>
    <comment ref="F12" authorId="0" shapeId="0">
      <text>
        <r>
          <rPr>
            <b/>
            <sz val="9"/>
            <color indexed="81"/>
            <rFont val="Tahoma"/>
            <family val="2"/>
          </rPr>
          <t>Windows User:</t>
        </r>
        <r>
          <rPr>
            <sz val="9"/>
            <color indexed="81"/>
            <rFont val="Tahoma"/>
            <family val="2"/>
          </rPr>
          <t xml:space="preserve">
Huyện ko phân chia theo lĩnh vực: Tập trung 476,698 và Tiền sd đất: 400,000</t>
        </r>
      </text>
    </comment>
    <comment ref="E30" authorId="0" shapeId="0">
      <text>
        <r>
          <rPr>
            <b/>
            <sz val="9"/>
            <color indexed="81"/>
            <rFont val="Tahoma"/>
            <family val="2"/>
          </rPr>
          <t>Windows User: 2017</t>
        </r>
        <r>
          <rPr>
            <sz val="9"/>
            <color indexed="81"/>
            <rFont val="Tahoma"/>
            <family val="2"/>
          </rPr>
          <t xml:space="preserve">
=+'E:\Cong viec 2017\Bao cao thu chi 2017\Thang12-2017\[Thu  chi va DBT (11-12-2017H).xlsx]Chi'!D64</t>
        </r>
      </text>
    </comment>
    <comment ref="H45" authorId="0" shapeId="0">
      <text>
        <r>
          <rPr>
            <b/>
            <sz val="9"/>
            <color indexed="81"/>
            <rFont val="Tahoma"/>
            <family val="2"/>
          </rPr>
          <t>Windows User:</t>
        </r>
        <r>
          <rPr>
            <sz val="9"/>
            <color indexed="81"/>
            <rFont val="Tahoma"/>
            <family val="2"/>
          </rPr>
          <t xml:space="preserve">
CTMTQG HCSN (dung)</t>
        </r>
      </text>
    </comment>
    <comment ref="H50" authorId="0" shapeId="0">
      <text>
        <r>
          <rPr>
            <b/>
            <sz val="9"/>
            <color indexed="81"/>
            <rFont val="Tahoma"/>
            <family val="2"/>
          </rPr>
          <t>Windows User: 2018</t>
        </r>
        <r>
          <rPr>
            <sz val="9"/>
            <color indexed="81"/>
            <rFont val="Tahoma"/>
            <family val="2"/>
          </rPr>
          <t xml:space="preserve">
Dự kiến chi chuyển nguồn</t>
        </r>
      </text>
    </comment>
  </commentList>
</comments>
</file>

<file path=xl/comments4.xml><?xml version="1.0" encoding="utf-8"?>
<comments xmlns="http://schemas.openxmlformats.org/spreadsheetml/2006/main">
  <authors>
    <author>Windows User</author>
  </authors>
  <commentList>
    <comment ref="D7" authorId="0" shapeId="0">
      <text>
        <r>
          <rPr>
            <b/>
            <sz val="9"/>
            <color indexed="81"/>
            <rFont val="Tahoma"/>
            <family val="2"/>
          </rPr>
          <t>Windows User:</t>
        </r>
        <r>
          <rPr>
            <sz val="9"/>
            <color indexed="81"/>
            <rFont val="Tahoma"/>
            <family val="2"/>
          </rPr>
          <t xml:space="preserve">
Tinh + huyen</t>
        </r>
      </text>
    </comment>
    <comment ref="D8" authorId="0" shapeId="0">
      <text>
        <r>
          <rPr>
            <b/>
            <sz val="9"/>
            <color indexed="81"/>
            <rFont val="Tahoma"/>
            <family val="2"/>
          </rPr>
          <t>Windows User:</t>
        </r>
        <r>
          <rPr>
            <sz val="9"/>
            <color indexed="81"/>
            <rFont val="Tahoma"/>
            <family val="2"/>
          </rPr>
          <t xml:space="preserve">
Tinh + huyen</t>
        </r>
      </text>
    </comment>
    <comment ref="D12" authorId="0" shapeId="0">
      <text>
        <r>
          <rPr>
            <b/>
            <sz val="9"/>
            <color indexed="81"/>
            <rFont val="Tahoma"/>
            <family val="2"/>
          </rPr>
          <t>Windows User:</t>
        </r>
        <r>
          <rPr>
            <sz val="9"/>
            <color indexed="81"/>
            <rFont val="Tahoma"/>
            <family val="2"/>
          </rPr>
          <t xml:space="preserve">
Út</t>
        </r>
      </text>
    </comment>
    <comment ref="D13" authorId="0" shapeId="0">
      <text>
        <r>
          <rPr>
            <b/>
            <sz val="9"/>
            <color indexed="81"/>
            <rFont val="Tahoma"/>
            <family val="2"/>
          </rPr>
          <t>Windows User:</t>
        </r>
        <r>
          <rPr>
            <sz val="9"/>
            <color indexed="81"/>
            <rFont val="Tahoma"/>
            <family val="2"/>
          </rPr>
          <t xml:space="preserve">
Út cv 98/STC-TCĐT, ngày 09/7/2019</t>
        </r>
      </text>
    </comment>
    <comment ref="G13" authorId="0" shapeId="0">
      <text>
        <r>
          <rPr>
            <b/>
            <sz val="9"/>
            <color indexed="81"/>
            <rFont val="Tahoma"/>
            <family val="2"/>
          </rPr>
          <t>Windows User:</t>
        </r>
        <r>
          <rPr>
            <sz val="9"/>
            <color indexed="81"/>
            <rFont val="Tahoma"/>
            <family val="2"/>
          </rPr>
          <t xml:space="preserve">
Út cv 98/STC-TCĐT, ngày 09/7/2019</t>
        </r>
      </text>
    </comment>
    <comment ref="J13" authorId="0" shapeId="0">
      <text>
        <r>
          <rPr>
            <b/>
            <sz val="9"/>
            <color indexed="81"/>
            <rFont val="Tahoma"/>
            <family val="2"/>
          </rPr>
          <t>Windows User:</t>
        </r>
        <r>
          <rPr>
            <sz val="9"/>
            <color indexed="81"/>
            <rFont val="Tahoma"/>
            <family val="2"/>
          </rPr>
          <t xml:space="preserve">
Út cv 98/STC-TCĐT, ngày 09/7/2019</t>
        </r>
      </text>
    </comment>
    <comment ref="D16" authorId="0" shapeId="0">
      <text>
        <r>
          <rPr>
            <b/>
            <sz val="9"/>
            <color indexed="81"/>
            <rFont val="Tahoma"/>
            <family val="2"/>
          </rPr>
          <t>Windows User:</t>
        </r>
        <r>
          <rPr>
            <sz val="9"/>
            <color indexed="81"/>
            <rFont val="Tahoma"/>
            <family val="2"/>
          </rPr>
          <t xml:space="preserve">
Tinh + huyen</t>
        </r>
      </text>
    </comment>
    <comment ref="D17" authorId="0" shapeId="0">
      <text>
        <r>
          <rPr>
            <b/>
            <sz val="9"/>
            <color indexed="81"/>
            <rFont val="Tahoma"/>
            <family val="2"/>
          </rPr>
          <t>Windows User:</t>
        </r>
        <r>
          <rPr>
            <sz val="9"/>
            <color indexed="81"/>
            <rFont val="Tahoma"/>
            <family val="2"/>
          </rPr>
          <t xml:space="preserve">
Tinh + huyen</t>
        </r>
      </text>
    </comment>
  </commentList>
</comments>
</file>

<file path=xl/comments5.xml><?xml version="1.0" encoding="utf-8"?>
<comments xmlns="http://schemas.openxmlformats.org/spreadsheetml/2006/main">
  <authors>
    <author>Windows User</author>
  </authors>
  <commentList>
    <comment ref="D6" authorId="0" shapeId="0">
      <text>
        <r>
          <rPr>
            <b/>
            <sz val="9"/>
            <color indexed="81"/>
            <rFont val="Tahoma"/>
            <family val="2"/>
          </rPr>
          <t>Windows User:</t>
        </r>
        <r>
          <rPr>
            <sz val="9"/>
            <color indexed="81"/>
            <rFont val="Tahoma"/>
            <family val="2"/>
          </rPr>
          <t xml:space="preserve">
Theo QĐ giao DT</t>
        </r>
      </text>
    </comment>
    <comment ref="F114" authorId="0" shapeId="0">
      <text>
        <r>
          <rPr>
            <b/>
            <sz val="9"/>
            <color indexed="81"/>
            <rFont val="Tahoma"/>
            <family val="2"/>
          </rPr>
          <t>Windows User:</t>
        </r>
        <r>
          <rPr>
            <sz val="9"/>
            <color indexed="81"/>
            <rFont val="Tahoma"/>
            <family val="2"/>
          </rPr>
          <t xml:space="preserve">
63</t>
        </r>
      </text>
    </comment>
  </commentList>
</comments>
</file>

<file path=xl/sharedStrings.xml><?xml version="1.0" encoding="utf-8"?>
<sst xmlns="http://schemas.openxmlformats.org/spreadsheetml/2006/main" count="1643" uniqueCount="923">
  <si>
    <t xml:space="preserve"> - Bệnh viện đa khoa Đồng Tháp</t>
  </si>
  <si>
    <t xml:space="preserve"> - Bệnh viện đa khoa Sa Đéc</t>
  </si>
  <si>
    <t xml:space="preserve"> - Bệnh viện đa khoa khu vực Hồng Ngự</t>
  </si>
  <si>
    <t xml:space="preserve"> - Sở Nông nghiệp &amp; Phát triển nông thôn</t>
  </si>
  <si>
    <t xml:space="preserve"> - Chi cục Quản lý thị trường</t>
  </si>
  <si>
    <t xml:space="preserve"> - Sở Khoa học &amp; Công nghệ</t>
  </si>
  <si>
    <t xml:space="preserve"> - Chi cục Tiêu chuẩn Đo lường Chất lượng</t>
  </si>
  <si>
    <t xml:space="preserve"> - Sở Tài chính</t>
  </si>
  <si>
    <t xml:space="preserve"> - Sở Giao thông vận tải</t>
  </si>
  <si>
    <t xml:space="preserve"> - Sở Tài nguyên &amp; Môi trường</t>
  </si>
  <si>
    <t xml:space="preserve"> - Chi cục Bảo vệ môi trường</t>
  </si>
  <si>
    <t xml:space="preserve"> - Chi cục Quản lý đất đai</t>
  </si>
  <si>
    <t xml:space="preserve"> - Sở Nội vụ</t>
  </si>
  <si>
    <t xml:space="preserve"> - Hội Liên hiệp phụ nữ</t>
  </si>
  <si>
    <t xml:space="preserve"> - Hội Nông dân</t>
  </si>
  <si>
    <t xml:space="preserve"> - Hội Cựu chiến binh</t>
  </si>
  <si>
    <t xml:space="preserve"> - Liên hiệp các tổ chức hữu nghị</t>
  </si>
  <si>
    <t xml:space="preserve"> - Liên minh hợp tác xã</t>
  </si>
  <si>
    <t xml:space="preserve"> - Hội người mù</t>
  </si>
  <si>
    <t>Thu hồi các khoản chi năm trước</t>
  </si>
  <si>
    <t>THU NGÂN SÁCH NHÀ NƯỚC</t>
  </si>
  <si>
    <t>Sở Nội vụ</t>
  </si>
  <si>
    <t>Thanh tra tỉnh</t>
  </si>
  <si>
    <t>Chi bổ sung quỹ dự trữ tài chính</t>
  </si>
  <si>
    <t>Thuế giá trị gia tăng hàng sản xuất - kinh doanh trong nước</t>
  </si>
  <si>
    <t>Thuế thu nhập doanh nghiệp</t>
  </si>
  <si>
    <t>Thu từ thu nhập sau thuế</t>
  </si>
  <si>
    <t>Thuế tài nguyên</t>
  </si>
  <si>
    <t>Tạm vay của NSNN</t>
  </si>
  <si>
    <t>Đơn vị</t>
  </si>
  <si>
    <t>Thu bổ sung từ ngân sách cấp trên</t>
  </si>
  <si>
    <t>Chi khác ngân sách</t>
  </si>
  <si>
    <t>Thuế sử dụng đất nông nghiệp</t>
  </si>
  <si>
    <t>Thuế thu nhập cá nhân</t>
  </si>
  <si>
    <t>Lệ phí trước bạ</t>
  </si>
  <si>
    <t>12</t>
  </si>
  <si>
    <t>UBND tỉnh Đồng Tháp</t>
  </si>
  <si>
    <t>NSĐP</t>
  </si>
  <si>
    <t>Chi cho vay</t>
  </si>
  <si>
    <t>Trong đó</t>
  </si>
  <si>
    <t>Thu NS cấp tỉnh</t>
  </si>
  <si>
    <t>Thu NSTW</t>
  </si>
  <si>
    <t>Thực hiện trong kỳ</t>
  </si>
  <si>
    <t>NSNN</t>
  </si>
  <si>
    <t>Chi NS cấp huyện</t>
  </si>
  <si>
    <t>Chi NS xã</t>
  </si>
  <si>
    <t>Trường Chính trị</t>
  </si>
  <si>
    <t>Chi đầu tư phát triển</t>
  </si>
  <si>
    <t>Chia ra</t>
  </si>
  <si>
    <t>Chi NS 
cấp tỉnh</t>
  </si>
  <si>
    <t>Chi NS 
cấp huyện</t>
  </si>
  <si>
    <t>2=3+4+5</t>
  </si>
  <si>
    <t>7=8+9+10</t>
  </si>
  <si>
    <t>A. Các khoản thu cân đối ngân sách</t>
  </si>
  <si>
    <t>A. Tổng số chi cân đối ngân sách</t>
  </si>
  <si>
    <t>1. Các khoản thu NSĐP hưởng 100%</t>
  </si>
  <si>
    <t>1. Chi đầu tư phát triển</t>
  </si>
  <si>
    <t>2. Các khoản thu phân chia theo tỷ lệ %</t>
  </si>
  <si>
    <t>Tên chỉ tiêu</t>
  </si>
  <si>
    <t>Bao gồm</t>
  </si>
  <si>
    <t>Sở Tư pháp</t>
  </si>
  <si>
    <t>Sở Tài chính</t>
  </si>
  <si>
    <t>Sở Xây dựng</t>
  </si>
  <si>
    <t>Bổ sung có mục tiêu bằng nguồn vốn trong nước</t>
  </si>
  <si>
    <t>Bổ sung có mục tiêu bằng nguồn vốn ngoài nước</t>
  </si>
  <si>
    <t>Thu từ ngân sách cấp dưới nộp lên</t>
  </si>
  <si>
    <t>THU CHUYỂN NGUỒN</t>
  </si>
  <si>
    <t>Thu chuyển nguồn</t>
  </si>
  <si>
    <t>THU KẾT DƯ NGÂN SÁCH</t>
  </si>
  <si>
    <t>Kế toán trưởng</t>
  </si>
  <si>
    <t>Giám đốc</t>
  </si>
  <si>
    <t>KHO BẠC NHÀ NƯỚC: KBNN Đồng Tháp</t>
  </si>
  <si>
    <t>Mẫu số: B3-01/NS-Tabmis</t>
  </si>
  <si>
    <t>Nguồn dữ liệu: TABMIS</t>
  </si>
  <si>
    <t>(QĐ… /QĐ-BTC ngày....)</t>
  </si>
  <si>
    <t>Địa bàn: 87TTT</t>
  </si>
  <si>
    <t>NS Cấp tỉnh</t>
  </si>
  <si>
    <t>NS Cấp huyện</t>
  </si>
  <si>
    <t>NS Cấp xã</t>
  </si>
  <si>
    <t>TỔNG</t>
  </si>
  <si>
    <t>CHI NGÂN SÁCH NHÀ NƯỚC</t>
  </si>
  <si>
    <t>1</t>
  </si>
  <si>
    <t>2</t>
  </si>
  <si>
    <t>3</t>
  </si>
  <si>
    <t>4</t>
  </si>
  <si>
    <t>6</t>
  </si>
  <si>
    <t>1.1</t>
  </si>
  <si>
    <t>3.2</t>
  </si>
  <si>
    <t>E</t>
  </si>
  <si>
    <t>Cho vay từ nguồn vốn trong nước</t>
  </si>
  <si>
    <t>Cho vay từ nguồn vốn ngoài nước</t>
  </si>
  <si>
    <t>CHI CHUYỂN GIAO NGÂN SÁCH</t>
  </si>
  <si>
    <t>Chi bổ sung cho ngân sách cấp dưới</t>
  </si>
  <si>
    <t>Tr. Đó: - Bằng nguồn vốn trong nước</t>
  </si>
  <si>
    <t>            - Bằng nguồn vốn ngoài nước</t>
  </si>
  <si>
    <t>CHI CHUYỂN NGUỒN</t>
  </si>
  <si>
    <t>CHI TRẢ NỢ GỐC</t>
  </si>
  <si>
    <t>Trả nợ gốc vay trong nước</t>
  </si>
  <si>
    <t>Trả nợ gốc vay ngoài nước</t>
  </si>
  <si>
    <t>7</t>
  </si>
  <si>
    <t>10</t>
  </si>
  <si>
    <t>11</t>
  </si>
  <si>
    <t>Thu NS cấp huyện</t>
  </si>
  <si>
    <t>1.2</t>
  </si>
  <si>
    <t>VIII</t>
  </si>
  <si>
    <t>C</t>
  </si>
  <si>
    <t>a</t>
  </si>
  <si>
    <t>b</t>
  </si>
  <si>
    <t>D</t>
  </si>
  <si>
    <t>2.3</t>
  </si>
  <si>
    <t>2.4</t>
  </si>
  <si>
    <t>2.5</t>
  </si>
  <si>
    <t>2.6</t>
  </si>
  <si>
    <t>2.7</t>
  </si>
  <si>
    <t>2.8</t>
  </si>
  <si>
    <t>Bổ sung cân đối</t>
  </si>
  <si>
    <t>Bổ sung có mục tiêu</t>
  </si>
  <si>
    <t>1.3</t>
  </si>
  <si>
    <t>2.2</t>
  </si>
  <si>
    <t>Chi NS cấp tỉnh</t>
  </si>
  <si>
    <t>Chi nộp ngân sách cấp trên</t>
  </si>
  <si>
    <t xml:space="preserve"> - Trường Năng khiếu TDTT</t>
  </si>
  <si>
    <t xml:space="preserve"> - Sở Y tế</t>
  </si>
  <si>
    <t xml:space="preserve"> - Hội Chữ thập đỏ</t>
  </si>
  <si>
    <t xml:space="preserve"> - Ủy ban Mặt trận tổ quốc</t>
  </si>
  <si>
    <t>HĐND quyết định</t>
  </si>
  <si>
    <t xml:space="preserve"> - Đoàn văn công</t>
  </si>
  <si>
    <t xml:space="preserve"> - Thư viện</t>
  </si>
  <si>
    <t xml:space="preserve"> - Khu di tích Nguyễn Sinh Sắc</t>
  </si>
  <si>
    <t xml:space="preserve"> - Khu di tích Xẻo Quýt</t>
  </si>
  <si>
    <t xml:space="preserve"> - Sở Lao động Thương binh &amp; Xã hội</t>
  </si>
  <si>
    <t>3. Chi thường xuyên</t>
  </si>
  <si>
    <t>III</t>
  </si>
  <si>
    <t>NS cấp tỉnh</t>
  </si>
  <si>
    <t>NS cấp huyện</t>
  </si>
  <si>
    <t>1.4</t>
  </si>
  <si>
    <t>1.5</t>
  </si>
  <si>
    <t>1.6</t>
  </si>
  <si>
    <t xml:space="preserve"> - Sở Xây dựng</t>
  </si>
  <si>
    <t xml:space="preserve"> - Vườn quốc gia Tràm Chim</t>
  </si>
  <si>
    <t xml:space="preserve"> - Chi cục Kiểm lâm</t>
  </si>
  <si>
    <t xml:space="preserve"> - Ban quản lý khu di tích Gò Tháp</t>
  </si>
  <si>
    <t xml:space="preserve"> - 43 Trường THPT</t>
  </si>
  <si>
    <t xml:space="preserve"> - Trường Nuôi dạy trẻ khuyết tật</t>
  </si>
  <si>
    <t xml:space="preserve"> - Trường TC nghề Giao thông vận tải</t>
  </si>
  <si>
    <t>ĐVT: triệu đồng</t>
  </si>
  <si>
    <t>Thu tiền cho thuê, bán tài sản khác</t>
  </si>
  <si>
    <t>Thu nợ gốc cho vay</t>
  </si>
  <si>
    <t>Thu lãi cho vay</t>
  </si>
  <si>
    <t>Thu từ quỹ dự trữ tài chính</t>
  </si>
  <si>
    <t>Tạm thu ngân sách</t>
  </si>
  <si>
    <t>VAY CỦA NGÂN SÁCH NHÀ NƯỚC</t>
  </si>
  <si>
    <t>Thu kết dư ngân sách</t>
  </si>
  <si>
    <t>IV</t>
  </si>
  <si>
    <t>V</t>
  </si>
  <si>
    <t>VI</t>
  </si>
  <si>
    <t>VII</t>
  </si>
  <si>
    <t>Tên đơn vị</t>
  </si>
  <si>
    <t>Trường Cao đẳng nghề</t>
  </si>
  <si>
    <t>Thuế giá trị gia tăng</t>
  </si>
  <si>
    <t>Thuế tiêu thụ đặc biệt</t>
  </si>
  <si>
    <t>Thu về dầu thô</t>
  </si>
  <si>
    <t>Lợi nhuận sau thuế được chia của Chính phủ Việt Nam</t>
  </si>
  <si>
    <t>Thuế đặc biệt</t>
  </si>
  <si>
    <t>Thuế xuất khẩu</t>
  </si>
  <si>
    <t>Tạm vay khác</t>
  </si>
  <si>
    <t>THU CHUYỂN GIAO NGÂN SÁCH</t>
  </si>
  <si>
    <t>Thuế bổ sung đối với hàng hoá nhập khẩu vào Việt Nam</t>
  </si>
  <si>
    <t>Các khoản huy động, đóng góp</t>
  </si>
  <si>
    <t>Các khoản huy động đóng góp xây dựng cơ sở hạ tầng</t>
  </si>
  <si>
    <t>Người lập biểu</t>
  </si>
  <si>
    <t xml:space="preserve"> - Trung tâm Giống thủy sản</t>
  </si>
  <si>
    <t xml:space="preserve"> - Chi cục Thủy sản</t>
  </si>
  <si>
    <t xml:space="preserve"> - Chi cục Thủy lợi</t>
  </si>
  <si>
    <t xml:space="preserve"> - Chi cục Phát triển nông thôn</t>
  </si>
  <si>
    <t xml:space="preserve"> - Cảng vụ đường thủy nội địa</t>
  </si>
  <si>
    <t xml:space="preserve"> - Phòng công chứng số 3</t>
  </si>
  <si>
    <t xml:space="preserve"> - Trung tâm Trợ giúp pháp lý</t>
  </si>
  <si>
    <t xml:space="preserve"> - Trung tâm Khuyến công</t>
  </si>
  <si>
    <t xml:space="preserve"> - Trung tâm Dịch vụ Tài chính</t>
  </si>
  <si>
    <t xml:space="preserve"> - Sở Văn hóa Thể thao &amp; Du lịch</t>
  </si>
  <si>
    <t xml:space="preserve"> - Sở Công thương</t>
  </si>
  <si>
    <t>Khác</t>
  </si>
  <si>
    <t>1=2+3</t>
  </si>
  <si>
    <t>Tr.đó: Tịch thu chống lậu</t>
  </si>
  <si>
    <t>Chi đầu tư phát triển khác</t>
  </si>
  <si>
    <t>Chi viện trợ</t>
  </si>
  <si>
    <t>Trả lãi, phí vay trong nước</t>
  </si>
  <si>
    <t>Trả lãi, phí vay ngoài nước</t>
  </si>
  <si>
    <t>Chi quốc phòng</t>
  </si>
  <si>
    <t>TỔNG CỘNG</t>
  </si>
  <si>
    <t>Chi sự nghiệp giao thông</t>
  </si>
  <si>
    <t>Chi sự nghiệp kinh tế khác</t>
  </si>
  <si>
    <t>Thu phí, lệ phí trung ương</t>
  </si>
  <si>
    <t>Thu phí, lệ phí xã</t>
  </si>
  <si>
    <t>Thuế sử dụng đất phi nông nghiệp</t>
  </si>
  <si>
    <t>Thu tiền sử dụng đất</t>
  </si>
  <si>
    <t>Thu tiền cấp quyền khai thác khoáng sản</t>
  </si>
  <si>
    <t>Thu khác ngân sách</t>
  </si>
  <si>
    <t>Hủy bỏ</t>
  </si>
  <si>
    <t>Nội dung</t>
  </si>
  <si>
    <t>Phân chia theo từng cấp ngân sách</t>
  </si>
  <si>
    <t>Đơn vị: Đồng</t>
  </si>
  <si>
    <t>Chỉ tiêu</t>
  </si>
  <si>
    <t>Lũy kế thực hiện từ đầu năm</t>
  </si>
  <si>
    <t>Đơn vị tính: Triệu đồng</t>
  </si>
  <si>
    <t>STT</t>
  </si>
  <si>
    <t>So sánh QT/DT (%)</t>
  </si>
  <si>
    <t>A</t>
  </si>
  <si>
    <t>I</t>
  </si>
  <si>
    <t>II</t>
  </si>
  <si>
    <t>B</t>
  </si>
  <si>
    <t>Trong đó:</t>
  </si>
  <si>
    <t>Chi NS huyện, xã</t>
  </si>
  <si>
    <t>Tổng số chi NSĐP</t>
  </si>
  <si>
    <t>3.1</t>
  </si>
  <si>
    <t xml:space="preserve"> - Trung tâm Bảo trợ xã hội</t>
  </si>
  <si>
    <t xml:space="preserve"> - Ban quản lý Nghĩa trang liệt sĩ</t>
  </si>
  <si>
    <t xml:space="preserve"> - Trung tâm Công tác xã hội bảo vệ trẻ em</t>
  </si>
  <si>
    <t xml:space="preserve"> - Bệnh viện đa khoa khu vực Tháp Mười</t>
  </si>
  <si>
    <t xml:space="preserve"> - Bệnh viện Y học cổ truyền</t>
  </si>
  <si>
    <t xml:space="preserve"> - Bệnh viện Quân dân y</t>
  </si>
  <si>
    <t xml:space="preserve"> - Bệnh viện Phổi</t>
  </si>
  <si>
    <t xml:space="preserve"> - Trung tâm Giám định y khoa</t>
  </si>
  <si>
    <t xml:space="preserve"> - Trung tâm Pháp y</t>
  </si>
  <si>
    <t xml:space="preserve"> - Chi cục An toàn vệ sinh thực phẩm</t>
  </si>
  <si>
    <t xml:space="preserve"> - Chi cục Dân số KHHGĐ</t>
  </si>
  <si>
    <t xml:space="preserve"> - Trung tâm y tế huyện, thị, thành phố</t>
  </si>
  <si>
    <t xml:space="preserve"> - Hội Đông y</t>
  </si>
  <si>
    <t>Chi đảm bảo xã hội</t>
  </si>
  <si>
    <t>Thu NS xã</t>
  </si>
  <si>
    <t>Quyết toán năm</t>
  </si>
  <si>
    <t>Đơn vị tính: Đồng</t>
  </si>
  <si>
    <t>2.1</t>
  </si>
  <si>
    <t>Thu chênh lệch tỷ giá ngoại tệ</t>
  </si>
  <si>
    <t>Thu khác</t>
  </si>
  <si>
    <t>Thuế nhập khẩu</t>
  </si>
  <si>
    <t>Thuế tiêu thụ đặc biệt hàng nhập khẩu</t>
  </si>
  <si>
    <t>Thuế giá trị gia tăng hàng nhập khẩu</t>
  </si>
  <si>
    <t>TỔNG SỐ</t>
  </si>
  <si>
    <t>PHẦN THU</t>
  </si>
  <si>
    <t>Tổng số</t>
  </si>
  <si>
    <t>Thu NS 
cấp tỉnh</t>
  </si>
  <si>
    <t>Thu NS 
cấp huyện</t>
  </si>
  <si>
    <t>PHẦN CHI</t>
  </si>
  <si>
    <t>4. Thu kết dư ngân sách năm trước</t>
  </si>
  <si>
    <t>NSTW</t>
  </si>
  <si>
    <t>NS cấp xã</t>
  </si>
  <si>
    <t>Các khoản huy động đóng góp khác</t>
  </si>
  <si>
    <t>Ghi chú:</t>
  </si>
  <si>
    <t>Ghi chú: (*)</t>
  </si>
  <si>
    <t xml:space="preserve"> - Chi cục QLCL Nông lâm sản &amp; thủy sản</t>
  </si>
  <si>
    <t xml:space="preserve"> - Cổng thông tin điện tử</t>
  </si>
  <si>
    <t xml:space="preserve"> - Trung tâm Đầu tư và Khai thác hạ tầng KKT</t>
  </si>
  <si>
    <t xml:space="preserve"> - Ban Quản lý Khu Kinh tế</t>
  </si>
  <si>
    <t xml:space="preserve"> - Trung tâm Kỹ thuật thí nghiệm &amp; ƯD KHCN</t>
  </si>
  <si>
    <t xml:space="preserve"> - Liên hiệp các hội khoa học &amp; kỹ thuật</t>
  </si>
  <si>
    <t xml:space="preserve"> - Bệnh viện Tâm thần</t>
  </si>
  <si>
    <t xml:space="preserve"> - Bảo tàng</t>
  </si>
  <si>
    <t xml:space="preserve"> - Quỹ Bảo trợ trẻ em</t>
  </si>
  <si>
    <t xml:space="preserve"> - Hội Liên hiệp Văn học nghệ thuật</t>
  </si>
  <si>
    <t>TNDN (1051,1052,1053,1055,1056,1099,1151,1152,1199)</t>
  </si>
  <si>
    <t>Thuế TN (1551,1552,1553,1554,1555,1556,1557,1599)</t>
  </si>
  <si>
    <t>GTGT (1701,1704,1749)</t>
  </si>
  <si>
    <t>TTĐB (1753,1754,1755,1756,1757,1758,1799)</t>
  </si>
  <si>
    <t>Thuế môn bài (trừ 1849)</t>
  </si>
  <si>
    <t>Thu tiền phạt do ngành thuế thực hiện (4254,4264,4268)</t>
  </si>
  <si>
    <t>Thu khác (3651,3653,3654,3699,4904,4908)</t>
  </si>
  <si>
    <t>Tiền chậm nộp do ngành thuế quản lý (4911)</t>
  </si>
  <si>
    <t>Cùng kỳ năm trước (%)</t>
  </si>
  <si>
    <t xml:space="preserve"> - Trung tâm Ứng dụng NN Công nghệ cao</t>
  </si>
  <si>
    <t xml:space="preserve"> - Ban An toàn giao thông</t>
  </si>
  <si>
    <t xml:space="preserve"> - Sở Thông tin &amp; Truyền thông</t>
  </si>
  <si>
    <t xml:space="preserve"> - Trường TC nghề-GDTX Hồng Ngự</t>
  </si>
  <si>
    <t xml:space="preserve"> - Trường TC nghề-GDTX Tháp Mười</t>
  </si>
  <si>
    <t xml:space="preserve"> - Trường TC nghề-GDTX Thanh Bình</t>
  </si>
  <si>
    <t>TP QLNS</t>
  </si>
  <si>
    <t>Ngày          tháng 9 năm 2015</t>
  </si>
  <si>
    <t>Người lâp</t>
  </si>
  <si>
    <t>Đơn vị tính: triệu đồng</t>
  </si>
  <si>
    <t>F</t>
  </si>
  <si>
    <t>Phát sinh</t>
  </si>
  <si>
    <t>Lũy kế</t>
  </si>
  <si>
    <t>3= 4+5</t>
  </si>
  <si>
    <t>5= 6+7+8</t>
  </si>
  <si>
    <t>9= 10+11</t>
  </si>
  <si>
    <t>11= 12+13+14</t>
  </si>
  <si>
    <t xml:space="preserve">                                                                           </t>
  </si>
  <si>
    <t xml:space="preserve">BC B301  </t>
  </si>
  <si>
    <t>       Trang 1/1</t>
  </si>
  <si>
    <t>Trong đó: Thu chuyển nguồn vốn XSKT</t>
  </si>
  <si>
    <t>1.2.1</t>
  </si>
  <si>
    <t>1.2.2</t>
  </si>
  <si>
    <t>1.2.3</t>
  </si>
  <si>
    <t>1.2.4</t>
  </si>
  <si>
    <t>1.7</t>
  </si>
  <si>
    <t>1.8</t>
  </si>
  <si>
    <t>1.9</t>
  </si>
  <si>
    <t>1.10</t>
  </si>
  <si>
    <t>1.11</t>
  </si>
  <si>
    <t xml:space="preserve">Đến ngày kết sổ </t>
  </si>
  <si>
    <t xml:space="preserve"> - Trung tâm Nước sạch &amp; Vệ sinh MTNT</t>
  </si>
  <si>
    <t xml:space="preserve"> - Trung tâm Lưu trữ lịch sử</t>
  </si>
  <si>
    <t xml:space="preserve"> - Trung tâm Bảo tồn và Phát triển sinh vật</t>
  </si>
  <si>
    <t xml:space="preserve"> - BCH Đoàn tỉnh</t>
  </si>
  <si>
    <t xml:space="preserve"> - Trung tâm Kiểm nghiệm</t>
  </si>
  <si>
    <t xml:space="preserve"> - Trung tâm Dịch vụ việc làm</t>
  </si>
  <si>
    <t xml:space="preserve"> - VP Ủy ban nhân dân Tỉnh</t>
  </si>
  <si>
    <t>Mẫu biểu số 60</t>
  </si>
  <si>
    <t>3. Thu từ quỹ dự trữ tài chính</t>
  </si>
  <si>
    <t>5. Thu chuyển nguồn từ năm trước sang</t>
  </si>
  <si>
    <t>6. Thu viện trợ</t>
  </si>
  <si>
    <t>B. Vay của ngân sách cấp tỉnh</t>
  </si>
  <si>
    <t>B. Chi trả nợ gốc</t>
  </si>
  <si>
    <t>2. Chi trả nợ lãi, phí tiền vay</t>
  </si>
  <si>
    <t>4. Chi bổ sung quỹ dự trữ tài chính</t>
  </si>
  <si>
    <t>5. Chi nộp ngân sách cấp trên</t>
  </si>
  <si>
    <t>6. Chi bổ sung ngân sách cấp dưới</t>
  </si>
  <si>
    <t>7. Chi chuyển nguồn sang năm sau</t>
  </si>
  <si>
    <t>Thu NS cấp xã</t>
  </si>
  <si>
    <t>Dự toán
TW giao</t>
  </si>
  <si>
    <t>(1)</t>
  </si>
  <si>
    <t>(2)</t>
  </si>
  <si>
    <t>(3)=(4)+(5)+(6)+(7)</t>
  </si>
  <si>
    <t>(4)</t>
  </si>
  <si>
    <t>(5)</t>
  </si>
  <si>
    <t>(6)</t>
  </si>
  <si>
    <t>(7)</t>
  </si>
  <si>
    <t>8=(3)/(1)</t>
  </si>
  <si>
    <t>SS QT/DT (%)</t>
  </si>
  <si>
    <t>Trong đó: - Thu từ hàng hóa nhập khẩu</t>
  </si>
  <si>
    <t xml:space="preserve">       - Thu từ hàng hóa sản xuất trong nước</t>
  </si>
  <si>
    <t>Thu từ hoạt động xổ số kiến thiết</t>
  </si>
  <si>
    <t>8=(3)/(2)</t>
  </si>
  <si>
    <t>THU NỘI ĐỊA</t>
  </si>
  <si>
    <t>- Thuế giá trị gia tăng</t>
  </si>
  <si>
    <t>- Thuế thu nhập doanh nghiệp</t>
  </si>
  <si>
    <t>- Thuế tiêu thụ đặc biệt</t>
  </si>
  <si>
    <t>- Thuế tài nguyên</t>
  </si>
  <si>
    <t>- Thuế môn bài</t>
  </si>
  <si>
    <t>- Thu sử dụng vốn NS và thu khác</t>
  </si>
  <si>
    <t>- Các khoản thu khác (Tiền thuê mặt đất, mặt nước)</t>
  </si>
  <si>
    <t>- Thu khác ngoài quốc doanh</t>
  </si>
  <si>
    <t>Thuế nhà đất/thuế sử dụng đất phi nông nghiệp</t>
  </si>
  <si>
    <t>Thu phí xăng dầu; thuế bảo vệ môi trường</t>
  </si>
  <si>
    <t>Thu tiền bán nhà và thuê nhà ở thuộc SHNN</t>
  </si>
  <si>
    <t>Thuế GTGT hàng nhập khẩu</t>
  </si>
  <si>
    <t>THU KẾT DƯ NS NĂM TRƯỚC</t>
  </si>
  <si>
    <t>BS có mục tiêu bằng nguồn vốn trong nước (*)</t>
  </si>
  <si>
    <t>BS có mục tiêu bằng nguồn vốn ngoài nước</t>
  </si>
  <si>
    <r>
      <t>Ghi chú</t>
    </r>
    <r>
      <rPr>
        <sz val="12"/>
        <color indexed="9"/>
        <rFont val="Times New Roman"/>
        <family val="1"/>
      </rPr>
      <t>: (*) Dự toán thu bổ sung từ NSTW năm 2017: - Không kể vốn ngoài nước (ODA) 450.213 trđ theo CV số 18878/BTC-NSNN ngày 30/12/2016;</t>
    </r>
  </si>
  <si>
    <t>Nội dung chi</t>
  </si>
  <si>
    <t>Dự toán
cấp trên giao (TW)</t>
  </si>
  <si>
    <t>(3)=(4)+(5)+(6)</t>
  </si>
  <si>
    <t>Chi NS cấp xã</t>
  </si>
  <si>
    <t>Chi đầu tư phát triển cho chương trình, dự án theo lĩnh vực</t>
  </si>
  <si>
    <t>Chi an ninh và trật tự an toàn xã hội</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</si>
  <si>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</si>
  <si>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</si>
  <si>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</si>
  <si>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</si>
  <si>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</si>
  <si>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</si>
  <si>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</si>
  <si>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</si>
  <si>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các cơ quan quản lý nhà nước, đảng, đoàn thể</t>
  </si>
  <si>
    <t>Chi Bảo đảm xã hội</t>
  </si>
  <si>
    <t>Chi ngành, lĩnh vực khác</t>
  </si>
  <si>
    <t>1.12</t>
  </si>
  <si>
    <t>1.13</t>
  </si>
  <si>
    <t>CHI ĐẦU TƯ PHÁT TRIỂN</t>
  </si>
  <si>
    <t>CHI CÂN ĐỐI NGÂN SÁCH</t>
  </si>
  <si>
    <t>Chi sự nghiệp kiến thiết thị chính</t>
  </si>
  <si>
    <t>Chi sự nghiệp khoa học - công nghệ</t>
  </si>
  <si>
    <t>Chi sự nghiệp giáo dục - đào tạo và dạy nghề</t>
  </si>
  <si>
    <t>CHI THƯỜNG XUYÊN</t>
  </si>
  <si>
    <t>Chi trả nợ lãi vay theo quy định</t>
  </si>
  <si>
    <t>Chi an ninh và trật tự xã hội</t>
  </si>
  <si>
    <t>Chi y tế, dân số và gia đình</t>
  </si>
  <si>
    <t>Chi văn hoá thông tin</t>
  </si>
  <si>
    <t>Chi thể dục thể thao</t>
  </si>
  <si>
    <t>Chi hoạt động kinh tế</t>
  </si>
  <si>
    <t>Chi hoạt động của các cơ quản lý hành chính, Đảng, đoàn thể</t>
  </si>
  <si>
    <t>CHI BỔ SUNG CHO NGÂN SÁCH CẤP DƯỚI</t>
  </si>
  <si>
    <t>CHI NỘP NGÂN SÁCH CẤP TRÊN</t>
  </si>
  <si>
    <t>CHI BỔ SUNG QUỸ DỰ TRỮ TÀI CHÍNH</t>
  </si>
  <si>
    <t>DỰ PHÒNG NGÂN SÁCH</t>
  </si>
  <si>
    <t>CHI CHUYỂN NGUỒN NGÂN SÁCH NĂM SAU</t>
  </si>
  <si>
    <t>10.1</t>
  </si>
  <si>
    <t>10.2</t>
  </si>
  <si>
    <t>10.3</t>
  </si>
  <si>
    <t>10.4</t>
  </si>
  <si>
    <t>13.1</t>
  </si>
  <si>
    <t>13.2</t>
  </si>
  <si>
    <t>13.4</t>
  </si>
  <si>
    <t>(7)=(3):(1)</t>
  </si>
  <si>
    <t>(7)=(3):(2)</t>
  </si>
  <si>
    <t>Tổng thu từ hoạt động XNK</t>
  </si>
  <si>
    <t>Hoàn thuế GTGT</t>
  </si>
  <si>
    <t>BÁO CÁO CHI NGÂN SÁCH NHÀ NƯỚC NIÊN ĐỘ: 2017</t>
  </si>
  <si>
    <t>Từ ngày hiệu lực 01-01-17 đến ngày  31-03-18</t>
  </si>
  <si>
    <r>
      <t>                                                                                                                                                                                                                                      Đơn vị:</t>
    </r>
    <r>
      <rPr>
        <sz val="10"/>
        <color indexed="8"/>
        <rFont val="Arial"/>
        <family val="2"/>
      </rPr>
      <t xml:space="preserve"> </t>
    </r>
    <r>
      <rPr>
        <sz val="11"/>
        <color indexed="8"/>
        <rFont val="Arial"/>
        <family val="2"/>
      </rPr>
      <t>Đồng</t>
    </r>
  </si>
  <si>
    <t>Đầu tư cho các DA theo các lĩnh vực:</t>
  </si>
  <si>
    <t>Tr.đó: Từ nguồn vốn TPCP</t>
  </si>
  <si>
    <t>Chi an ninh và trật tự, an toàn xã hội</t>
  </si>
  <si>
    <t>Chi giáo dục, đào tạo và dạy nghề</t>
  </si>
  <si>
    <t>Tr.đó: - Chi từ nguồn vốn ngoài nước</t>
  </si>
  <si>
    <t>Chi khoa học và công nghệ</t>
  </si>
  <si>
    <t>Tr.đó: chi từ nguồn vốn ngoài nước</t>
  </si>
  <si>
    <t>Tr.đó: Chi từ nguồn vốn ngoài nước</t>
  </si>
  <si>
    <t>Chi phát thanh, truyền hình, thông tấn</t>
  </si>
  <si>
    <t>Chi bảo vệ môi trường</t>
  </si>
  <si>
    <t>1.10.1</t>
  </si>
  <si>
    <t>Chi giao thông vận tải</t>
  </si>
  <si>
    <t>1.10.2</t>
  </si>
  <si>
    <t>Chi nông, lâm ngư nghiệp và thủy lợi, thủy sản</t>
  </si>
  <si>
    <t>Chi hoạt động của các cơ quan quản lý nhà nước, Đảng, đoàn thể</t>
  </si>
  <si>
    <t>Tr.đó:-  chi từ nguồn vốn ngoài nước</t>
  </si>
  <si>
    <t>Chi bảo đảm xã hội</t>
  </si>
  <si>
    <t>Chi các lĩnh vực khác theo quy định của pháp luật</t>
  </si>
  <si>
    <t xml:space="preserve">Chi đầu tư và hỗ trợ vốn cho doanh nghiệp cung cấp sản phẩm, dịch vụ công ích do nhà nước đặt hàng; các tổ chức kinh tế; các tổ chức tài chính của trung ương và địa phương; </t>
  </si>
  <si>
    <t>Chi đầu tư phát triển khác theo quy định của pháp luật</t>
  </si>
  <si>
    <t>Chi dự trữ quốc gia</t>
  </si>
  <si>
    <t>Chi thường xuyên các lĩnh vực:</t>
  </si>
  <si>
    <t>Các khoản chi khác theo quy định của pháp luật</t>
  </si>
  <si>
    <t>Chi trả lãi, phí tiền vay</t>
  </si>
  <si>
    <t>Trong đó: Chi trả lãi, phí vay của ĐP từ nguồn cho vay lại của Chính phủ</t>
  </si>
  <si>
    <t xml:space="preserve">Cho vay ngoài nước </t>
  </si>
  <si>
    <t>Các nhiệm vụ chi khác</t>
  </si>
  <si>
    <t>Chi hỗ trợ các địa phương khác</t>
  </si>
  <si>
    <t>TẠM CHI CHƯA ĐƯA VÀO CÂN ĐỐI NS</t>
  </si>
  <si>
    <t xml:space="preserve">Tạm chi trả nợ gốc cho quỹ Tích lũy trả nợ </t>
  </si>
  <si>
    <t>Tạm chi trả nợ lãi, phí cho quỹ Tích lũy trả nợ</t>
  </si>
  <si>
    <t>Tạm chi trả nợ gốc, lãi vay của tổ chức khác</t>
  </si>
  <si>
    <t>Tạm chi chưa đưa vào cân đối NS khác</t>
  </si>
  <si>
    <t>Trong đó: Chi trả nợ gốc vay của ĐP từ nguồn cho vay lại của Chính phủ</t>
  </si>
  <si>
    <t>CÁC KHOẢN CHI KHÁC (Chưa được phản ánh vào các chỉ tiêu báo cáo cụ thể)</t>
  </si>
  <si>
    <t>, ngày 03 tháng 04 năm 2018</t>
  </si>
  <si>
    <t>Chi hoạt động kinh tế khác</t>
  </si>
  <si>
    <t>1.10.3</t>
  </si>
  <si>
    <t>Thu từ khu vực ngoài quốc doanh</t>
  </si>
  <si>
    <t>Thu từ DN có vốn đầu tư nước ngoài</t>
  </si>
  <si>
    <t>Thu từ DN quốc doanh địa phương</t>
  </si>
  <si>
    <t>Chi sự nghiệp nông, lâm và thuỷ lợi, thủy sản</t>
  </si>
  <si>
    <t xml:space="preserve">     Tr.đó: - Bổ sung cân đối</t>
  </si>
  <si>
    <t xml:space="preserve">               - Bổ sung có mục tiêu</t>
  </si>
  <si>
    <t>8. Chi từ nguồn huy động đóng góp</t>
  </si>
  <si>
    <t>Tổng số thu (A+B)</t>
  </si>
  <si>
    <t>Tổng số chi (A+B)</t>
  </si>
  <si>
    <t>Hỏi anh Duy</t>
  </si>
  <si>
    <t>Các khoản đóng góp xây dựng cơ sở hạ tầng</t>
  </si>
  <si>
    <t>Thu NSĐP</t>
  </si>
  <si>
    <t>…</t>
  </si>
  <si>
    <t>Sở Y tế</t>
  </si>
  <si>
    <t>Sở Giao thông vận tải</t>
  </si>
  <si>
    <t>Dự toán được cấp</t>
  </si>
  <si>
    <t>Kinh phí thực hiện trong năm</t>
  </si>
  <si>
    <t>Nguồn còn lại</t>
  </si>
  <si>
    <t>……</t>
  </si>
  <si>
    <t>………..</t>
  </si>
  <si>
    <t>….</t>
  </si>
  <si>
    <t>Dự án A</t>
  </si>
  <si>
    <t>ĐƠN VỊ………………………., MÃ SỐ:………..</t>
  </si>
  <si>
    <t>MÃ CHƯƠNG:…….</t>
  </si>
  <si>
    <t>MÃ KBNN GIAO DỊCH:………..</t>
  </si>
  <si>
    <t>Mẫu biểu số 58</t>
  </si>
  <si>
    <t>SỐ DƯ TÀI KHOẢN TIỀN GỬI KINH PHÍ NGÂN SÁCH CẤP CỦA ĐƠN VỊ DỰ TOÁN ĐƯỢC CHUYỂN NGUỒN SANG NĂM SAU CỦA CÁC ĐƠN VỊ THUỘC NGÂN SÁCH CÁC CẤP</t>
  </si>
  <si>
    <t>NĂM …… CHUYỂN SANG NĂM ……..</t>
  </si>
  <si>
    <t>(Dùng cho các đơn vị dự toán ngân sách thuộc ngân sách các cấp báo cáo cơ quan kho bạc nhà nước)</t>
  </si>
  <si>
    <r>
      <t xml:space="preserve">Mã tính chất nguồn kinh phí </t>
    </r>
    <r>
      <rPr>
        <b/>
        <vertAlign val="superscript"/>
        <sz val="10"/>
        <color indexed="8"/>
        <rFont val="Arial"/>
        <family val="2"/>
      </rPr>
      <t>(1)</t>
    </r>
  </si>
  <si>
    <t>Loại, Khoản</t>
  </si>
  <si>
    <t>Mục, Tiểu mục</t>
  </si>
  <si>
    <t>Số dư tài khoản tiền gửi</t>
  </si>
  <si>
    <r>
      <t>Kinh phí thường xuyên</t>
    </r>
    <r>
      <rPr>
        <b/>
        <vertAlign val="superscript"/>
        <sz val="10"/>
        <color indexed="8"/>
        <rFont val="Arial"/>
        <family val="2"/>
      </rPr>
      <t>(2)</t>
    </r>
  </si>
  <si>
    <t>- Kinh phí được giao tự chủ</t>
  </si>
  <si>
    <t>- Kinh phí được bổ sung sau ngày 30 tháng 9 năm…..</t>
  </si>
  <si>
    <t>....</t>
  </si>
  <si>
    <t>Kinh phí chương trình MTQG và Chương trình mục tiêu (chi tiết từng chương trình)</t>
  </si>
  <si>
    <t>(1) Do Kho bạc Nhà nước thực hiện;</t>
  </si>
  <si>
    <t>(2) Chi tiết theo từng nội dung được phép chuyển nguồn sang năm sau theo quy định của Luật NSNN và Nghị định số 163/2016/NĐ-CP ngày 21/12/2016 của Chính phủ.</t>
  </si>
  <si>
    <t xml:space="preserve">KBNN nơi giao dịch xác nhận về số dư tài khoản tiền gửi của đơn vị </t>
  </si>
  <si>
    <t>(Ghi rõ tổng số tiền ở cột số 4)</t>
  </si>
  <si>
    <t>…., ngày ... tháng ... năm ....</t>
  </si>
  <si>
    <t>Thủ trưởng đơn vị</t>
  </si>
  <si>
    <t>(ký tên, đóng dấu)</t>
  </si>
  <si>
    <t>ĐƠN VỊ (hoặc CHỦ ĐẦU TƯ)…………, MÃ SỐ:…...</t>
  </si>
  <si>
    <t>MÃ CHƯƠNG:....</t>
  </si>
  <si>
    <t>MÃ KBNN GIAO DỊCH:....</t>
  </si>
  <si>
    <t>Mẫu biểu số 59</t>
  </si>
  <si>
    <t>TÌNH HÌNH THỰC HIỆN DỰ TOÁN CỦA CÁC NHIỆM VỤ ĐƯỢC CHUYỂN NGUỒN SANG NĂM SAU CỦA CÁC ĐƠN VỊ THUỘC NGÂN SÁCH CÁC CẤP THEO HÌNH THỨC RÚT DỰ TOÁN</t>
  </si>
  <si>
    <t>NĂM... CHUYỂN SANG NĂM ……</t>
  </si>
  <si>
    <t>(Dùng cho các đơn vị dự toán ngân sách, chủ đầu tư thuộc ngân sách các cấp báo cáo cơ quan kho bạc nhà nước)</t>
  </si>
  <si>
    <r>
      <t xml:space="preserve">Tính chất nguồn kinh phí </t>
    </r>
    <r>
      <rPr>
        <b/>
        <vertAlign val="superscript"/>
        <sz val="10"/>
        <color indexed="8"/>
        <rFont val="Arial"/>
        <family val="2"/>
      </rPr>
      <t>(1)</t>
    </r>
  </si>
  <si>
    <t>Dự toán năm được chi</t>
  </si>
  <si>
    <t>Dự toán đá sử dụng đến 31/01 năm sau</t>
  </si>
  <si>
    <t>Số dư tại thời điểm 31/01 được chuyển sang năm sau</t>
  </si>
  <si>
    <r>
      <t xml:space="preserve">Dự toán năm trước chuyển sang </t>
    </r>
    <r>
      <rPr>
        <b/>
        <vertAlign val="superscript"/>
        <sz val="10"/>
        <color indexed="8"/>
        <rFont val="Arial"/>
        <family val="2"/>
      </rPr>
      <t>(2)</t>
    </r>
  </si>
  <si>
    <t>Dự toán giao đầu năm</t>
  </si>
  <si>
    <r>
      <t xml:space="preserve">Dự toán điều chỉnh </t>
    </r>
    <r>
      <rPr>
        <b/>
        <vertAlign val="superscript"/>
        <sz val="10"/>
        <color indexed="8"/>
        <rFont val="Arial"/>
        <family val="2"/>
      </rPr>
      <t>(3)</t>
    </r>
  </si>
  <si>
    <t>Số dư dự toán</t>
  </si>
  <si>
    <t>Số dư tạm ứng</t>
  </si>
  <si>
    <t>10=5-9</t>
  </si>
  <si>
    <r>
      <t>CHI THƯỜNG XUYÊN</t>
    </r>
    <r>
      <rPr>
        <b/>
        <vertAlign val="superscript"/>
        <sz val="10"/>
        <color indexed="8"/>
        <rFont val="Arial"/>
        <family val="2"/>
      </rPr>
      <t>(4)</t>
    </r>
  </si>
  <si>
    <t>- Kinh phí được bổ sung sau ngày 30 tháng 9 năm …….</t>
  </si>
  <si>
    <t>CHI ĐẦU TƯ PHÁT TRIỂN (5)</t>
  </si>
  <si>
    <t>Ghi chú: Mẫu biểu sử dụng cho cả chi thường xuyên, chi đầu tư phát triển.</t>
  </si>
  <si>
    <t>(1) Do Kho bạc Nhà nước thực hiện.</t>
  </si>
  <si>
    <t>(2) Dự toán năm trước chuyển sang, gồm: số dư dự toán và số dư tạm ứng năm trước được chuyển sang năm sau.</t>
  </si>
  <si>
    <t>(3) Dự toán điều chỉnh là hiệu số giữa số bổ sung với số giảm dự toán trong năm; nếu dương thì ghi dấu cộng (+), nếu âm thì ghi dấu trừ (-).</t>
  </si>
  <si>
    <t>(4) Chi tiết theo từng nội dung được phép chuyển nguồn sang năm sau theo quy định của Luật NSNN và Nghị định số 163/2016/NĐ-CP ngày 21/12/2016 của Chính phủ.</t>
  </si>
  <si>
    <t>(5) Đối với chi đầu tư phát triển, số dư dự toán, số dư tạm ứng (chưa thanh toán) chi đầu tư phát triển được chuyển sang năm sau theo quy định của Luật ngân sách nhà nước.</t>
  </si>
  <si>
    <t>(Ghi rõ tổng số của các chỉ tiêu ở cột số 5, 9, 10, 11)</t>
  </si>
  <si>
    <t xml:space="preserve">        Biểu mẫu số 57</t>
  </si>
  <si>
    <t>Bổ sung trong năm (nếu có)</t>
  </si>
  <si>
    <t>Giảm trừ trong năm (nếu có)</t>
  </si>
  <si>
    <t>Chuyển nguồn sang năm sau</t>
  </si>
  <si>
    <t xml:space="preserve"> - Trung tâm Khuyến nông</t>
  </si>
  <si>
    <t xml:space="preserve"> - Ban Quản lý dự án VnSAT</t>
  </si>
  <si>
    <t xml:space="preserve"> - VP Điều phối Điều phối xây dựng nông thôn mới</t>
  </si>
  <si>
    <t xml:space="preserve"> - Chi cục Giám định Xây dựng</t>
  </si>
  <si>
    <t xml:space="preserve"> - Bệnh viện Phục hồi chức năng</t>
  </si>
  <si>
    <t xml:space="preserve"> - VP Đăng ký đất đai</t>
  </si>
  <si>
    <t>Sở Ngoại vụ</t>
  </si>
  <si>
    <t>Trường Cao đẳng cộng đồng</t>
  </si>
  <si>
    <t>Ban QLDA ĐTXD công trình NN&amp;PTNT</t>
  </si>
  <si>
    <t xml:space="preserve"> - Trung tâm GDTX kỹ thuật HN</t>
  </si>
  <si>
    <t xml:space="preserve"> - Trung tâm Công nghệ TT&amp;TT</t>
  </si>
  <si>
    <t xml:space="preserve"> - Chi cục Trồng trọt và Bảo vệ thực vật</t>
  </si>
  <si>
    <t xml:space="preserve"> - Chi cục Chăn nuôi - Thú y</t>
  </si>
  <si>
    <t xml:space="preserve"> - Ban QLDA ĐTXD công trình NN&amp;PTNT</t>
  </si>
  <si>
    <t xml:space="preserve"> - Trung tâm Giám định chất lượng CTXD</t>
  </si>
  <si>
    <t xml:space="preserve"> - Cơ sở Điều trị nghiện</t>
  </si>
  <si>
    <t>Sở Văn hóa Thể thao &amp; Du lịch</t>
  </si>
  <si>
    <t>VP Hội đồng nhân dân</t>
  </si>
  <si>
    <t>Ủy ban nhân dân Tỉnh</t>
  </si>
  <si>
    <t>Sở Nông nghiệp &amp; Phát triển nông thôn</t>
  </si>
  <si>
    <t>5</t>
  </si>
  <si>
    <t>Sở Kế hoạch &amp; Đầu tư</t>
  </si>
  <si>
    <t xml:space="preserve"> - VP Sở Kế hoạch &amp; Đầu tư</t>
  </si>
  <si>
    <t xml:space="preserve"> - VP Sở Tư pháp</t>
  </si>
  <si>
    <t xml:space="preserve"> - VP Sở Công thương</t>
  </si>
  <si>
    <t>8</t>
  </si>
  <si>
    <t>Sở Khoa học &amp; Công nghệ</t>
  </si>
  <si>
    <t>9</t>
  </si>
  <si>
    <t>Sở Giáo dục &amp; Đào tạo</t>
  </si>
  <si>
    <t xml:space="preserve"> - VP Sở Giáo dục &amp; Đào tạo</t>
  </si>
  <si>
    <t>13</t>
  </si>
  <si>
    <t>14</t>
  </si>
  <si>
    <t>Sở Lao động Thương binh &amp; Xã hội</t>
  </si>
  <si>
    <t>15</t>
  </si>
  <si>
    <t>16</t>
  </si>
  <si>
    <t>Sở Tài nguyên &amp; Môi trường</t>
  </si>
  <si>
    <t>17</t>
  </si>
  <si>
    <t>Sở Thông tin &amp; Truyền thông</t>
  </si>
  <si>
    <t>18</t>
  </si>
  <si>
    <t>19</t>
  </si>
  <si>
    <t>20</t>
  </si>
  <si>
    <t>Ban Quản lý Khu Kinh tế</t>
  </si>
  <si>
    <t>21</t>
  </si>
  <si>
    <t>22</t>
  </si>
  <si>
    <t>Đài Phát thanh truyền hình</t>
  </si>
  <si>
    <t>23</t>
  </si>
  <si>
    <t>Trung tâm Xúc tiến thương mại ĐT&amp; DL</t>
  </si>
  <si>
    <t>24</t>
  </si>
  <si>
    <t>Trung tâm Phát triển du lịch</t>
  </si>
  <si>
    <t>25</t>
  </si>
  <si>
    <t>Vườn quốc gia Tràm Chim</t>
  </si>
  <si>
    <t>28</t>
  </si>
  <si>
    <t>29</t>
  </si>
  <si>
    <t>30</t>
  </si>
  <si>
    <t>31</t>
  </si>
  <si>
    <t>32</t>
  </si>
  <si>
    <t>Ban QLDA và Phát triển quỹ đất huyện Thanh Bình</t>
  </si>
  <si>
    <t>33</t>
  </si>
  <si>
    <t>34</t>
  </si>
  <si>
    <t>Phòng KTHT H. Tân Hồng</t>
  </si>
  <si>
    <t>35</t>
  </si>
  <si>
    <t>Phòng Quản lý đô thị TP Cao Lãnh</t>
  </si>
  <si>
    <t>36</t>
  </si>
  <si>
    <t>Phòng Quản lý đô thị TP Sa Đéc</t>
  </si>
  <si>
    <t>37</t>
  </si>
  <si>
    <t>Phòng Kinh tế hạ tầng H. Tháp Mười</t>
  </si>
  <si>
    <t>38</t>
  </si>
  <si>
    <t>Phòng Kinh tế hạ tầng H. Châu Thành</t>
  </si>
  <si>
    <t>39</t>
  </si>
  <si>
    <t>Phòng Kinh tế hạ tầng H. Hồng Ngự</t>
  </si>
  <si>
    <t>40</t>
  </si>
  <si>
    <t>Các đơn vị đoàn thể</t>
  </si>
  <si>
    <t/>
  </si>
  <si>
    <t>Chi đầu tư và hỗ trợ vốn cho các doanh nghiệp hoạt động công (Chi đầu tư phát triển khác theo quy định của pháp luật)</t>
  </si>
  <si>
    <t>ĐƠN VỊ CHỦ QUẢN ...</t>
  </si>
  <si>
    <t>Mẫu số B2-01/BC-NS/TABMIS</t>
  </si>
  <si>
    <t>ĐƠN VỊ LẬP ...</t>
  </si>
  <si>
    <t>(TT 77/2017 ngày 28/7/2017 của Bộ Tài chính)</t>
  </si>
  <si>
    <t>Đơn vị : Đồng</t>
  </si>
  <si>
    <t>3.3</t>
  </si>
  <si>
    <t>3.4</t>
  </si>
  <si>
    <t>3.5</t>
  </si>
  <si>
    <t>8.1</t>
  </si>
  <si>
    <t>8.2</t>
  </si>
  <si>
    <t>8.3</t>
  </si>
  <si>
    <t>9.1</t>
  </si>
  <si>
    <t>9.2</t>
  </si>
  <si>
    <t>9.3</t>
  </si>
  <si>
    <t>9.4</t>
  </si>
  <si>
    <t>9.5</t>
  </si>
  <si>
    <t>11.1</t>
  </si>
  <si>
    <t>11.2</t>
  </si>
  <si>
    <t>11.3</t>
  </si>
  <si>
    <t>11.4</t>
  </si>
  <si>
    <t>11.5</t>
  </si>
  <si>
    <t>11.6</t>
  </si>
  <si>
    <t>11.7</t>
  </si>
  <si>
    <t>11.8</t>
  </si>
  <si>
    <t>Thu hồi vốn của Nhà nước và thu từ quỹ dự trữ tài chính</t>
  </si>
  <si>
    <t>….., ngày …. tháng …. Năm 20…</t>
  </si>
  <si>
    <t>Người lập</t>
  </si>
  <si>
    <t>Cho vay ngoài nước</t>
  </si>
  <si>
    <t>- Bằng nguồn vốn ngoài nước</t>
  </si>
  <si>
    <t>Tạm chi trả nợ gốc cho quỹ Tích lũy trả nợ</t>
  </si>
  <si>
    <t>Thu từ khu vực DNNN do Trung ương quản lý</t>
  </si>
  <si>
    <t>TỔNG THU (A+B+C+D+E)</t>
  </si>
  <si>
    <t>Tiền sử dụng đất</t>
  </si>
  <si>
    <t>Thu tiền thuê đất, mặt nước</t>
  </si>
  <si>
    <t>Thu tiền sử dụng khu vực biển</t>
  </si>
  <si>
    <t>Thu từ bán tài sản nhà nước</t>
  </si>
  <si>
    <t>Thu từ tài sản được xác lập quyền sở hữu của nhà nước</t>
  </si>
  <si>
    <t>Thu cổ tức và lợi nhuận sau thuế</t>
  </si>
  <si>
    <t>Thu Viện trợ</t>
  </si>
  <si>
    <t>VAY CỦA NGÂN SÁCH ĐỊA PHƯƠNG</t>
  </si>
  <si>
    <t>Vay bù đắp bội chi NSĐP</t>
  </si>
  <si>
    <t>Vay để trả nợ gốc vay</t>
  </si>
  <si>
    <t xml:space="preserve"> Thu nội địa không kề tiền sử dụng đất, XSKT</t>
  </si>
  <si>
    <t>Vốn
sự nghiệp</t>
  </si>
  <si>
    <t>Vốn ĐTPT</t>
  </si>
  <si>
    <t>Chương trình mục tiêu quốc gia giảm nghèo bền vững</t>
  </si>
  <si>
    <t>Chương trình mục tiêu quốc gia xây dựng nông thôn mới</t>
  </si>
  <si>
    <r>
      <rPr>
        <b/>
        <u val="singleAccounting"/>
        <sz val="10"/>
        <rFont val="Times New Roman"/>
        <family val="1"/>
      </rPr>
      <t>Ghi chú</t>
    </r>
    <r>
      <rPr>
        <u val="singleAccounting"/>
        <sz val="10"/>
        <rFont val="Times New Roman"/>
        <family val="1"/>
      </rPr>
      <t>:</t>
    </r>
    <r>
      <rPr>
        <sz val="10"/>
        <rFont val="Times New Roman"/>
        <family val="1"/>
      </rPr>
      <t xml:space="preserve"> Theo yêu cầu anh Công BTC để CTMTQG làm biểu riêng ( ảnh ko cho tổng hợp lên)</t>
    </r>
  </si>
  <si>
    <t>Mẫu Quy định cũng ko có phần CTMTQG</t>
  </si>
  <si>
    <t>TỔNG SỐ (A+B+C)</t>
  </si>
  <si>
    <t>Thu Hải Quan (Thuế từ hoạt động xuất nhập khẩu)</t>
  </si>
  <si>
    <t>Mẫu biểu số 61</t>
  </si>
  <si>
    <t>Mẫu biểu số 62</t>
  </si>
  <si>
    <t>CÂN ĐỐI QUYẾT TOÁN NGÂN SÁCH ĐỊA PHƯƠNG NĂM 2018</t>
  </si>
  <si>
    <t>Dự toán năm 2018</t>
  </si>
  <si>
    <t>BÁO CÁO THU VÀ VAY CỦA NGÂN SÁCH NHÀ NƯỚC NIÊN ĐỘ 2018</t>
  </si>
  <si>
    <t>Từ tháng hiệu lực: 01/2018 đến tháng hiệu lực: 12/2018</t>
  </si>
  <si>
    <t>Từ ngày kết sổ : đến ngày kết sổ: 06/10/2019</t>
  </si>
  <si>
    <t>TỔNG SỐ (Đã loại trừ hoàn thuế GTGT)</t>
  </si>
  <si>
    <t>Thu NSNN (Đã loại trừ hoàn thuế GTGT)</t>
  </si>
  <si>
    <t>Thu nội địa không kể dầu thô</t>
  </si>
  <si>
    <t>Thu từ khu vực doanh nghiệp nhà nước</t>
  </si>
  <si>
    <t>Thu từ khu vực doanh nghiệp nhà nước do Trung ương quản lý</t>
  </si>
  <si>
    <t>1.1.1</t>
  </si>
  <si>
    <t>Tr.đó: Từ hoạt động thăm dò và khai thác dầu, khí (gồm cả thuế giá trị gia tăng thu đối với dầu, khí khai thác theo hiệp định, hợp đồng thăm dò, khai thác dầu, khí bán ra trong nước)</t>
  </si>
  <si>
    <t>1.1.2</t>
  </si>
  <si>
    <t>Thuế tiêu thụ đặc biệt hàng sản xuất - kinh doanh trong nước</t>
  </si>
  <si>
    <t>Tr.đó: Thuế tiêu thụ đặc biệt hàng nhập khẩu bán ra trong nước</t>
  </si>
  <si>
    <t>1.1.3</t>
  </si>
  <si>
    <t>Tr.đó: Từ hoạt động thăm dò và khai thác dầu, khí (không kể thuế TNDN thu theo hiệp định, hợp đồng).</t>
  </si>
  <si>
    <t>1.1.4</t>
  </si>
  <si>
    <t>Tr.đó: - Tài nguyên dầu, khí (không bao gồm thuế tài nguyên khai thác dầu, khí theo hiệp định, hợp đồng)</t>
  </si>
  <si>
    <t>Tài nguyên nước thủy điện</t>
  </si>
  <si>
    <t>1.1.5</t>
  </si>
  <si>
    <t>Thu từ khí thiên nhiên, khí than theo hiệp định, hợp đồng</t>
  </si>
  <si>
    <t>Thu từ khu vực doanh nghiệp nhà nước do địa phương quản lý</t>
  </si>
  <si>
    <t>1.2.5</t>
  </si>
  <si>
    <t>Thu từ khu vực doanh nghiệp có vốn đầu tư nước ngoài</t>
  </si>
  <si>
    <t>Tr.đó: Tài nguyên dầu, khí (không bao gồm thuế tài nguyên khai thác dầu, khí theo hiệp định, hợp đồng)</t>
  </si>
  <si>
    <t>- Tài nguyên nước thủy điện</t>
  </si>
  <si>
    <t>Thu từ khí thiên nhiên và khí than theo hiệp định, hợp đồng</t>
  </si>
  <si>
    <t>Thu từ khu vực kinh tế ngoài quốc doanh</t>
  </si>
  <si>
    <t>Thuế bảo vệ môi trường do cơ quan thuế thực hiện</t>
  </si>
  <si>
    <t>Trong đó: - Từ hàng nhập khẩu bán ra trong nước</t>
  </si>
  <si>
    <t>- Từ hàng hóa sản xuất trong nước</t>
  </si>
  <si>
    <t>Các loại phí, lệ phí</t>
  </si>
  <si>
    <t>Trong đó: - Phí thuộc lĩnh vực đường bộ</t>
  </si>
  <si>
    <t>- Phí thuộc lĩnh vực đường biển</t>
  </si>
  <si>
    <t>- Phí BVMT đối với khai thác khoáng sản</t>
  </si>
  <si>
    <t>7.1</t>
  </si>
  <si>
    <t>7.2</t>
  </si>
  <si>
    <t>Thu phí, lệ phí tỉnh</t>
  </si>
  <si>
    <t>7.3</t>
  </si>
  <si>
    <t>Thu phí, lệ phí huyện</t>
  </si>
  <si>
    <t>7.4</t>
  </si>
  <si>
    <t>Các khoản thu về nhà, đất</t>
  </si>
  <si>
    <t>Thu tiền cho thuê đất, thuê mặt nước</t>
  </si>
  <si>
    <t>Tr.đó: Thu từ hoạt động thăm dò và khai thác dầu, khí</t>
  </si>
  <si>
    <t>8.4</t>
  </si>
  <si>
    <t>Tr.đó: Tiền chuyển mục đích sử dụng đất đối với đất do cơ quan, đơn vị, tổ chức thuộc Nhà nước quản lý</t>
  </si>
  <si>
    <t>8.5</t>
  </si>
  <si>
    <t>Thu tiền cho thuê và bán nhà ở thuộc sở hữu nhà nước</t>
  </si>
  <si>
    <t>Thu tiền cấp quyền khai thác khoáng sản, vùng trời, vùng biển</t>
  </si>
  <si>
    <t>Tr.đó: - Thu từ giấy phép do cơ quan Trung ương cấp</t>
  </si>
  <si>
    <t>- Thu từ giấy phép do Ủy ban nhân dân cấp tỉnh cấp</t>
  </si>
  <si>
    <t>Thu tiền cấp quyền khai thác vùng biển</t>
  </si>
  <si>
    <t>Thu tiền cấp quyền khai thác tài nguyên khác còn lại</t>
  </si>
  <si>
    <t>Thu tiền phạt</t>
  </si>
  <si>
    <t>Trong đó:- - Phạt vi phạm hành chính trong lĩnh vực an toàn giao thông</t>
  </si>
  <si>
    <t>- Phạt vi phạm hành chính do ngành thuế thực hiện</t>
  </si>
  <si>
    <t>Thu tịch thu</t>
  </si>
  <si>
    <t>Thu tiền bán hàng hóa, vật tư dự trữ</t>
  </si>
  <si>
    <t>Lãi thu từ các khoản tham gia góp vốn của nhà nước</t>
  </si>
  <si>
    <t>Thu khác còn lại</t>
  </si>
  <si>
    <t>Thu từ quỹ đất công ích và thu hoa lợi công sản khác</t>
  </si>
  <si>
    <t>Tr.đó: Tiền đền bù thiệt hại khi NN thu hồi đất công</t>
  </si>
  <si>
    <t>Thu hồi vốn, lợi nhuận, lợi nhuận sau thuế, chênh lệch thu chi của NHNN</t>
  </si>
  <si>
    <t>Tr.đó: - Thu từ doanh nghiệp do Trung ương quản lý</t>
  </si>
  <si>
    <t>- Thu từ doanh nghiệp do địa phương quản lý</t>
  </si>
  <si>
    <t>Thu hồi vốn của Nhà nước tại các tổ chức kinh tế</t>
  </si>
  <si>
    <t>Thu cổ tức</t>
  </si>
  <si>
    <t>13.3</t>
  </si>
  <si>
    <t>Lợi nhuận được chia từ phần vốn nhà nước đầu tư tại doanh nghiệp</t>
  </si>
  <si>
    <t>Lợi nhuận sau thuế còn lại sau khi trích lập các quỹ</t>
  </si>
  <si>
    <t>Tr.đó: - Lợi nhuận còn lại của các DN do các Bộ, ngành Trung ương quản lý</t>
  </si>
  <si>
    <t>- Lợi nhuận còn lại của các DN do địa phương quản lý</t>
  </si>
  <si>
    <t>13.5</t>
  </si>
  <si>
    <t>Chênh lệch thu, chi của Ngân hàng Nhà nước</t>
  </si>
  <si>
    <t>Thu về dầu thô theo hiệp định, hợp đồng</t>
  </si>
  <si>
    <t>Dầu lãi được chia của Cính phủ Việt Nam</t>
  </si>
  <si>
    <t>Phụ thu về dầu</t>
  </si>
  <si>
    <t>Thu chênh lệch giá dầu</t>
  </si>
  <si>
    <t>Thu về Condensate theo hiệp định, hợp dồng.</t>
  </si>
  <si>
    <t>Lãi được chia của Chính phủ Việt Nam</t>
  </si>
  <si>
    <t>Phụ thu về condensate</t>
  </si>
  <si>
    <t>Thu chênh lệch giá condensate</t>
  </si>
  <si>
    <t>Thu cân đối từ hoạt động xuất nhập khẩu</t>
  </si>
  <si>
    <t>Tr.đó: - Thuế chống bán phá giá</t>
  </si>
  <si>
    <t>- Thuế chống trợ cấp</t>
  </si>
  <si>
    <t>- Thuế chống phân biệt đối xử</t>
  </si>
  <si>
    <t>- Thuế tự vệ</t>
  </si>
  <si>
    <t>Thuế bảo vệ môi trường hàng nhập khẩu</t>
  </si>
  <si>
    <t>Thu hồi các khoản cho vay của Nhà nước và thu từ quỹ dự trữ tài chính</t>
  </si>
  <si>
    <t>Thu từ các khoản cho vay của nhà nước</t>
  </si>
  <si>
    <t>Các khoản thu NSNN không có trong công thức</t>
  </si>
  <si>
    <t>Trong đó: Các khoản thu NSNN có cấp ngân sách là 0</t>
  </si>
  <si>
    <t>Vay trong nước</t>
  </si>
  <si>
    <t>Tr.đó: Địa phương vay từ nguồn cho vay lại của Chính phủ</t>
  </si>
  <si>
    <t>Vay ngoài nước</t>
  </si>
  <si>
    <t>Tạm ứng từ Ngân hàng Nhà nước theo Lệnh của Chính phủ</t>
  </si>
  <si>
    <t>Các khoản vay không có trong công thức</t>
  </si>
  <si>
    <t>Trong đó: Các khoản vay có cấp ngân sách là 0</t>
  </si>
  <si>
    <t>THU CHUYỂN GiAO NGÂN SÁCH</t>
  </si>
  <si>
    <t>Thu hỗ trợ từ địa phương khác</t>
  </si>
  <si>
    <t>Các khoản thu chuyển giao không có trong công thức</t>
  </si>
  <si>
    <t>Trong đó: Các khoản thu chuyển giao có cấp ngân sách là 0</t>
  </si>
  <si>
    <t>Các khoản thu chuyển nguồn không có trong công thức</t>
  </si>
  <si>
    <t>Trong đó: Các khoản thu chuyển nguồn có cấp ngân sách là 0</t>
  </si>
  <si>
    <t>Các khoản thu kết dư không có trong công thức</t>
  </si>
  <si>
    <t>Trong đó: Các khoản thu kết dư có cấp ngân sách là 0</t>
  </si>
  <si>
    <t>Phí, lệ phí</t>
  </si>
  <si>
    <t>Thuế XK, NK, TTĐB hàng nhập khẩu, bảo vệ mội trường hành nhập khẩu</t>
  </si>
  <si>
    <t>THU CHUYỂN NGUỒN LÀM LƯƠNG</t>
  </si>
  <si>
    <t>QT thu 2017</t>
  </si>
  <si>
    <t xml:space="preserve">CÁC NHIỆM VỤ CHI KHÁC </t>
  </si>
  <si>
    <t>QUYẾT TOÁN TỔNG HỢP CHI NGÂN SÁCH ĐỊA PHƯƠNG NĂM 2018</t>
  </si>
  <si>
    <t>CHI TẠO NGUỒN CẢI CÁCH TIỀN LƯƠNG</t>
  </si>
  <si>
    <t>QT chi 2017</t>
  </si>
  <si>
    <t>KHO BẠC NHÀ NƯỚC 0660-KBNN Đồng Tháp</t>
  </si>
  <si>
    <t>Mẫu số B2-01/NS-Tabmis</t>
  </si>
  <si>
    <t>(QĐ…./QĐ-BTC ngày ….)</t>
  </si>
  <si>
    <t>Từ ngày hiệu lực: 01/01/2018  Đến ngày hiệu lực: 31/12/2018</t>
  </si>
  <si>
    <t>Địa bàn: 87TTT-Tổng Tỉnh Đồng Tháp</t>
  </si>
  <si>
    <t>3=4+5+6</t>
  </si>
  <si>
    <t>7=8+9</t>
  </si>
  <si>
    <t>9=10+11+12</t>
  </si>
  <si>
    <t>TỔNG SỐ (Đã loại trừ hoàn thế GTGT)</t>
  </si>
  <si>
    <t>Thu từ khu vực doanh nghiệp do Nhà nước giữ vai trò chủ đạo</t>
  </si>
  <si>
    <t xml:space="preserve">Thu từ khu vực doanh nghiệp do Nhà nước giữ vai trò chủ đạo Trung ương quản lý </t>
  </si>
  <si>
    <t>Thuế tiêu thụ đặc biệt  hàng sản xuất - kinh doanh trong nước</t>
  </si>
  <si>
    <t xml:space="preserve">Thuế thu nhập doanh nghiệp </t>
  </si>
  <si>
    <t>Tr.đó: Từ hoạt động thăm dò và khai thác dầu, khí (không kể thuế TNDN thu theo hiệp định, hợp đồng)</t>
  </si>
  <si>
    <t>Tr.đó:  - Tài nguyên dầu, khí (không bao gồm thuế tài nguyên khai thác dầu, khí theo hiệp định, hợp đồng)</t>
  </si>
  <si>
    <t>           - Tài nguyên nước thủy điện</t>
  </si>
  <si>
    <t>Thu từ khu vực doanh nghiệp do Nhà nước giữ vai trò chủ đạo địa phương quản lý</t>
  </si>
  <si>
    <t>            - Tài nguyên nước thủy điện</t>
  </si>
  <si>
    <t>                - Từ hàng hóa sản xuất trong nước</t>
  </si>
  <si>
    <t>                - Phí thuộc lĩnh vực đường biển</t>
  </si>
  <si>
    <t>                - Phí BVMT đối với khai thác khoáng sản</t>
  </si>
  <si>
    <t xml:space="preserve">Các khoản thu về nhà, đất </t>
  </si>
  <si>
    <t xml:space="preserve">Thu tiền cho thuê đất, thuê mặt nước </t>
  </si>
  <si>
    <t xml:space="preserve">Tr.đó: Thu từ hoạt động thăm dò và khai thác dầu, khí </t>
  </si>
  <si>
    <t xml:space="preserve">Thu từ thu nhập sau thuế </t>
  </si>
  <si>
    <t>           - Thu từ giấy phép do Ủy ban nhân dân cấp tỉnh cấp</t>
  </si>
  <si>
    <t>Trong đó: - Phạt vi phạm hành chính trong lĩnh vực an toàn giao thông</t>
  </si>
  <si>
    <t>                - Phạt vi phạm hành chính do ngành thuế thực hiện</t>
  </si>
  <si>
    <t xml:space="preserve">Thu tịch thu </t>
  </si>
  <si>
    <t xml:space="preserve">Thu từ quỹ đất công ích và thu hoa lợi công sản khác </t>
  </si>
  <si>
    <t>          - Thu từ doanh nghiệp do địa phương quản lý</t>
  </si>
  <si>
    <t>          - Lợi nhuận còn lại của các DN do địa phương quản lý</t>
  </si>
  <si>
    <t>Dầu lãi được chia của Chính phủ Việt Nam</t>
  </si>
  <si>
    <t>Thu về Condensate theo hiệp định, hợp đồng</t>
  </si>
  <si>
    <t xml:space="preserve">Tr.đó: - Thuế chống bán phá giá </t>
  </si>
  <si>
    <t xml:space="preserve">          - Thuế chống trợ cấp </t>
  </si>
  <si>
    <t>          - Thuế chống phân biệt đối xử</t>
  </si>
  <si>
    <t>          - Thuế tự vệ</t>
  </si>
  <si>
    <t xml:space="preserve">Thu hồi các khoản cho vay của Nhà nước và thu từ quỹ dự trữ tài chính </t>
  </si>
  <si>
    <t xml:space="preserve">Các khoản thu không có trong công thức </t>
  </si>
  <si>
    <t xml:space="preserve">Trong đó: Các khoản thu có cấp ngân sách là 0 </t>
  </si>
  <si>
    <t>Các khoản thu chưa có trong công thức</t>
  </si>
  <si>
    <t>Trong đó: Các khoản thu có cấp ngân sách là 0</t>
  </si>
  <si>
    <t xml:space="preserve">THU CHUYỂN NGUỒN </t>
  </si>
  <si>
    <t>Các khoản thu không có trong công thức</t>
  </si>
  <si>
    <t>Người Lập Biểu</t>
  </si>
  <si>
    <t>h</t>
  </si>
  <si>
    <t>BÁO CÁO CHI VÀ TRẢ NỢ VAY NSNN NIÊN ĐỘ: 2018</t>
  </si>
  <si>
    <t>Từ ngày hiệu lực 01-01-18 đến ngày  31-12-18</t>
  </si>
  <si>
    <t>Đầu tư cho các DA theo các lĩnh vực</t>
  </si>
  <si>
    <t>Chi từ nguồn vốn ngoài nước</t>
  </si>
  <si>
    <t>Chi khoa học, công nghệ</t>
  </si>
  <si>
    <t>Chi hoạt động của các cơ quan quản lý nhà nước, Đảng, đoàn thể</t>
  </si>
  <si>
    <t>Chi đầu tư và hỗ trợ vốn cho doanh nghiệp cung cấp sản phẩm, dịch vụ công ích do nhà nước đặt hàng; Các tổ chức kinh tế; Các tổ chức tài chính của trung ương và địa phương; Đầu tư</t>
  </si>
  <si>
    <t>Chi thường xuyên theo lĩnh vực</t>
  </si>
  <si>
    <t>Chi sự nghiệp phát thanh, truyền hình, thông tấn</t>
  </si>
  <si>
    <t>- Bằng nguồn vốn trong nước</t>
  </si>
  <si>
    <t>TẠM CHI CHƯA ĐƯA VÀO CÂN ĐỐI NSNN</t>
  </si>
  <si>
    <t>Tạm chi trả nợ lãi cho quỹ Tích lũy trả nợ</t>
  </si>
  <si>
    <t>Tạm chi trả nợ gốc và lãi vay của tổ chức khác</t>
  </si>
  <si>
    <t>B3-01</t>
  </si>
  <si>
    <t>mau 62</t>
  </si>
  <si>
    <t>Cân đối</t>
  </si>
  <si>
    <t>Chênh lệch cân đối và mẫu 62</t>
  </si>
  <si>
    <t>Chênh lệch cân đối và B3-01</t>
  </si>
  <si>
    <t>9. Các nhiệm vụ chi khác</t>
  </si>
  <si>
    <t>Xây dựng cơ bản tập trung</t>
  </si>
  <si>
    <t>Xổ số kiến thiết</t>
  </si>
  <si>
    <t>%</t>
  </si>
  <si>
    <t xml:space="preserve"> - Trung tâm Kiểm soát bệnh tật</t>
  </si>
  <si>
    <t xml:space="preserve"> - Bệnh viện Da liễu</t>
  </si>
  <si>
    <t>Tổng số kinh phí trong năm 2018</t>
  </si>
  <si>
    <t>BÁO CÁO TỔNG HỢP QUYẾT TOÁN CHI CHƯƠNG TRÌNH MỤC TIÊU QUỐC GIA NĂM 2018</t>
  </si>
  <si>
    <t>Số kinh phí năm 2017 chuyển sang năm 2018</t>
  </si>
  <si>
    <t>Số kinh phí dự toán năm 2018</t>
  </si>
  <si>
    <t>Quyết toán năm 2018</t>
  </si>
  <si>
    <t>7. Thu từ các khoản huy động, đóng góp</t>
  </si>
  <si>
    <t>8. Thu từ ngân sách cấp dưới nộp lên</t>
  </si>
  <si>
    <t>9. Thu bổ sung từ ngân sách cấp trên</t>
  </si>
  <si>
    <t>Tỉnh</t>
  </si>
  <si>
    <t>Huyện</t>
  </si>
  <si>
    <t>(không kể chi chuyển giao giữa ngân sách huyện, xã)</t>
  </si>
  <si>
    <t xml:space="preserve"> - Trung tâm Hỗ trợ doanh nghiệp và khởi nghiệp</t>
  </si>
  <si>
    <t xml:space="preserve"> - Trung tâm Kiểm định và Kiểm nghiệm</t>
  </si>
  <si>
    <t xml:space="preserve"> - Trung tâm Đăng kiểm phương tiện cơ giới thủy, bộ</t>
  </si>
  <si>
    <t xml:space="preserve"> - 02 trung tâm GDTX</t>
  </si>
  <si>
    <t xml:space="preserve"> - Trung tâm Huấn luyện và Thi đấu TDTT</t>
  </si>
  <si>
    <t xml:space="preserve"> - Trung tâm Văn hóa Nghệ thuật</t>
  </si>
  <si>
    <t xml:space="preserve"> - Trung tâm Kỹ thuật TN&amp;MT</t>
  </si>
  <si>
    <t xml:space="preserve"> - VP Trung tâm Phát triển Du lịch</t>
  </si>
  <si>
    <t xml:space="preserve"> - Khu du lịch Tràm Chim</t>
  </si>
  <si>
    <t>Trường Cao đẳng Y tế</t>
  </si>
  <si>
    <t>Ban QLDA và Phát triển quỹ đất huyện Lai Vung</t>
  </si>
  <si>
    <t>Phòng KTHT H. Tam Nông</t>
  </si>
  <si>
    <t>Phòng KTHT H. Cao Lãnh</t>
  </si>
  <si>
    <t xml:space="preserve"> + BCH Đoàn tỉnh</t>
  </si>
  <si>
    <t xml:space="preserve"> + Trung tâm hoạt động TTN</t>
  </si>
  <si>
    <t>Chương trình mục tiêu văn hóa</t>
  </si>
  <si>
    <t>TỔNG HỢP QUYẾT TOÁN CHI THƯỜNG XUYÊN  NGÂN SÁCH CẤP TỈNH CỦA TỪNG CƠ QUAN,
TỔ CHỨC THEO NGUỒN VỐN NĂM 2018</t>
  </si>
  <si>
    <r>
      <t xml:space="preserve">Dự toán đầu năm </t>
    </r>
    <r>
      <rPr>
        <sz val="12"/>
        <rFont val="Times New Roman"/>
        <family val="1"/>
      </rPr>
      <t>(bao gồm số năm trước chuyển sang)</t>
    </r>
  </si>
  <si>
    <t>1=2+3-4</t>
  </si>
  <si>
    <t>6=1-5</t>
  </si>
  <si>
    <t>Các cơ quan đơn vị cấp Tỉnh</t>
  </si>
  <si>
    <t>41</t>
  </si>
  <si>
    <t>42</t>
  </si>
  <si>
    <t>Công an Tỉnh</t>
  </si>
  <si>
    <t>43</t>
  </si>
  <si>
    <t>BCH Quân sự Tỉnh</t>
  </si>
  <si>
    <t>44</t>
  </si>
  <si>
    <t>BCH BD8 Biên phòng tỉnh</t>
  </si>
  <si>
    <t>Cục Thi hành án dân sự tỉnh Đồng Tháp</t>
  </si>
  <si>
    <t>Cục thống kê tỉnh Đồng Tháp</t>
  </si>
  <si>
    <t>Cục thuế tỉnh Đồng Tháp</t>
  </si>
  <si>
    <t>Tòa án nhân dân tỉnh Đồng Tháp</t>
  </si>
  <si>
    <t>Văn phòng Đoàn Đại biểu Quốc hội Tỉnh</t>
  </si>
  <si>
    <t>Viện kiểm sát nhân dân Tỉnh</t>
  </si>
  <si>
    <t>Liên đoàn lao động tỉnh Đồng Tháp</t>
  </si>
  <si>
    <t>Ban Đại diện Hội Người Cao tuổi Đồng Tháp</t>
  </si>
  <si>
    <t>Hội Bảo trợ Người khuyết tật, trẻ mồ côi và bệnh nhân nghèo tỉnh Đồng Tháp</t>
  </si>
  <si>
    <t>Hội Cựu giáo chức Tỉnh</t>
  </si>
  <si>
    <t>Hội Kế hoạch hóa gia đình tỉnh Đồng Tháp</t>
  </si>
  <si>
    <t>Hội Khoa học lịch sử tỉnh Đồng Tháp</t>
  </si>
  <si>
    <t>Hội Khuyến học tỉnh Đồng Tháp</t>
  </si>
  <si>
    <t>Hội Kiến trúc sư tỉnh Đồng Tháp</t>
  </si>
  <si>
    <t>Hội Làm vườn tỉnh Đồng Tháp</t>
  </si>
  <si>
    <t>Hội Liên lạc với người Việt Nam ở nước ngoài tỉnh Đồng Tháp</t>
  </si>
  <si>
    <t>Hội Luật gia tỉnh Đồng Tháp</t>
  </si>
  <si>
    <t>Hội Nạn nhân chất độc da cam/Dioxin tỉnh Đồng Tháp</t>
  </si>
  <si>
    <t>Hội Nhà báo tỉnh Đồng Tháp</t>
  </si>
  <si>
    <t>Hội Tiêu chuẩn và BVQLNTD tỉnh Đồng Tháp</t>
  </si>
  <si>
    <t>Hội Y Học tỉnh Đồng Tháp</t>
  </si>
  <si>
    <t>Hội Y tế công cộng tỉnh Đồng Tháp</t>
  </si>
  <si>
    <t>Hiệp hội Thủy sản tỉnh Đồng Tháp</t>
  </si>
  <si>
    <t>Hội Bảo vệ Thiên nhiên và Môi trường tỉnh Đồng Tháp</t>
  </si>
  <si>
    <t>Hội Doanh nhân trẻ tỉnh Đồng Tháp</t>
  </si>
  <si>
    <t>Hội Dược học tỉnh Đồng Tháp</t>
  </si>
  <si>
    <t>Hội Khoa học Kỹ thuật Cầu đường Đồng Tháp</t>
  </si>
  <si>
    <t>Hội Khoa học Tâm lý - Giáo dục tỉnh Đồng Tháp</t>
  </si>
  <si>
    <t>Hội Sinh vật cảnh tỉnh Đồng Tháp</t>
  </si>
  <si>
    <t>Hội Teakwondo tỉnh Đồng Tháp</t>
  </si>
  <si>
    <t>Liên đoàn Bóng đá tỉnh Đồng Tháp</t>
  </si>
  <si>
    <t>Liên đoàn Cầu lông tỉnh Đồng Tháp</t>
  </si>
  <si>
    <t>Liên đoàn Cờ tỉnh Đồng Tháp</t>
  </si>
  <si>
    <t>Liên đoàn Quần vợt tỉnh Đồng Tháp</t>
  </si>
  <si>
    <t>Liên đoàn vovinam tỉnh Đồng Tháp</t>
  </si>
  <si>
    <t>Liên đoàn Xe đạp - Mô tô Thể thao tỉnh Đồng Tháp</t>
  </si>
  <si>
    <t>Văn phòng Tỉnh Ủy Đồng Tháp</t>
  </si>
  <si>
    <t>26</t>
  </si>
  <si>
    <t>27</t>
  </si>
  <si>
    <t>45</t>
  </si>
  <si>
    <t>46</t>
  </si>
  <si>
    <t>47</t>
  </si>
  <si>
    <t>48</t>
  </si>
  <si>
    <t>49</t>
  </si>
  <si>
    <t>10. Kết dư ngân sách</t>
  </si>
  <si>
    <t>h, ngày 26 tháng 11 năm 2019</t>
  </si>
  <si>
    <t xml:space="preserve">QUYẾT TOÁN THU NSNN, VAY NSĐP NĂM 2018 </t>
  </si>
  <si>
    <t>(không kể chi chuyển giao giữa các ngân sách địa phương)</t>
  </si>
  <si>
    <t>Trung tâm phát triển quỹ nhà đất tỉnh Đồng Tháp</t>
  </si>
  <si>
    <t>Chi nhánh Phòng Thương mại và Công nghiệp Việt Nam CN tại Cần Thơ</t>
  </si>
  <si>
    <t>Đoàn kinh tế Quốc phòng 959</t>
  </si>
  <si>
    <t xml:space="preserve">Bảo Hiễm xã hội tỉnh Đồng Tháp </t>
  </si>
  <si>
    <t>50</t>
  </si>
  <si>
    <t>51</t>
  </si>
  <si>
    <t>Công ty Cổ phần Cấp nước và MTĐT Đồng Tháp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</si>
</sst>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5" formatCode="_(* #,##0.00_);_(* \(#,##0.00\);_(* &quot;-&quot;??_);_(@_)"/>
    <numFmt numFmtId="166" formatCode="_(* #,##0_);_(* \(#,##0\);_(* &quot;-&quot;??_);_(@_)"/>
    <numFmt numFmtId="167" formatCode="#,##0.000"/>
    <numFmt numFmtId="168" formatCode="_-* #,##0_-;\-* #,##0_-;_-* &quot;-&quot;??_-;_-@_-"/>
    <numFmt numFmtId="171" formatCode="0.000"/>
    <numFmt numFmtId="176" formatCode="00"/>
  </numFmts>
  <fonts count="95">
    <font>
      <sz val="10"/>
      <name val="Arial"/>
    </font>
    <font>
      <sz val="10"/>
      <name val="Arial"/>
    </font>
    <font>
      <b/>
      <sz val="10"/>
      <name val="Arial"/>
      <family val="2"/>
    </font>
    <font>
      <sz val="8"/>
      <color indexed="81"/>
      <name val="Tahoma"/>
      <family val="2"/>
    </font>
    <font>
      <b/>
      <sz val="8"/>
      <color indexed="81"/>
      <name val="Tahoma"/>
      <family val="2"/>
    </font>
    <font>
      <sz val="10"/>
      <name val="Arial"/>
      <family val="2"/>
    </font>
    <font>
      <i/>
      <u/>
      <sz val="12"/>
      <name val="Times New Roman"/>
      <family val="1"/>
    </font>
    <font>
      <sz val="8"/>
      <name val="Arial"/>
      <family val="2"/>
    </font>
    <font>
      <b/>
      <sz val="12"/>
      <name val="Times New Roman"/>
      <family val="1"/>
    </font>
    <font>
      <i/>
      <sz val="12"/>
      <name val="Times New Roman"/>
      <family val="1"/>
    </font>
    <font>
      <b/>
      <sz val="13"/>
      <name val="Times New Roman"/>
      <family val="1"/>
    </font>
    <font>
      <sz val="12"/>
      <name val="Times New Roman"/>
      <family val="1"/>
    </font>
    <font>
      <b/>
      <u/>
      <sz val="12"/>
      <name val="Times New Roman"/>
      <family val="1"/>
    </font>
    <font>
      <u/>
      <sz val="12"/>
      <name val="Times New Roman"/>
      <family val="1"/>
    </font>
    <font>
      <b/>
      <sz val="12"/>
      <color indexed="10"/>
      <name val="Times New Roman"/>
      <family val="1"/>
    </font>
    <font>
      <b/>
      <sz val="14"/>
      <name val="Times New Roman"/>
      <family val="1"/>
    </font>
    <font>
      <sz val="14"/>
      <name val="Times New Roman"/>
      <family val="1"/>
    </font>
    <font>
      <b/>
      <sz val="10"/>
      <name val="Times New Roman"/>
      <family val="1"/>
    </font>
    <font>
      <b/>
      <sz val="11"/>
      <name val="Times New Roman"/>
      <family val="1"/>
    </font>
    <font>
      <sz val="11"/>
      <name val="Times New Roman"/>
      <family val="1"/>
    </font>
    <font>
      <sz val="10"/>
      <name val="Times New Roman"/>
      <family val="1"/>
    </font>
    <font>
      <sz val="9"/>
      <color indexed="81"/>
      <name val="Tahoma"/>
      <family val="2"/>
    </font>
    <font>
      <b/>
      <sz val="9"/>
      <color indexed="81"/>
      <name val="Tahoma"/>
      <family val="2"/>
    </font>
    <font>
      <b/>
      <i/>
      <sz val="12"/>
      <name val="Times New Roman"/>
      <family val="1"/>
    </font>
    <font>
      <sz val="8"/>
      <name val="Times New Roman"/>
      <family val="1"/>
    </font>
    <font>
      <sz val="12"/>
      <color indexed="9"/>
      <name val="Times New Roman"/>
      <family val="1"/>
    </font>
    <font>
      <sz val="12"/>
      <name val="VNI-Times"/>
    </font>
    <font>
      <sz val="12"/>
      <name val="Times New Roman"/>
      <family val="1"/>
      <charset val="163"/>
    </font>
    <font>
      <b/>
      <sz val="12"/>
      <color indexed="8"/>
      <name val="Times New Roman"/>
      <family val="1"/>
    </font>
    <font>
      <b/>
      <u val="singleAccounting"/>
      <sz val="12"/>
      <name val="Times New Roman"/>
      <family val="1"/>
    </font>
    <font>
      <b/>
      <i/>
      <sz val="10"/>
      <name val="Times New Roman"/>
      <family val="1"/>
    </font>
    <font>
      <sz val="12"/>
      <color indexed="10"/>
      <name val="Times New Roman"/>
      <family val="1"/>
    </font>
    <font>
      <i/>
      <sz val="12"/>
      <color indexed="10"/>
      <name val="Times New Roman"/>
      <family val="1"/>
    </font>
    <font>
      <b/>
      <sz val="12"/>
      <color indexed="10"/>
      <name val="Times New Roman"/>
      <family val="1"/>
    </font>
    <font>
      <b/>
      <sz val="13"/>
      <color indexed="10"/>
      <name val="Times New Roman"/>
      <family val="1"/>
    </font>
    <font>
      <b/>
      <u/>
      <sz val="12"/>
      <color indexed="10"/>
      <name val="Times New Roman"/>
      <family val="1"/>
    </font>
    <font>
      <i/>
      <sz val="12"/>
      <color indexed="10"/>
      <name val="Times New Roman"/>
      <family val="1"/>
    </font>
    <font>
      <sz val="10"/>
      <color indexed="9"/>
      <name val="Arial"/>
      <family val="2"/>
    </font>
    <font>
      <sz val="11"/>
      <color indexed="8"/>
      <name val="Arial"/>
      <family val="2"/>
    </font>
    <font>
      <sz val="10"/>
      <color indexed="8"/>
      <name val="Arial"/>
      <family val="2"/>
    </font>
    <font>
      <sz val="11"/>
      <color indexed="8"/>
      <name val="Arial"/>
      <family val="2"/>
    </font>
    <font>
      <sz val="10"/>
      <color indexed="10"/>
      <name val="Arial"/>
      <family val="2"/>
    </font>
    <font>
      <b/>
      <sz val="11"/>
      <color indexed="8"/>
      <name val="Arial"/>
      <family val="2"/>
    </font>
    <font>
      <sz val="8"/>
      <color indexed="8"/>
      <name val="Arial"/>
      <family val="2"/>
    </font>
    <font>
      <sz val="10"/>
      <color indexed="8"/>
      <name val="Times New Roman"/>
      <family val="1"/>
    </font>
    <font>
      <sz val="11"/>
      <color indexed="10"/>
      <name val="Arial"/>
      <family val="2"/>
    </font>
    <font>
      <sz val="14"/>
      <color indexed="8"/>
      <name val="Times New Roman"/>
      <family val="1"/>
    </font>
    <font>
      <u/>
      <sz val="12"/>
      <color indexed="9"/>
      <name val="Times New Roman"/>
      <family val="1"/>
    </font>
    <font>
      <sz val="9"/>
      <color indexed="8"/>
      <name val="Arial"/>
      <family val="2"/>
    </font>
    <font>
      <sz val="14"/>
      <color indexed="8"/>
      <name val="Arial"/>
      <family val="2"/>
    </font>
    <font>
      <b/>
      <sz val="12"/>
      <color indexed="10"/>
      <name val="Times New Roman"/>
      <family val="1"/>
    </font>
    <font>
      <sz val="12"/>
      <color indexed="10"/>
      <name val="Times New Roman"/>
      <family val="1"/>
    </font>
    <font>
      <b/>
      <sz val="10"/>
      <color indexed="8"/>
      <name val="Arial"/>
      <family val="2"/>
    </font>
    <font>
      <i/>
      <sz val="10"/>
      <color indexed="8"/>
      <name val="Arial"/>
      <family val="2"/>
    </font>
    <font>
      <sz val="10"/>
      <color indexed="8"/>
      <name val="Arial"/>
      <family val="2"/>
    </font>
    <font>
      <b/>
      <vertAlign val="superscript"/>
      <sz val="10"/>
      <color indexed="8"/>
      <name val="Arial"/>
      <family val="2"/>
    </font>
    <font>
      <b/>
      <sz val="12"/>
      <color indexed="10"/>
      <name val="Times New Roman"/>
      <family val="1"/>
    </font>
    <font>
      <b/>
      <u/>
      <sz val="12"/>
      <color indexed="10"/>
      <name val="Times New Roman"/>
      <family val="1"/>
    </font>
    <font>
      <b/>
      <i/>
      <sz val="12"/>
      <color indexed="10"/>
      <name val="Times New Roman"/>
      <family val="1"/>
    </font>
    <font>
      <b/>
      <sz val="12"/>
      <color indexed="8"/>
      <name val="Times New Roman"/>
      <family val="1"/>
    </font>
    <font>
      <sz val="12"/>
      <color indexed="8"/>
      <name val="Times New Roman"/>
      <family val="1"/>
    </font>
    <font>
      <b/>
      <u val="singleAccounting"/>
      <sz val="10"/>
      <name val="Times New Roman"/>
      <family val="1"/>
    </font>
    <font>
      <u val="singleAccounting"/>
      <sz val="10"/>
      <name val="Times New Roman"/>
      <family val="1"/>
    </font>
    <font>
      <b/>
      <sz val="10"/>
      <color indexed="62"/>
      <name val="Arial"/>
      <family val="2"/>
    </font>
    <font>
      <sz val="10"/>
      <color indexed="8"/>
      <name val="Calibri"/>
      <family val="2"/>
    </font>
    <font>
      <sz val="10"/>
      <color indexed="62"/>
      <name val="Arial"/>
      <family val="2"/>
    </font>
    <font>
      <b/>
      <sz val="10"/>
      <color indexed="8"/>
      <name val="Arial"/>
      <family val="2"/>
    </font>
    <font>
      <sz val="10"/>
      <color indexed="8"/>
      <name val="Arial"/>
      <family val="2"/>
    </font>
    <font>
      <b/>
      <i/>
      <sz val="10"/>
      <color indexed="8"/>
      <name val="Arial"/>
      <family val="2"/>
    </font>
    <font>
      <b/>
      <sz val="10"/>
      <color indexed="8"/>
      <name val="Calibri"/>
      <family val="2"/>
    </font>
    <font>
      <i/>
      <sz val="10"/>
      <color indexed="62"/>
      <name val="Arial"/>
      <family val="2"/>
    </font>
    <font>
      <sz val="14"/>
      <name val=".VnTime"/>
      <family val="2"/>
    </font>
    <font>
      <sz val="12"/>
      <name val=".VnTime"/>
      <family val="2"/>
    </font>
    <font>
      <sz val="11"/>
      <name val=".VnArial Narrow"/>
      <family val="2"/>
    </font>
    <font>
      <sz val="11"/>
      <name val="Times New Roman"/>
      <family val="1"/>
      <charset val="163"/>
    </font>
    <font>
      <sz val="13"/>
      <name val="VnTime"/>
    </font>
    <font>
      <sz val="10"/>
      <color rgb="FFFF0000"/>
      <name val="Times New Roman"/>
      <family val="1"/>
    </font>
    <font>
      <b/>
      <sz val="12"/>
      <color rgb="FFFF0000"/>
      <name val="Times New Roman"/>
      <family val="1"/>
    </font>
    <font>
      <sz val="12"/>
      <color rgb="FFFF0000"/>
      <name val="Times New Roman"/>
      <family val="1"/>
    </font>
    <font>
      <sz val="10"/>
      <color rgb="FFFF0000"/>
      <name val="Arial"/>
      <family val="2"/>
    </font>
    <font>
      <b/>
      <sz val="10"/>
      <color rgb="FFFF0000"/>
      <name val="Times New Roman"/>
      <family val="1"/>
    </font>
    <font>
      <b/>
      <sz val="12"/>
      <color rgb="FF0000FF"/>
      <name val="Times New Roman"/>
      <family val="1"/>
    </font>
    <font>
      <sz val="12"/>
      <color rgb="FF0000FF"/>
      <name val="Times New Roman"/>
      <family val="1"/>
    </font>
    <font>
      <b/>
      <sz val="11"/>
      <color rgb="FFFF0000"/>
      <name val="Times New Roman"/>
      <family val="1"/>
    </font>
    <font>
      <b/>
      <i/>
      <sz val="12"/>
      <color rgb="FF0000FF"/>
      <name val="Times New Roman"/>
      <family val="1"/>
    </font>
    <font>
      <b/>
      <sz val="11"/>
      <color rgb="FF000000"/>
      <name val="Times New Roman"/>
      <family val="1"/>
    </font>
    <font>
      <sz val="8"/>
      <color rgb="FF000000"/>
      <name val="Times New Roman"/>
      <family val="1"/>
    </font>
    <font>
      <sz val="10"/>
      <color rgb="FF000000"/>
      <name val="Calibri"/>
      <family val="2"/>
      <scheme val="minor"/>
    </font>
    <font>
      <b/>
      <sz val="8"/>
      <color rgb="FF000000"/>
      <name val="Calibri"/>
      <family val="2"/>
      <scheme val="minor"/>
    </font>
    <font>
      <sz val="8"/>
      <color rgb="FF000000"/>
      <name val="Calibri"/>
      <family val="2"/>
      <scheme val="minor"/>
    </font>
    <font>
      <b/>
      <sz val="10"/>
      <color rgb="FFFF0000"/>
      <name val="Arial"/>
      <family val="2"/>
    </font>
    <font>
      <sz val="11"/>
      <color rgb="FF000000"/>
      <name val="Times New Roman"/>
      <family val="1"/>
    </font>
    <font>
      <i/>
      <sz val="11"/>
      <color rgb="FF000000"/>
      <name val="Times New Roman"/>
      <family val="1"/>
    </font>
    <font>
      <i/>
      <sz val="10"/>
      <color rgb="FF000000"/>
      <name val="Times New Roman"/>
      <family val="1"/>
    </font>
    <font>
      <b/>
      <sz val="16"/>
      <color rgb="FF000000"/>
      <name val="Times New Roman"/>
      <family val="1"/>
    </font>
  </fonts>
  <fills count="10">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27"/>
        <bgColor indexed="64"/>
      </patternFill>
    </fill>
    <fill>
      <patternFill patternType="solid">
        <fgColor indexed="9"/>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55"/>
      </top>
      <bottom/>
      <diagonal/>
    </border>
    <border>
      <left/>
      <right style="thin">
        <color indexed="55"/>
      </right>
      <top style="thin">
        <color indexed="55"/>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9">
    <xf numFmtId="0" fontId="0" fillId="0" borderId="0"/>
    <xf numFmtId="165" fontId="1" fillId="0" borderId="0" applyFont="0" applyFill="0" applyBorder="0" applyAlignment="0" applyProtection="0"/>
    <xf numFmtId="165" fontId="11" fillId="0" borderId="0" applyFont="0" applyFill="0" applyBorder="0" applyAlignment="0" applyProtection="0"/>
    <xf numFmtId="0" fontId="72" fillId="0" borderId="0"/>
    <xf numFmtId="0" fontId="11" fillId="0" borderId="0"/>
    <xf numFmtId="0" fontId="71" fillId="0" borderId="0" applyProtection="0"/>
    <xf numFmtId="0" fontId="5" fillId="0" borderId="0"/>
    <xf numFmtId="0" fontId="5" fillId="0" borderId="0"/>
    <xf numFmtId="0" fontId="74" fillId="0" borderId="0"/>
  </cellStyleXfs>
  <cellXfs count="497">
    <xf numFmtId="0" fontId="0" fillId="0" borderId="0" xfId="0"/>
    <xf numFmtId="0" fontId="10"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2" xfId="0" applyFont="1" applyBorder="1" applyAlignment="1">
      <alignment horizontal="center" vertical="center" shrinkToFit="1"/>
    </xf>
    <xf numFmtId="3" fontId="8" fillId="0" borderId="2" xfId="0" applyNumberFormat="1" applyFont="1" applyBorder="1" applyAlignment="1">
      <alignment vertical="center" shrinkToFit="1"/>
    </xf>
    <xf numFmtId="0" fontId="8" fillId="0" borderId="0" xfId="0" applyFont="1" applyAlignment="1">
      <alignment vertical="center"/>
    </xf>
    <xf numFmtId="0" fontId="8" fillId="0" borderId="3" xfId="0" applyFont="1" applyBorder="1" applyAlignment="1">
      <alignment vertical="center" shrinkToFit="1"/>
    </xf>
    <xf numFmtId="3" fontId="8" fillId="0" borderId="3" xfId="0" applyNumberFormat="1" applyFont="1" applyBorder="1" applyAlignment="1">
      <alignment vertical="center" shrinkToFit="1"/>
    </xf>
    <xf numFmtId="0" fontId="9" fillId="0" borderId="0" xfId="0" applyFont="1" applyAlignment="1"/>
    <xf numFmtId="0" fontId="10" fillId="0" borderId="0" xfId="0" applyFont="1" applyAlignment="1"/>
    <xf numFmtId="0" fontId="8" fillId="0" borderId="0" xfId="0" applyFont="1" applyAlignment="1"/>
    <xf numFmtId="0" fontId="8" fillId="0" borderId="0" xfId="0" applyFont="1"/>
    <xf numFmtId="3" fontId="11" fillId="0" borderId="0" xfId="0" applyNumberFormat="1" applyFont="1"/>
    <xf numFmtId="0" fontId="10" fillId="0" borderId="0" xfId="0" applyFont="1" applyAlignment="1">
      <alignment horizontal="center"/>
    </xf>
    <xf numFmtId="0" fontId="11" fillId="0" borderId="3" xfId="0" applyFont="1" applyBorder="1" applyAlignment="1">
      <alignment vertical="center" shrinkToFit="1"/>
    </xf>
    <xf numFmtId="3" fontId="11" fillId="0" borderId="3" xfId="0" applyNumberFormat="1" applyFont="1" applyBorder="1" applyAlignment="1">
      <alignment vertical="center" shrinkToFit="1"/>
    </xf>
    <xf numFmtId="3" fontId="20" fillId="0" borderId="0" xfId="0" applyNumberFormat="1" applyFont="1"/>
    <xf numFmtId="0" fontId="20" fillId="0" borderId="0" xfId="0" applyFont="1"/>
    <xf numFmtId="0" fontId="17" fillId="0" borderId="0" xfId="0" applyFont="1"/>
    <xf numFmtId="3" fontId="8" fillId="0" borderId="0" xfId="0" applyNumberFormat="1" applyFont="1"/>
    <xf numFmtId="3" fontId="9" fillId="0" borderId="3" xfId="0" applyNumberFormat="1" applyFont="1" applyFill="1" applyBorder="1" applyAlignment="1">
      <alignment horizontal="right" vertical="center" shrinkToFit="1"/>
    </xf>
    <xf numFmtId="3" fontId="11" fillId="0" borderId="3" xfId="0" applyNumberFormat="1" applyFont="1" applyFill="1" applyBorder="1" applyAlignment="1">
      <alignment horizontal="right" vertical="center" shrinkToFit="1"/>
    </xf>
    <xf numFmtId="0" fontId="8" fillId="0" borderId="0" xfId="0" applyFont="1" applyBorder="1" applyAlignment="1">
      <alignment vertical="center" shrinkToFit="1"/>
    </xf>
    <xf numFmtId="3" fontId="8" fillId="0" borderId="0" xfId="0" applyNumberFormat="1" applyFont="1" applyBorder="1" applyAlignment="1">
      <alignment vertical="center" shrinkToFit="1"/>
    </xf>
    <xf numFmtId="166" fontId="20" fillId="0" borderId="0" xfId="1" applyNumberFormat="1" applyFont="1"/>
    <xf numFmtId="3" fontId="8"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8" fillId="0" borderId="3"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0" fontId="9" fillId="0" borderId="0" xfId="0" applyFont="1" applyAlignment="1">
      <alignment horizontal="right"/>
    </xf>
    <xf numFmtId="49" fontId="11" fillId="0" borderId="3" xfId="0" applyNumberFormat="1" applyFont="1" applyFill="1" applyBorder="1" applyAlignment="1">
      <alignment horizontal="left" vertical="center" shrinkToFit="1"/>
    </xf>
    <xf numFmtId="0" fontId="11" fillId="0" borderId="0" xfId="0" applyFont="1" applyFill="1"/>
    <xf numFmtId="0" fontId="11" fillId="0" borderId="0" xfId="0" applyFont="1" applyFill="1" applyAlignment="1">
      <alignment horizontal="center"/>
    </xf>
    <xf numFmtId="0" fontId="20" fillId="0" borderId="0" xfId="0" applyFont="1" applyAlignment="1">
      <alignment vertical="center"/>
    </xf>
    <xf numFmtId="0" fontId="8" fillId="0" borderId="0" xfId="0" applyFont="1" applyFill="1" applyBorder="1" applyAlignment="1">
      <alignment horizontal="center"/>
    </xf>
    <xf numFmtId="0" fontId="10" fillId="0" borderId="0" xfId="0" applyFont="1" applyFill="1" applyBorder="1" applyAlignment="1">
      <alignment horizontal="center"/>
    </xf>
    <xf numFmtId="166" fontId="10" fillId="0" borderId="0" xfId="1" applyNumberFormat="1" applyFont="1"/>
    <xf numFmtId="166" fontId="8" fillId="0" borderId="0" xfId="1" applyNumberFormat="1" applyFont="1" applyAlignment="1">
      <alignment horizontal="center" vertical="center"/>
    </xf>
    <xf numFmtId="166" fontId="8" fillId="0" borderId="0" xfId="1" applyNumberFormat="1" applyFont="1" applyAlignment="1">
      <alignment vertical="center"/>
    </xf>
    <xf numFmtId="166" fontId="8" fillId="0" borderId="0" xfId="1" applyNumberFormat="1" applyFont="1"/>
    <xf numFmtId="3" fontId="11"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shrinkToFit="1"/>
    </xf>
    <xf numFmtId="3" fontId="12" fillId="0" borderId="2" xfId="0" applyNumberFormat="1" applyFont="1" applyFill="1" applyBorder="1" applyAlignment="1">
      <alignment horizontal="right" vertical="center" shrinkToFit="1"/>
    </xf>
    <xf numFmtId="49" fontId="12" fillId="0" borderId="3" xfId="0" applyNumberFormat="1" applyFont="1" applyFill="1" applyBorder="1" applyAlignment="1">
      <alignment horizontal="left" vertical="center" shrinkToFit="1"/>
    </xf>
    <xf numFmtId="3" fontId="12" fillId="0" borderId="3" xfId="0" applyNumberFormat="1" applyFont="1" applyFill="1" applyBorder="1" applyAlignment="1">
      <alignment horizontal="right" vertical="center" shrinkToFit="1"/>
    </xf>
    <xf numFmtId="4" fontId="11" fillId="0" borderId="3" xfId="0" applyNumberFormat="1" applyFont="1" applyFill="1" applyBorder="1" applyAlignment="1">
      <alignment horizontal="right" vertical="center" shrinkToFit="1"/>
    </xf>
    <xf numFmtId="49" fontId="8" fillId="0" borderId="3" xfId="0" applyNumberFormat="1"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3" fontId="20" fillId="0" borderId="0" xfId="0" applyNumberFormat="1" applyFont="1" applyAlignment="1">
      <alignment shrinkToFit="1"/>
    </xf>
    <xf numFmtId="0" fontId="20" fillId="0" borderId="0" xfId="0" applyFont="1" applyAlignment="1">
      <alignment shrinkToFit="1"/>
    </xf>
    <xf numFmtId="166" fontId="20" fillId="0" borderId="0" xfId="1" applyNumberFormat="1" applyFont="1" applyAlignment="1">
      <alignment vertical="center"/>
    </xf>
    <xf numFmtId="3" fontId="11" fillId="0" borderId="0" xfId="0" applyNumberFormat="1" applyFont="1" applyBorder="1" applyAlignment="1">
      <alignment horizontal="right" vertical="center" shrinkToFit="1"/>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left" vertical="center"/>
    </xf>
    <xf numFmtId="3" fontId="11" fillId="0" borderId="0" xfId="0" applyNumberFormat="1" applyFont="1" applyFill="1" applyBorder="1" applyAlignment="1">
      <alignment horizontal="right" vertical="center"/>
    </xf>
    <xf numFmtId="0" fontId="11" fillId="0" borderId="0" xfId="0" applyFont="1" applyFill="1" applyBorder="1"/>
    <xf numFmtId="49" fontId="11" fillId="0" borderId="0" xfId="0" applyNumberFormat="1" applyFont="1" applyFill="1" applyBorder="1" applyAlignment="1">
      <alignment horizontal="right" vertical="center"/>
    </xf>
    <xf numFmtId="165" fontId="29" fillId="0" borderId="2" xfId="1" applyFont="1" applyFill="1" applyBorder="1" applyAlignment="1">
      <alignment horizontal="right" vertical="center" shrinkToFit="1"/>
    </xf>
    <xf numFmtId="0" fontId="12" fillId="0" borderId="0" xfId="0" applyFont="1" applyFill="1"/>
    <xf numFmtId="165" fontId="29" fillId="0" borderId="3" xfId="1" applyFont="1" applyFill="1" applyBorder="1" applyAlignment="1">
      <alignment horizontal="right" vertical="center" shrinkToFit="1"/>
    </xf>
    <xf numFmtId="49" fontId="9" fillId="0" borderId="3" xfId="0" applyNumberFormat="1" applyFont="1" applyFill="1" applyBorder="1" applyAlignment="1">
      <alignment horizontal="left" vertical="center" shrinkToFit="1"/>
    </xf>
    <xf numFmtId="165" fontId="8" fillId="0" borderId="3" xfId="1" applyFont="1" applyFill="1" applyBorder="1" applyAlignment="1">
      <alignment horizontal="right" vertical="center" shrinkToFit="1"/>
    </xf>
    <xf numFmtId="165" fontId="9" fillId="0" borderId="3" xfId="1" applyFont="1" applyFill="1" applyBorder="1" applyAlignment="1">
      <alignment horizontal="right" vertical="center" shrinkToFit="1"/>
    </xf>
    <xf numFmtId="0" fontId="6" fillId="0" borderId="0" xfId="0" applyFont="1" applyFill="1"/>
    <xf numFmtId="0" fontId="8" fillId="0" borderId="0" xfId="0" applyFont="1" applyFill="1"/>
    <xf numFmtId="0" fontId="9" fillId="0" borderId="0" xfId="0" applyFont="1" applyFill="1"/>
    <xf numFmtId="165" fontId="11" fillId="0" borderId="3" xfId="1" applyFont="1" applyFill="1" applyBorder="1" applyAlignment="1">
      <alignment horizontal="right" vertical="center" shrinkToFit="1"/>
    </xf>
    <xf numFmtId="166" fontId="11" fillId="0" borderId="0" xfId="1" applyNumberFormat="1" applyFont="1" applyFill="1" applyAlignment="1">
      <alignment shrinkToFit="1"/>
    </xf>
    <xf numFmtId="49" fontId="12" fillId="0" borderId="4" xfId="0" applyNumberFormat="1" applyFont="1" applyFill="1" applyBorder="1" applyAlignment="1">
      <alignment horizontal="left" vertical="center" shrinkToFit="1"/>
    </xf>
    <xf numFmtId="3" fontId="12" fillId="0" borderId="4" xfId="0" applyNumberFormat="1" applyFont="1" applyFill="1" applyBorder="1" applyAlignment="1">
      <alignment horizontal="right" vertical="center" shrinkToFit="1"/>
    </xf>
    <xf numFmtId="3" fontId="8" fillId="0" borderId="4" xfId="0" applyNumberFormat="1" applyFont="1" applyFill="1" applyBorder="1" applyAlignment="1">
      <alignment horizontal="right" vertical="center" shrinkToFit="1"/>
    </xf>
    <xf numFmtId="49" fontId="12" fillId="0" borderId="0" xfId="0" applyNumberFormat="1" applyFont="1" applyFill="1" applyBorder="1" applyAlignment="1">
      <alignment horizontal="left" vertical="center" shrinkToFit="1"/>
    </xf>
    <xf numFmtId="3" fontId="12" fillId="0" borderId="0" xfId="0" applyNumberFormat="1" applyFont="1" applyFill="1" applyBorder="1" applyAlignment="1">
      <alignment horizontal="right" vertical="center" shrinkToFit="1"/>
    </xf>
    <xf numFmtId="3" fontId="8" fillId="0" borderId="0" xfId="0" applyNumberFormat="1" applyFont="1" applyFill="1" applyBorder="1" applyAlignment="1">
      <alignment horizontal="right" vertical="center" shrinkToFit="1"/>
    </xf>
    <xf numFmtId="3" fontId="11" fillId="0" borderId="0" xfId="0" applyNumberFormat="1" applyFont="1" applyFill="1" applyBorder="1" applyAlignment="1">
      <alignment horizontal="right" vertical="center" shrinkToFit="1"/>
    </xf>
    <xf numFmtId="49" fontId="11" fillId="0" borderId="0" xfId="0" applyNumberFormat="1" applyFont="1" applyFill="1" applyBorder="1" applyAlignment="1">
      <alignment horizontal="left" vertical="center" shrinkToFit="1"/>
    </xf>
    <xf numFmtId="4" fontId="11" fillId="0" borderId="0" xfId="0" applyNumberFormat="1" applyFont="1" applyFill="1" applyBorder="1" applyAlignment="1">
      <alignment horizontal="right" vertical="center" shrinkToFit="1"/>
    </xf>
    <xf numFmtId="0" fontId="11" fillId="0" borderId="0" xfId="0" applyFont="1" applyFill="1" applyBorder="1" applyAlignment="1">
      <alignment shrinkToFit="1"/>
    </xf>
    <xf numFmtId="0" fontId="11" fillId="0" borderId="0" xfId="0" applyFont="1" applyFill="1" applyAlignment="1">
      <alignment shrinkToFit="1"/>
    </xf>
    <xf numFmtId="49" fontId="8" fillId="0" borderId="0" xfId="0" applyNumberFormat="1" applyFont="1" applyFill="1" applyBorder="1" applyAlignment="1">
      <alignment horizontal="right" vertical="center" shrinkToFit="1"/>
    </xf>
    <xf numFmtId="0" fontId="20" fillId="0" borderId="0" xfId="0" applyFont="1" applyAlignment="1">
      <alignment horizontal="right"/>
    </xf>
    <xf numFmtId="0" fontId="8" fillId="0" borderId="0" xfId="0" applyFont="1" applyAlignment="1">
      <alignment horizontal="right"/>
    </xf>
    <xf numFmtId="3" fontId="11" fillId="0" borderId="0" xfId="0" applyNumberFormat="1" applyFont="1" applyAlignment="1"/>
    <xf numFmtId="0" fontId="9" fillId="0" borderId="0" xfId="0" applyFont="1" applyFill="1" applyBorder="1" applyAlignment="1">
      <alignment horizontal="center"/>
    </xf>
    <xf numFmtId="3" fontId="11" fillId="0" borderId="0" xfId="0" applyNumberFormat="1" applyFont="1" applyFill="1" applyBorder="1" applyAlignment="1">
      <alignment shrinkToFit="1"/>
    </xf>
    <xf numFmtId="49" fontId="11" fillId="0" borderId="1" xfId="0" applyNumberFormat="1" applyFont="1" applyFill="1" applyBorder="1" applyAlignment="1">
      <alignment horizontal="center" vertical="center" shrinkToFit="1"/>
    </xf>
    <xf numFmtId="0" fontId="0" fillId="0" borderId="0" xfId="0" applyAlignment="1">
      <alignment horizontal="right"/>
    </xf>
    <xf numFmtId="0" fontId="20" fillId="2" borderId="0" xfId="0" applyFont="1" applyFill="1"/>
    <xf numFmtId="49" fontId="20" fillId="2" borderId="0" xfId="0" applyNumberFormat="1" applyFont="1" applyFill="1" applyBorder="1" applyAlignment="1">
      <alignment horizontal="left" vertical="center" wrapText="1"/>
    </xf>
    <xf numFmtId="3" fontId="20" fillId="2" borderId="0" xfId="0" applyNumberFormat="1" applyFont="1" applyFill="1" applyBorder="1" applyAlignment="1">
      <alignment horizontal="right" vertical="center" wrapText="1"/>
    </xf>
    <xf numFmtId="0" fontId="15" fillId="2" borderId="0" xfId="0" applyFont="1" applyFill="1" applyBorder="1" applyAlignment="1">
      <alignment vertical="center"/>
    </xf>
    <xf numFmtId="49" fontId="20" fillId="2" borderId="0" xfId="0" applyNumberFormat="1" applyFont="1" applyFill="1" applyBorder="1" applyAlignment="1">
      <alignment horizontal="right" vertical="center"/>
    </xf>
    <xf numFmtId="3" fontId="20" fillId="2" borderId="0" xfId="0" applyNumberFormat="1" applyFont="1" applyFill="1" applyBorder="1" applyAlignment="1">
      <alignment horizontal="right" vertical="center"/>
    </xf>
    <xf numFmtId="4" fontId="20" fillId="2" borderId="0" xfId="0" applyNumberFormat="1" applyFont="1" applyFill="1" applyBorder="1" applyAlignment="1">
      <alignment horizontal="right" vertical="center"/>
    </xf>
    <xf numFmtId="167" fontId="20" fillId="2" borderId="0" xfId="0" applyNumberFormat="1" applyFont="1" applyFill="1" applyBorder="1" applyAlignment="1">
      <alignment horizontal="right" vertical="center"/>
    </xf>
    <xf numFmtId="3" fontId="11" fillId="2" borderId="1" xfId="0" applyNumberFormat="1" applyFont="1" applyFill="1" applyBorder="1" applyAlignment="1">
      <alignment horizontal="center" vertical="center" wrapText="1"/>
    </xf>
    <xf numFmtId="49" fontId="11" fillId="2" borderId="3" xfId="0" applyNumberFormat="1" applyFont="1" applyFill="1" applyBorder="1" applyAlignment="1">
      <alignment horizontal="left" vertical="center" shrinkToFit="1"/>
    </xf>
    <xf numFmtId="166" fontId="20" fillId="2" borderId="0" xfId="1" applyNumberFormat="1" applyFont="1" applyFill="1"/>
    <xf numFmtId="0" fontId="17" fillId="2" borderId="0" xfId="0" applyFont="1" applyFill="1"/>
    <xf numFmtId="3" fontId="20" fillId="2" borderId="0" xfId="0" applyNumberFormat="1" applyFont="1" applyFill="1"/>
    <xf numFmtId="0" fontId="20" fillId="2" borderId="0" xfId="0" applyFont="1" applyFill="1" applyAlignment="1">
      <alignment shrinkToFit="1"/>
    </xf>
    <xf numFmtId="3" fontId="20" fillId="2" borderId="0" xfId="0" applyNumberFormat="1" applyFont="1" applyFill="1" applyAlignment="1">
      <alignment shrinkToFit="1"/>
    </xf>
    <xf numFmtId="166" fontId="20" fillId="2" borderId="0" xfId="1" applyNumberFormat="1" applyFont="1" applyFill="1" applyAlignment="1">
      <alignment shrinkToFit="1"/>
    </xf>
    <xf numFmtId="166" fontId="20" fillId="2" borderId="0" xfId="0" applyNumberFormat="1" applyFont="1" applyFill="1"/>
    <xf numFmtId="166" fontId="20" fillId="2" borderId="0" xfId="0" applyNumberFormat="1" applyFont="1" applyFill="1" applyAlignment="1">
      <alignment shrinkToFit="1"/>
    </xf>
    <xf numFmtId="166" fontId="17" fillId="2" borderId="0" xfId="1" applyNumberFormat="1" applyFont="1" applyFill="1" applyAlignment="1">
      <alignment shrinkToFit="1"/>
    </xf>
    <xf numFmtId="49" fontId="11" fillId="0" borderId="0" xfId="0" applyNumberFormat="1" applyFont="1" applyFill="1" applyBorder="1" applyAlignment="1">
      <alignment horizontal="right" vertical="center" shrinkToFit="1"/>
    </xf>
    <xf numFmtId="0" fontId="20" fillId="2" borderId="0" xfId="0" applyFont="1" applyFill="1" applyAlignment="1">
      <alignment horizontal="right"/>
    </xf>
    <xf numFmtId="0" fontId="8" fillId="0" borderId="0" xfId="0" applyFont="1" applyBorder="1"/>
    <xf numFmtId="3" fontId="8" fillId="0" borderId="0" xfId="0" applyNumberFormat="1" applyFont="1" applyBorder="1" applyAlignment="1">
      <alignment shrinkToFit="1"/>
    </xf>
    <xf numFmtId="3" fontId="8" fillId="0" borderId="0" xfId="0" applyNumberFormat="1" applyFont="1" applyBorder="1"/>
    <xf numFmtId="166" fontId="8" fillId="0" borderId="0" xfId="1" applyNumberFormat="1" applyFont="1" applyBorder="1"/>
    <xf numFmtId="3" fontId="9" fillId="0" borderId="0" xfId="0" applyNumberFormat="1" applyFont="1" applyFill="1" applyBorder="1" applyAlignment="1">
      <alignment horizontal="right" vertical="center" shrinkToFit="1"/>
    </xf>
    <xf numFmtId="0" fontId="17" fillId="2" borderId="0" xfId="0" applyFont="1" applyFill="1" applyAlignment="1">
      <alignment horizontal="center"/>
    </xf>
    <xf numFmtId="0" fontId="17" fillId="2" borderId="0" xfId="0" applyFont="1" applyFill="1" applyAlignment="1">
      <alignment shrinkToFit="1"/>
    </xf>
    <xf numFmtId="0" fontId="15" fillId="0" borderId="0" xfId="0" applyFont="1" applyFill="1" applyBorder="1" applyAlignment="1">
      <alignment horizontal="center" vertical="center"/>
    </xf>
    <xf numFmtId="3" fontId="17" fillId="2"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15" fillId="0" borderId="0" xfId="0" applyFont="1" applyFill="1" applyBorder="1" applyAlignment="1">
      <alignment vertical="center"/>
    </xf>
    <xf numFmtId="3" fontId="31" fillId="0" borderId="0" xfId="0" applyNumberFormat="1" applyFont="1" applyFill="1" applyBorder="1" applyAlignment="1">
      <alignment horizontal="right" vertical="center"/>
    </xf>
    <xf numFmtId="0" fontId="31" fillId="0" borderId="0" xfId="0" applyFont="1" applyFill="1" applyBorder="1"/>
    <xf numFmtId="3" fontId="35" fillId="0" borderId="0" xfId="0" applyNumberFormat="1" applyFont="1" applyFill="1" applyBorder="1" applyAlignment="1">
      <alignment horizontal="right" vertical="center" shrinkToFit="1"/>
    </xf>
    <xf numFmtId="0" fontId="32" fillId="0" borderId="0" xfId="0" applyFont="1" applyFill="1" applyBorder="1" applyAlignment="1">
      <alignment horizontal="center"/>
    </xf>
    <xf numFmtId="0" fontId="34" fillId="0" borderId="0" xfId="0" applyFont="1" applyFill="1" applyBorder="1" applyAlignment="1">
      <alignment horizontal="center"/>
    </xf>
    <xf numFmtId="3" fontId="31" fillId="0" borderId="0" xfId="0" applyNumberFormat="1" applyFont="1" applyFill="1" applyBorder="1" applyAlignment="1">
      <alignment horizontal="right" vertical="center" shrinkToFit="1"/>
    </xf>
    <xf numFmtId="3" fontId="8" fillId="2" borderId="4" xfId="0" applyNumberFormat="1" applyFont="1" applyFill="1" applyBorder="1" applyAlignment="1">
      <alignment horizontal="right" vertical="center" shrinkToFit="1"/>
    </xf>
    <xf numFmtId="166" fontId="8" fillId="0" borderId="0" xfId="1" applyNumberFormat="1" applyFont="1" applyAlignment="1">
      <alignment shrinkToFit="1"/>
    </xf>
    <xf numFmtId="0" fontId="5" fillId="0" borderId="0" xfId="0" applyFont="1"/>
    <xf numFmtId="3" fontId="11" fillId="0" borderId="0" xfId="0" applyNumberFormat="1" applyFont="1" applyFill="1" applyBorder="1" applyAlignment="1">
      <alignment horizontal="left" vertical="center"/>
    </xf>
    <xf numFmtId="166" fontId="8" fillId="0" borderId="0" xfId="1" applyNumberFormat="1" applyFont="1" applyBorder="1" applyAlignment="1">
      <alignment shrinkToFit="1"/>
    </xf>
    <xf numFmtId="3" fontId="17" fillId="2" borderId="0" xfId="0" applyNumberFormat="1" applyFont="1" applyFill="1"/>
    <xf numFmtId="3" fontId="11" fillId="2" borderId="3" xfId="0" applyNumberFormat="1" applyFont="1" applyFill="1" applyBorder="1" applyAlignment="1">
      <alignment horizontal="right" vertical="center" shrinkToFit="1"/>
    </xf>
    <xf numFmtId="3" fontId="8" fillId="2" borderId="3" xfId="0" applyNumberFormat="1" applyFont="1" applyFill="1" applyBorder="1" applyAlignment="1">
      <alignment horizontal="right" vertical="center" shrinkToFit="1"/>
    </xf>
    <xf numFmtId="4" fontId="11" fillId="2" borderId="3" xfId="0" applyNumberFormat="1" applyFont="1" applyFill="1" applyBorder="1" applyAlignment="1">
      <alignment horizontal="right" vertical="center" shrinkToFit="1"/>
    </xf>
    <xf numFmtId="49" fontId="8" fillId="2" borderId="3" xfId="0" applyNumberFormat="1" applyFont="1" applyFill="1" applyBorder="1" applyAlignment="1">
      <alignment horizontal="left" vertical="center" shrinkToFit="1"/>
    </xf>
    <xf numFmtId="4" fontId="8" fillId="2" borderId="3" xfId="0" applyNumberFormat="1" applyFont="1" applyFill="1" applyBorder="1" applyAlignment="1">
      <alignment horizontal="right" vertical="center" shrinkToFit="1"/>
    </xf>
    <xf numFmtId="49" fontId="9" fillId="2" borderId="3" xfId="0" applyNumberFormat="1" applyFont="1" applyFill="1" applyBorder="1" applyAlignment="1">
      <alignment horizontal="left" vertical="center" shrinkToFit="1"/>
    </xf>
    <xf numFmtId="3" fontId="9" fillId="2" borderId="3" xfId="0" applyNumberFormat="1" applyFont="1" applyFill="1" applyBorder="1" applyAlignment="1">
      <alignment horizontal="right" vertical="center" shrinkToFit="1"/>
    </xf>
    <xf numFmtId="4" fontId="9" fillId="2" borderId="3" xfId="0" applyNumberFormat="1" applyFont="1" applyFill="1" applyBorder="1" applyAlignment="1">
      <alignment horizontal="right" vertical="center" shrinkToFit="1"/>
    </xf>
    <xf numFmtId="3" fontId="36" fillId="0" borderId="3" xfId="0" applyNumberFormat="1" applyFont="1" applyFill="1" applyBorder="1" applyAlignment="1">
      <alignment horizontal="right" vertical="center" shrinkToFit="1"/>
    </xf>
    <xf numFmtId="0" fontId="36" fillId="0" borderId="0" xfId="0" applyFont="1" applyFill="1"/>
    <xf numFmtId="49" fontId="36" fillId="0" borderId="3" xfId="0" applyNumberFormat="1" applyFont="1" applyFill="1" applyBorder="1" applyAlignment="1">
      <alignment horizontal="left" vertical="center" shrinkToFit="1"/>
    </xf>
    <xf numFmtId="3" fontId="0" fillId="0" borderId="0" xfId="0" applyNumberFormat="1"/>
    <xf numFmtId="0" fontId="0" fillId="0" borderId="3" xfId="0" applyBorder="1"/>
    <xf numFmtId="166" fontId="2" fillId="0" borderId="3" xfId="1" applyNumberFormat="1" applyFont="1" applyBorder="1"/>
    <xf numFmtId="0" fontId="37" fillId="0" borderId="0" xfId="0" applyFont="1"/>
    <xf numFmtId="2" fontId="13" fillId="0" borderId="0" xfId="0" applyNumberFormat="1" applyFont="1" applyFill="1" applyBorder="1" applyAlignment="1">
      <alignment vertical="center" wrapText="1"/>
    </xf>
    <xf numFmtId="0" fontId="0" fillId="3" borderId="6" xfId="0" applyFill="1" applyBorder="1" applyAlignment="1">
      <alignment wrapText="1"/>
    </xf>
    <xf numFmtId="165" fontId="9" fillId="2" borderId="3" xfId="1" applyFont="1" applyFill="1" applyBorder="1" applyAlignment="1">
      <alignment horizontal="right" vertical="center" shrinkToFit="1"/>
    </xf>
    <xf numFmtId="0" fontId="9" fillId="2" borderId="0" xfId="0" applyFont="1" applyFill="1"/>
    <xf numFmtId="0" fontId="41" fillId="0" borderId="0" xfId="0" applyFont="1"/>
    <xf numFmtId="3" fontId="12" fillId="0" borderId="0" xfId="0" applyNumberFormat="1" applyFont="1" applyFill="1"/>
    <xf numFmtId="166" fontId="20" fillId="2" borderId="0" xfId="1" applyNumberFormat="1" applyFont="1" applyFill="1" applyAlignment="1">
      <alignment horizontal="center" shrinkToFit="1"/>
    </xf>
    <xf numFmtId="166" fontId="17" fillId="2" borderId="0" xfId="1" applyNumberFormat="1" applyFont="1" applyFill="1" applyAlignment="1">
      <alignment horizontal="center" shrinkToFit="1"/>
    </xf>
    <xf numFmtId="3" fontId="8" fillId="2" borderId="1" xfId="0" applyNumberFormat="1" applyFont="1" applyFill="1" applyBorder="1" applyAlignment="1">
      <alignment horizontal="center" vertical="center" wrapText="1"/>
    </xf>
    <xf numFmtId="3" fontId="11" fillId="0" borderId="4" xfId="0" applyNumberFormat="1" applyFont="1" applyBorder="1" applyAlignment="1">
      <alignment vertical="center" shrinkToFit="1"/>
    </xf>
    <xf numFmtId="3" fontId="11" fillId="0" borderId="4" xfId="0" applyNumberFormat="1" applyFont="1" applyBorder="1" applyAlignment="1">
      <alignment shrinkToFit="1"/>
    </xf>
    <xf numFmtId="0" fontId="0" fillId="3" borderId="0" xfId="0" applyFill="1" applyAlignment="1">
      <alignment wrapText="1"/>
    </xf>
    <xf numFmtId="0" fontId="40" fillId="3" borderId="6" xfId="0" applyFont="1" applyFill="1" applyBorder="1" applyAlignment="1">
      <alignment horizontal="center" wrapText="1"/>
    </xf>
    <xf numFmtId="49" fontId="11" fillId="0" borderId="1" xfId="0" applyNumberFormat="1" applyFont="1" applyFill="1" applyBorder="1" applyAlignment="1">
      <alignment horizontal="center"/>
    </xf>
    <xf numFmtId="3" fontId="11" fillId="0" borderId="0" xfId="0" applyNumberFormat="1" applyFont="1" applyFill="1" applyBorder="1" applyAlignment="1">
      <alignment horizontal="left" vertical="center" shrinkToFit="1"/>
    </xf>
    <xf numFmtId="3" fontId="24" fillId="0" borderId="1" xfId="0" applyNumberFormat="1" applyFont="1" applyFill="1" applyBorder="1" applyAlignment="1">
      <alignment horizontal="center" vertical="center" shrinkToFit="1"/>
    </xf>
    <xf numFmtId="3" fontId="6" fillId="0" borderId="0" xfId="0" applyNumberFormat="1" applyFont="1" applyFill="1"/>
    <xf numFmtId="3" fontId="12" fillId="0" borderId="2" xfId="0" applyNumberFormat="1" applyFont="1" applyFill="1" applyBorder="1" applyAlignment="1">
      <alignment horizontal="center" vertical="center" shrinkToFit="1"/>
    </xf>
    <xf numFmtId="3" fontId="12" fillId="0" borderId="3" xfId="0" applyNumberFormat="1" applyFont="1" applyFill="1" applyBorder="1" applyAlignment="1">
      <alignment horizontal="center" vertical="center" shrinkToFit="1"/>
    </xf>
    <xf numFmtId="3" fontId="8" fillId="0" borderId="3" xfId="0" applyNumberFormat="1" applyFont="1" applyFill="1" applyBorder="1" applyAlignment="1">
      <alignment horizontal="center" vertical="center" shrinkToFit="1"/>
    </xf>
    <xf numFmtId="3" fontId="9" fillId="0" borderId="3" xfId="0" applyNumberFormat="1" applyFont="1" applyFill="1" applyBorder="1" applyAlignment="1">
      <alignment horizontal="center" vertical="center" shrinkToFit="1"/>
    </xf>
    <xf numFmtId="3" fontId="11" fillId="0" borderId="3" xfId="0" applyNumberFormat="1" applyFont="1" applyFill="1" applyBorder="1" applyAlignment="1">
      <alignment horizontal="center" vertical="center" shrinkToFit="1"/>
    </xf>
    <xf numFmtId="3" fontId="36" fillId="0" borderId="3" xfId="0" applyNumberFormat="1" applyFont="1" applyFill="1" applyBorder="1" applyAlignment="1">
      <alignment horizontal="center" vertical="center" shrinkToFit="1"/>
    </xf>
    <xf numFmtId="3" fontId="8" fillId="0" borderId="0" xfId="0" applyNumberFormat="1" applyFont="1" applyFill="1" applyBorder="1" applyAlignment="1">
      <alignment horizontal="left" vertical="center"/>
    </xf>
    <xf numFmtId="0" fontId="8" fillId="2" borderId="0" xfId="0" applyFont="1" applyFill="1"/>
    <xf numFmtId="0" fontId="20" fillId="2" borderId="0" xfId="0" applyFont="1" applyFill="1" applyAlignment="1">
      <alignment horizontal="center"/>
    </xf>
    <xf numFmtId="3" fontId="17" fillId="2" borderId="0" xfId="0" applyNumberFormat="1" applyFont="1" applyFill="1" applyBorder="1" applyAlignment="1">
      <alignment vertical="center"/>
    </xf>
    <xf numFmtId="3" fontId="30" fillId="2" borderId="0" xfId="0" applyNumberFormat="1" applyFont="1" applyFill="1" applyBorder="1" applyAlignment="1">
      <alignment horizontal="right" vertical="center"/>
    </xf>
    <xf numFmtId="49" fontId="11"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3" fontId="20" fillId="2" borderId="0" xfId="0" applyNumberFormat="1" applyFont="1" applyFill="1" applyBorder="1" applyAlignment="1">
      <alignment horizontal="center" vertical="center" wrapText="1"/>
    </xf>
    <xf numFmtId="3" fontId="20" fillId="2" borderId="0" xfId="0" applyNumberFormat="1" applyFont="1" applyFill="1" applyBorder="1" applyAlignment="1">
      <alignment horizontal="center" vertical="center"/>
    </xf>
    <xf numFmtId="3" fontId="11" fillId="2" borderId="3" xfId="0" applyNumberFormat="1" applyFont="1" applyFill="1" applyBorder="1" applyAlignment="1">
      <alignment horizontal="center" vertical="center" shrinkToFit="1"/>
    </xf>
    <xf numFmtId="3" fontId="8" fillId="2" borderId="3" xfId="0" applyNumberFormat="1" applyFont="1" applyFill="1" applyBorder="1" applyAlignment="1">
      <alignment horizontal="center" vertical="center" shrinkToFit="1"/>
    </xf>
    <xf numFmtId="3" fontId="20" fillId="2" borderId="0" xfId="0" applyNumberFormat="1" applyFont="1" applyFill="1" applyAlignment="1">
      <alignment horizontal="center"/>
    </xf>
    <xf numFmtId="3" fontId="20" fillId="2" borderId="0" xfId="0" applyNumberFormat="1" applyFont="1" applyFill="1" applyAlignment="1">
      <alignment horizontal="center" shrinkToFit="1"/>
    </xf>
    <xf numFmtId="0" fontId="20" fillId="2" borderId="0" xfId="0" applyFont="1" applyFill="1" applyAlignment="1">
      <alignment horizontal="center" shrinkToFit="1"/>
    </xf>
    <xf numFmtId="166" fontId="17" fillId="2" borderId="0" xfId="1" applyNumberFormat="1" applyFont="1" applyFill="1"/>
    <xf numFmtId="3" fontId="18" fillId="0"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shrinkToFit="1"/>
    </xf>
    <xf numFmtId="49" fontId="8" fillId="2" borderId="4" xfId="0" applyNumberFormat="1" applyFont="1" applyFill="1" applyBorder="1" applyAlignment="1">
      <alignment horizontal="left" vertical="center" shrinkToFit="1"/>
    </xf>
    <xf numFmtId="4" fontId="8" fillId="2" borderId="4" xfId="0" applyNumberFormat="1" applyFont="1" applyFill="1" applyBorder="1" applyAlignment="1">
      <alignment horizontal="right" vertical="center" shrinkToFit="1"/>
    </xf>
    <xf numFmtId="0" fontId="42" fillId="3" borderId="7" xfId="0" applyFont="1" applyFill="1" applyBorder="1" applyAlignment="1">
      <alignment wrapText="1"/>
    </xf>
    <xf numFmtId="0" fontId="43" fillId="3" borderId="6" xfId="0" applyFont="1" applyFill="1" applyBorder="1" applyAlignment="1">
      <alignment horizontal="center" wrapText="1"/>
    </xf>
    <xf numFmtId="0" fontId="43" fillId="3" borderId="7" xfId="0" applyFont="1" applyFill="1" applyBorder="1" applyAlignment="1">
      <alignment horizontal="center" wrapText="1"/>
    </xf>
    <xf numFmtId="0" fontId="40" fillId="3" borderId="7" xfId="0" applyFont="1" applyFill="1" applyBorder="1" applyAlignment="1">
      <alignment wrapText="1"/>
    </xf>
    <xf numFmtId="3" fontId="40" fillId="3" borderId="7" xfId="0" applyNumberFormat="1" applyFont="1" applyFill="1" applyBorder="1" applyAlignment="1">
      <alignment horizontal="right" wrapText="1"/>
    </xf>
    <xf numFmtId="0" fontId="40" fillId="3" borderId="7" xfId="0" applyFont="1" applyFill="1" applyBorder="1" applyAlignment="1">
      <alignment horizontal="right" wrapText="1"/>
    </xf>
    <xf numFmtId="0" fontId="44" fillId="3" borderId="0" xfId="0" applyFont="1" applyFill="1" applyAlignment="1">
      <alignment wrapText="1"/>
    </xf>
    <xf numFmtId="22" fontId="44" fillId="3" borderId="0" xfId="0" applyNumberFormat="1" applyFont="1" applyFill="1" applyAlignment="1">
      <alignment wrapText="1"/>
    </xf>
    <xf numFmtId="0" fontId="44" fillId="3" borderId="0" xfId="0" applyFont="1" applyFill="1" applyAlignment="1">
      <alignment horizontal="right" wrapText="1"/>
    </xf>
    <xf numFmtId="0" fontId="45" fillId="3" borderId="6" xfId="0" applyFont="1" applyFill="1" applyBorder="1" applyAlignment="1">
      <alignment horizontal="center" wrapText="1"/>
    </xf>
    <xf numFmtId="0" fontId="45" fillId="3" borderId="7" xfId="0" applyFont="1" applyFill="1" applyBorder="1" applyAlignment="1">
      <alignment wrapText="1"/>
    </xf>
    <xf numFmtId="3" fontId="45" fillId="3" borderId="7" xfId="0" applyNumberFormat="1" applyFont="1" applyFill="1" applyBorder="1" applyAlignment="1">
      <alignment horizontal="right" wrapText="1"/>
    </xf>
    <xf numFmtId="3" fontId="41" fillId="0" borderId="0" xfId="0" applyNumberFormat="1" applyFont="1"/>
    <xf numFmtId="166" fontId="20" fillId="2" borderId="0" xfId="1" applyNumberFormat="1" applyFont="1" applyFill="1" applyAlignment="1"/>
    <xf numFmtId="49" fontId="8" fillId="0" borderId="2" xfId="0" applyNumberFormat="1" applyFont="1" applyBorder="1" applyAlignment="1">
      <alignment horizontal="center" vertical="center" shrinkToFit="1"/>
    </xf>
    <xf numFmtId="49" fontId="8" fillId="0" borderId="3" xfId="0" applyNumberFormat="1" applyFont="1" applyBorder="1" applyAlignment="1">
      <alignment vertical="center" shrinkToFit="1"/>
    </xf>
    <xf numFmtId="49" fontId="11" fillId="0" borderId="3" xfId="0" applyNumberFormat="1" applyFont="1" applyBorder="1" applyAlignment="1">
      <alignment vertical="center" shrinkToFit="1"/>
    </xf>
    <xf numFmtId="3" fontId="8" fillId="0" borderId="0" xfId="0" applyNumberFormat="1" applyFont="1" applyAlignment="1"/>
    <xf numFmtId="3" fontId="10" fillId="0" borderId="0" xfId="0" applyNumberFormat="1" applyFont="1" applyFill="1" applyBorder="1" applyAlignment="1">
      <alignment horizontal="center"/>
    </xf>
    <xf numFmtId="0" fontId="46" fillId="3" borderId="3" xfId="0" applyFont="1" applyFill="1" applyBorder="1" applyAlignment="1">
      <alignment vertical="center" wrapText="1"/>
    </xf>
    <xf numFmtId="3" fontId="27" fillId="2" borderId="3" xfId="0" applyNumberFormat="1" applyFont="1" applyFill="1" applyBorder="1" applyAlignment="1">
      <alignment horizontal="right" vertical="center" shrinkToFit="1"/>
    </xf>
    <xf numFmtId="4" fontId="8" fillId="0" borderId="3" xfId="0" applyNumberFormat="1" applyFont="1" applyFill="1" applyBorder="1" applyAlignment="1">
      <alignment horizontal="right" vertical="center" shrinkToFit="1"/>
    </xf>
    <xf numFmtId="0" fontId="8" fillId="2" borderId="0" xfId="0" applyFont="1" applyFill="1" applyAlignment="1"/>
    <xf numFmtId="3" fontId="50" fillId="4" borderId="1" xfId="0" applyNumberFormat="1" applyFont="1" applyFill="1" applyBorder="1" applyAlignment="1">
      <alignment horizontal="center" vertical="center" wrapText="1"/>
    </xf>
    <xf numFmtId="49" fontId="51" fillId="4" borderId="1" xfId="0" applyNumberFormat="1" applyFont="1" applyFill="1" applyBorder="1" applyAlignment="1">
      <alignment horizontal="center" vertical="center" wrapText="1"/>
    </xf>
    <xf numFmtId="0" fontId="52" fillId="0" borderId="0" xfId="0" applyFont="1" applyAlignment="1">
      <alignment horizontal="center" vertical="center"/>
    </xf>
    <xf numFmtId="0" fontId="53" fillId="0" borderId="0" xfId="0" applyFont="1" applyAlignment="1">
      <alignment horizontal="right" vertical="center"/>
    </xf>
    <xf numFmtId="0" fontId="0" fillId="0" borderId="0" xfId="0" applyAlignment="1">
      <alignment horizontal="center" vertical="center" wrapText="1"/>
    </xf>
    <xf numFmtId="0" fontId="54" fillId="0" borderId="0" xfId="0" applyFont="1" applyAlignment="1">
      <alignment vertical="center"/>
    </xf>
    <xf numFmtId="0" fontId="52" fillId="0" borderId="0" xfId="0" applyFont="1" applyAlignment="1">
      <alignment horizontal="center" vertical="center" wrapText="1"/>
    </xf>
    <xf numFmtId="0" fontId="52" fillId="0" borderId="9"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9" xfId="0" applyFont="1" applyBorder="1" applyAlignment="1">
      <alignment vertical="center" wrapText="1"/>
    </xf>
    <xf numFmtId="0" fontId="54" fillId="0" borderId="9" xfId="0" applyFont="1" applyBorder="1" applyAlignment="1">
      <alignment horizontal="center" vertical="center" wrapText="1"/>
    </xf>
    <xf numFmtId="3" fontId="9" fillId="2" borderId="3" xfId="0" applyNumberFormat="1" applyFont="1" applyFill="1" applyBorder="1" applyAlignment="1">
      <alignment horizontal="center" vertical="center" shrinkToFit="1"/>
    </xf>
    <xf numFmtId="49" fontId="8" fillId="2" borderId="3" xfId="0" applyNumberFormat="1" applyFont="1" applyFill="1" applyBorder="1" applyAlignment="1">
      <alignment vertical="top" wrapText="1"/>
    </xf>
    <xf numFmtId="3" fontId="57" fillId="0" borderId="0" xfId="0" applyNumberFormat="1" applyFont="1" applyFill="1"/>
    <xf numFmtId="3" fontId="56" fillId="0" borderId="3" xfId="0" applyNumberFormat="1" applyFont="1" applyFill="1" applyBorder="1" applyAlignment="1">
      <alignment horizontal="right" vertical="center" shrinkToFit="1"/>
    </xf>
    <xf numFmtId="3" fontId="58" fillId="0" borderId="3" xfId="0" applyNumberFormat="1" applyFont="1" applyFill="1" applyBorder="1" applyAlignment="1">
      <alignment horizontal="right" vertical="center" shrinkToFit="1"/>
    </xf>
    <xf numFmtId="0" fontId="58" fillId="0" borderId="0" xfId="0" applyFont="1" applyFill="1"/>
    <xf numFmtId="3" fontId="56" fillId="0" borderId="3" xfId="0" applyNumberFormat="1" applyFont="1" applyFill="1" applyBorder="1" applyAlignment="1">
      <alignment horizontal="center" vertical="center" shrinkToFit="1"/>
    </xf>
    <xf numFmtId="49" fontId="56" fillId="0" borderId="3" xfId="0" applyNumberFormat="1" applyFont="1" applyFill="1" applyBorder="1" applyAlignment="1">
      <alignment horizontal="left" vertical="center" shrinkToFit="1"/>
    </xf>
    <xf numFmtId="3" fontId="57" fillId="0" borderId="3" xfId="0" applyNumberFormat="1" applyFont="1" applyFill="1" applyBorder="1" applyAlignment="1">
      <alignment horizontal="right" vertical="center" shrinkToFit="1"/>
    </xf>
    <xf numFmtId="0" fontId="57" fillId="0" borderId="0" xfId="0" applyFont="1" applyFill="1"/>
    <xf numFmtId="0" fontId="59" fillId="0" borderId="0" xfId="0" applyFont="1" applyAlignment="1">
      <alignment horizontal="center"/>
    </xf>
    <xf numFmtId="0" fontId="59" fillId="0" borderId="0" xfId="0" applyFont="1"/>
    <xf numFmtId="0" fontId="60" fillId="0" borderId="0" xfId="0" applyFont="1" applyAlignment="1">
      <alignment horizontal="right"/>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3" fontId="59" fillId="0" borderId="2" xfId="0" applyNumberFormat="1" applyFont="1" applyBorder="1"/>
    <xf numFmtId="0" fontId="59" fillId="0" borderId="3" xfId="0" applyFont="1" applyBorder="1" applyAlignment="1">
      <alignment horizontal="center"/>
    </xf>
    <xf numFmtId="0" fontId="59" fillId="0" borderId="3" xfId="0" applyFont="1" applyBorder="1"/>
    <xf numFmtId="3" fontId="59" fillId="0" borderId="3" xfId="0" applyNumberFormat="1" applyFont="1" applyBorder="1"/>
    <xf numFmtId="49" fontId="11" fillId="0" borderId="4" xfId="0" applyNumberFormat="1" applyFont="1" applyBorder="1"/>
    <xf numFmtId="0" fontId="20" fillId="0" borderId="4" xfId="0" applyFont="1" applyBorder="1" applyAlignment="1">
      <alignment vertical="center" wrapText="1"/>
    </xf>
    <xf numFmtId="3" fontId="51" fillId="4" borderId="3" xfId="0" applyNumberFormat="1" applyFont="1" applyFill="1" applyBorder="1" applyAlignment="1">
      <alignment horizontal="right" vertical="center" shrinkToFit="1"/>
    </xf>
    <xf numFmtId="3" fontId="12" fillId="0" borderId="4" xfId="0" applyNumberFormat="1" applyFont="1" applyFill="1" applyBorder="1" applyAlignment="1">
      <alignment horizontal="center" vertical="center" shrinkToFit="1"/>
    </xf>
    <xf numFmtId="0" fontId="63" fillId="0" borderId="0" xfId="0" applyFont="1" applyAlignment="1">
      <alignment horizontal="left" vertical="top" wrapText="1"/>
    </xf>
    <xf numFmtId="0" fontId="64" fillId="0" borderId="0" xfId="0" applyFont="1"/>
    <xf numFmtId="0" fontId="63" fillId="0" borderId="0" xfId="0" applyFont="1" applyAlignment="1">
      <alignment horizontal="right" vertical="center" wrapText="1"/>
    </xf>
    <xf numFmtId="0" fontId="65" fillId="0" borderId="0" xfId="0" applyFont="1" applyAlignment="1">
      <alignment horizontal="right" vertical="top" wrapText="1"/>
    </xf>
    <xf numFmtId="0" fontId="64" fillId="0" borderId="0" xfId="0" applyFont="1" applyAlignment="1">
      <alignment horizontal="center" vertical="top" wrapText="1"/>
    </xf>
    <xf numFmtId="0" fontId="66" fillId="5" borderId="11" xfId="0" applyFont="1" applyFill="1" applyBorder="1" applyAlignment="1">
      <alignment horizontal="center" vertical="center" wrapText="1"/>
    </xf>
    <xf numFmtId="0" fontId="66" fillId="5" borderId="12" xfId="0" applyFont="1" applyFill="1" applyBorder="1" applyAlignment="1">
      <alignment horizontal="center" vertical="center" wrapText="1"/>
    </xf>
    <xf numFmtId="0" fontId="64" fillId="5" borderId="13" xfId="0" applyFont="1" applyFill="1" applyBorder="1" applyAlignment="1">
      <alignment horizontal="left" vertical="center" wrapText="1"/>
    </xf>
    <xf numFmtId="0" fontId="66" fillId="5" borderId="13" xfId="0" applyFont="1" applyFill="1" applyBorder="1" applyAlignment="1">
      <alignment horizontal="left" vertical="center" wrapText="1"/>
    </xf>
    <xf numFmtId="37" fontId="67" fillId="5" borderId="13" xfId="0" applyNumberFormat="1" applyFont="1" applyFill="1" applyBorder="1" applyAlignment="1">
      <alignment horizontal="right" vertical="center" wrapText="1"/>
    </xf>
    <xf numFmtId="0" fontId="67" fillId="5" borderId="13" xfId="0" applyFont="1" applyFill="1" applyBorder="1" applyAlignment="1">
      <alignment horizontal="left" vertical="center" wrapText="1"/>
    </xf>
    <xf numFmtId="0" fontId="68" fillId="5" borderId="13" xfId="0" applyFont="1" applyFill="1" applyBorder="1" applyAlignment="1">
      <alignment horizontal="left" vertical="center" wrapText="1"/>
    </xf>
    <xf numFmtId="0" fontId="63" fillId="0" borderId="0" xfId="0" applyFont="1" applyAlignment="1">
      <alignment horizontal="left" vertical="top" wrapText="1" indent="12"/>
    </xf>
    <xf numFmtId="0" fontId="63" fillId="0" borderId="0" xfId="0" applyFont="1" applyAlignment="1">
      <alignment horizontal="center" vertical="center" wrapText="1" indent="15"/>
    </xf>
    <xf numFmtId="37" fontId="64" fillId="0" borderId="0" xfId="0" applyNumberFormat="1" applyFont="1"/>
    <xf numFmtId="37" fontId="66" fillId="5" borderId="13" xfId="0" applyNumberFormat="1" applyFont="1" applyFill="1" applyBorder="1" applyAlignment="1">
      <alignment horizontal="right" vertical="center" wrapText="1"/>
    </xf>
    <xf numFmtId="0" fontId="69" fillId="0" borderId="0" xfId="0" applyFont="1"/>
    <xf numFmtId="2" fontId="47" fillId="0" borderId="0" xfId="0" applyNumberFormat="1" applyFont="1" applyFill="1" applyBorder="1" applyAlignment="1">
      <alignment vertical="center" wrapText="1"/>
    </xf>
    <xf numFmtId="166" fontId="10" fillId="0" borderId="3" xfId="1" applyNumberFormat="1" applyFont="1" applyBorder="1"/>
    <xf numFmtId="4" fontId="12" fillId="0" borderId="0" xfId="0" applyNumberFormat="1" applyFont="1" applyFill="1"/>
    <xf numFmtId="171" fontId="12" fillId="0" borderId="0" xfId="0" applyNumberFormat="1" applyFont="1" applyFill="1"/>
    <xf numFmtId="0" fontId="30" fillId="2" borderId="0" xfId="0" applyFont="1" applyFill="1"/>
    <xf numFmtId="0" fontId="11" fillId="2" borderId="0" xfId="0" applyFont="1" applyFill="1" applyBorder="1" applyAlignment="1">
      <alignment horizontal="left" wrapText="1"/>
    </xf>
    <xf numFmtId="0" fontId="0" fillId="0" borderId="15" xfId="0" applyBorder="1"/>
    <xf numFmtId="0" fontId="76" fillId="2" borderId="0" xfId="0" applyFont="1" applyFill="1"/>
    <xf numFmtId="3" fontId="76" fillId="2" borderId="0" xfId="0" applyNumberFormat="1" applyFont="1" applyFill="1" applyBorder="1" applyAlignment="1">
      <alignment horizontal="right" vertical="center" wrapText="1"/>
    </xf>
    <xf numFmtId="4" fontId="76" fillId="2" borderId="0" xfId="0" applyNumberFormat="1" applyFont="1" applyFill="1" applyBorder="1" applyAlignment="1">
      <alignment horizontal="right" vertical="center"/>
    </xf>
    <xf numFmtId="3" fontId="76" fillId="2" borderId="0" xfId="0" applyNumberFormat="1" applyFont="1" applyFill="1" applyBorder="1" applyAlignment="1">
      <alignment horizontal="right" vertical="center" shrinkToFit="1"/>
    </xf>
    <xf numFmtId="3" fontId="77" fillId="2" borderId="1" xfId="0" applyNumberFormat="1" applyFont="1" applyFill="1" applyBorder="1" applyAlignment="1">
      <alignment horizontal="center" vertical="center" wrapText="1"/>
    </xf>
    <xf numFmtId="49" fontId="78" fillId="2" borderId="1" xfId="0" applyNumberFormat="1" applyFont="1" applyFill="1" applyBorder="1" applyAlignment="1">
      <alignment horizontal="center" vertical="center" wrapText="1"/>
    </xf>
    <xf numFmtId="3" fontId="77" fillId="2" borderId="3" xfId="0" applyNumberFormat="1" applyFont="1" applyFill="1" applyBorder="1" applyAlignment="1">
      <alignment horizontal="right" vertical="center" shrinkToFit="1"/>
    </xf>
    <xf numFmtId="3" fontId="78" fillId="2" borderId="3" xfId="0" applyNumberFormat="1" applyFont="1" applyFill="1" applyBorder="1" applyAlignment="1">
      <alignment horizontal="right" vertical="center" shrinkToFit="1"/>
    </xf>
    <xf numFmtId="166" fontId="78" fillId="2" borderId="3" xfId="1" applyNumberFormat="1" applyFont="1" applyFill="1" applyBorder="1" applyAlignment="1">
      <alignment horizontal="right" vertical="center" shrinkToFit="1"/>
    </xf>
    <xf numFmtId="0" fontId="76" fillId="2" borderId="0" xfId="0" applyFont="1" applyFill="1" applyAlignment="1">
      <alignment shrinkToFit="1"/>
    </xf>
    <xf numFmtId="166" fontId="76" fillId="2" borderId="0" xfId="1" applyNumberFormat="1" applyFont="1" applyFill="1" applyAlignment="1">
      <alignment shrinkToFit="1"/>
    </xf>
    <xf numFmtId="166" fontId="80" fillId="2" borderId="0" xfId="1" applyNumberFormat="1" applyFont="1" applyFill="1" applyAlignment="1">
      <alignment shrinkToFit="1"/>
    </xf>
    <xf numFmtId="3" fontId="76" fillId="2" borderId="0" xfId="0" applyNumberFormat="1" applyFont="1" applyFill="1" applyAlignment="1">
      <alignment shrinkToFit="1"/>
    </xf>
    <xf numFmtId="3" fontId="76" fillId="2" borderId="0" xfId="0" applyNumberFormat="1" applyFont="1" applyFill="1"/>
    <xf numFmtId="9" fontId="11" fillId="0" borderId="0" xfId="0" applyNumberFormat="1" applyFont="1" applyFill="1" applyBorder="1" applyAlignment="1">
      <alignment shrinkToFit="1"/>
    </xf>
    <xf numFmtId="3" fontId="23"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vertical="center"/>
    </xf>
    <xf numFmtId="3" fontId="8" fillId="2" borderId="17" xfId="0" applyNumberFormat="1" applyFont="1" applyFill="1" applyBorder="1" applyAlignment="1">
      <alignment horizontal="right" vertical="center" shrinkToFit="1"/>
    </xf>
    <xf numFmtId="4" fontId="8" fillId="2" borderId="17" xfId="0" applyNumberFormat="1" applyFont="1" applyFill="1" applyBorder="1" applyAlignment="1">
      <alignment horizontal="right" vertical="center" shrinkToFit="1"/>
    </xf>
    <xf numFmtId="4" fontId="8" fillId="2" borderId="18" xfId="0" applyNumberFormat="1" applyFont="1" applyFill="1" applyBorder="1" applyAlignment="1">
      <alignment horizontal="right" vertical="center" shrinkToFit="1"/>
    </xf>
    <xf numFmtId="0" fontId="17" fillId="0" borderId="0" xfId="0" applyFont="1" applyFill="1"/>
    <xf numFmtId="3" fontId="8" fillId="0" borderId="4" xfId="0" applyNumberFormat="1" applyFont="1" applyFill="1" applyBorder="1" applyAlignment="1">
      <alignment horizontal="center" vertical="center" shrinkToFit="1"/>
    </xf>
    <xf numFmtId="49" fontId="8" fillId="0" borderId="4" xfId="0" applyNumberFormat="1" applyFont="1" applyFill="1" applyBorder="1" applyAlignment="1">
      <alignment horizontal="left" vertical="center" shrinkToFit="1"/>
    </xf>
    <xf numFmtId="3" fontId="77" fillId="0" borderId="4" xfId="0" applyNumberFormat="1" applyFont="1" applyFill="1" applyBorder="1" applyAlignment="1">
      <alignment horizontal="right" vertical="center" shrinkToFit="1"/>
    </xf>
    <xf numFmtId="4" fontId="8" fillId="0" borderId="4" xfId="0" applyNumberFormat="1" applyFont="1" applyFill="1" applyBorder="1" applyAlignment="1">
      <alignment horizontal="right" vertical="center" shrinkToFit="1"/>
    </xf>
    <xf numFmtId="4" fontId="12" fillId="0" borderId="3" xfId="0" applyNumberFormat="1" applyFont="1" applyFill="1" applyBorder="1" applyAlignment="1">
      <alignment horizontal="right" vertical="center" shrinkToFit="1"/>
    </xf>
    <xf numFmtId="3" fontId="8" fillId="2" borderId="17" xfId="0" applyNumberFormat="1" applyFont="1" applyFill="1" applyBorder="1" applyAlignment="1">
      <alignment horizontal="center" vertical="center" shrinkToFit="1"/>
    </xf>
    <xf numFmtId="49" fontId="8" fillId="2" borderId="17" xfId="0" applyNumberFormat="1" applyFont="1" applyFill="1" applyBorder="1" applyAlignment="1">
      <alignment horizontal="left" vertical="center" shrinkToFit="1"/>
    </xf>
    <xf numFmtId="3" fontId="77" fillId="2" borderId="17" xfId="0" applyNumberFormat="1" applyFont="1" applyFill="1" applyBorder="1" applyAlignment="1">
      <alignment horizontal="right" vertical="center" shrinkToFit="1"/>
    </xf>
    <xf numFmtId="4" fontId="8" fillId="2" borderId="5" xfId="0" applyNumberFormat="1" applyFont="1" applyFill="1" applyBorder="1" applyAlignment="1">
      <alignment horizontal="right" vertical="center" shrinkToFit="1"/>
    </xf>
    <xf numFmtId="3" fontId="8" fillId="2" borderId="18" xfId="0" applyNumberFormat="1" applyFont="1" applyFill="1" applyBorder="1" applyAlignment="1">
      <alignment horizontal="center" vertical="center" shrinkToFit="1"/>
    </xf>
    <xf numFmtId="49" fontId="8" fillId="2" borderId="18" xfId="0" applyNumberFormat="1" applyFont="1" applyFill="1" applyBorder="1" applyAlignment="1">
      <alignment horizontal="center" vertical="center" shrinkToFit="1"/>
    </xf>
    <xf numFmtId="3" fontId="8" fillId="2" borderId="18" xfId="0" applyNumberFormat="1" applyFont="1" applyFill="1" applyBorder="1" applyAlignment="1">
      <alignment horizontal="right" vertical="center" shrinkToFit="1"/>
    </xf>
    <xf numFmtId="3" fontId="8" fillId="2" borderId="2" xfId="0" applyNumberFormat="1" applyFont="1" applyFill="1" applyBorder="1" applyAlignment="1">
      <alignment horizontal="center" vertical="center" shrinkToFit="1"/>
    </xf>
    <xf numFmtId="49" fontId="8" fillId="2" borderId="2" xfId="0" applyNumberFormat="1"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3" fontId="77"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0" fontId="20" fillId="7" borderId="0" xfId="0" applyFont="1" applyFill="1" applyAlignment="1">
      <alignment shrinkToFit="1"/>
    </xf>
    <xf numFmtId="3" fontId="20" fillId="7" borderId="0" xfId="0" applyNumberFormat="1" applyFont="1" applyFill="1" applyAlignment="1">
      <alignment shrinkToFit="1"/>
    </xf>
    <xf numFmtId="3" fontId="23" fillId="2" borderId="3" xfId="0" applyNumberFormat="1" applyFont="1" applyFill="1" applyBorder="1" applyAlignment="1">
      <alignment horizontal="right" vertical="center" shrinkToFit="1"/>
    </xf>
    <xf numFmtId="3" fontId="23" fillId="2" borderId="4" xfId="0" applyNumberFormat="1" applyFont="1" applyFill="1" applyBorder="1" applyAlignment="1">
      <alignment horizontal="right" vertical="center" shrinkToFit="1"/>
    </xf>
    <xf numFmtId="3" fontId="17" fillId="0" borderId="0" xfId="0" applyNumberFormat="1" applyFont="1" applyFill="1" applyAlignment="1">
      <alignment shrinkToFit="1"/>
    </xf>
    <xf numFmtId="3" fontId="76" fillId="0" borderId="0" xfId="0" applyNumberFormat="1" applyFont="1" applyAlignment="1">
      <alignment shrinkToFit="1"/>
    </xf>
    <xf numFmtId="3" fontId="20" fillId="0" borderId="0" xfId="0" applyNumberFormat="1" applyFont="1" applyFill="1" applyAlignment="1">
      <alignment shrinkToFit="1"/>
    </xf>
    <xf numFmtId="3" fontId="12" fillId="4" borderId="3" xfId="0" applyNumberFormat="1" applyFont="1" applyFill="1" applyBorder="1" applyAlignment="1">
      <alignment horizontal="right" vertical="center" shrinkToFit="1"/>
    </xf>
    <xf numFmtId="49" fontId="11" fillId="0" borderId="3" xfId="6" applyNumberFormat="1" applyFont="1" applyBorder="1" applyAlignment="1">
      <alignment horizontal="center" wrapText="1"/>
    </xf>
    <xf numFmtId="168" fontId="11" fillId="6" borderId="3" xfId="1" applyNumberFormat="1" applyFont="1" applyFill="1" applyBorder="1" applyAlignment="1">
      <alignment wrapText="1"/>
    </xf>
    <xf numFmtId="3" fontId="11" fillId="0" borderId="3" xfId="6" applyNumberFormat="1" applyFont="1" applyBorder="1" applyAlignment="1">
      <alignment wrapText="1"/>
    </xf>
    <xf numFmtId="3" fontId="11" fillId="6" borderId="3" xfId="0" applyNumberFormat="1" applyFont="1" applyFill="1" applyBorder="1" applyAlignment="1">
      <alignment wrapText="1"/>
    </xf>
    <xf numFmtId="49" fontId="81" fillId="0" borderId="3" xfId="6" applyNumberFormat="1" applyFont="1" applyBorder="1" applyAlignment="1">
      <alignment horizontal="center" wrapText="1"/>
    </xf>
    <xf numFmtId="168" fontId="81" fillId="6" borderId="3" xfId="1" applyNumberFormat="1" applyFont="1" applyFill="1" applyBorder="1" applyAlignment="1">
      <alignment wrapText="1"/>
    </xf>
    <xf numFmtId="49" fontId="82" fillId="0" borderId="3" xfId="6" applyNumberFormat="1" applyFont="1" applyBorder="1" applyAlignment="1">
      <alignment horizontal="center" wrapText="1"/>
    </xf>
    <xf numFmtId="168" fontId="82" fillId="6" borderId="3" xfId="1" applyNumberFormat="1" applyFont="1" applyFill="1" applyBorder="1" applyAlignment="1">
      <alignment wrapText="1"/>
    </xf>
    <xf numFmtId="0" fontId="11" fillId="6" borderId="3" xfId="0" applyFont="1" applyFill="1" applyBorder="1" applyAlignment="1">
      <alignment shrinkToFit="1"/>
    </xf>
    <xf numFmtId="3" fontId="11" fillId="0" borderId="0" xfId="7" applyNumberFormat="1" applyFont="1"/>
    <xf numFmtId="3" fontId="11" fillId="0" borderId="0" xfId="7" applyNumberFormat="1" applyFont="1" applyAlignment="1">
      <alignment horizontal="left"/>
    </xf>
    <xf numFmtId="3" fontId="11" fillId="0" borderId="0" xfId="7" applyNumberFormat="1" applyFont="1" applyAlignment="1"/>
    <xf numFmtId="3" fontId="8" fillId="0" borderId="0" xfId="7" applyNumberFormat="1" applyFont="1"/>
    <xf numFmtId="0" fontId="11" fillId="0" borderId="0" xfId="7" applyFont="1"/>
    <xf numFmtId="0" fontId="11" fillId="0" borderId="0" xfId="7" applyFont="1" applyAlignment="1">
      <alignment horizontal="left"/>
    </xf>
    <xf numFmtId="3" fontId="9" fillId="0" borderId="0" xfId="7" applyNumberFormat="1" applyFont="1" applyAlignment="1">
      <alignment horizontal="center"/>
    </xf>
    <xf numFmtId="3" fontId="8" fillId="0" borderId="1" xfId="7" applyNumberFormat="1" applyFont="1" applyBorder="1" applyAlignment="1">
      <alignment horizontal="center" vertical="center" wrapText="1"/>
    </xf>
    <xf numFmtId="3" fontId="8" fillId="0" borderId="1" xfId="7" applyNumberFormat="1" applyFont="1" applyFill="1" applyBorder="1" applyAlignment="1">
      <alignment horizontal="center" vertical="center" wrapText="1"/>
    </xf>
    <xf numFmtId="3" fontId="11" fillId="0" borderId="0" xfId="7" applyNumberFormat="1" applyFont="1" applyAlignment="1">
      <alignment horizontal="center"/>
    </xf>
    <xf numFmtId="3" fontId="11" fillId="0" borderId="1" xfId="7" applyNumberFormat="1" applyFont="1" applyBorder="1" applyAlignment="1">
      <alignment horizontal="center" vertical="center" wrapText="1"/>
    </xf>
    <xf numFmtId="3" fontId="11" fillId="0" borderId="1" xfId="7" applyNumberFormat="1" applyFont="1" applyBorder="1" applyAlignment="1">
      <alignment horizontal="left" vertical="center" wrapText="1"/>
    </xf>
    <xf numFmtId="3" fontId="11" fillId="0" borderId="1" xfId="7" applyNumberFormat="1" applyFont="1" applyFill="1" applyBorder="1" applyAlignment="1">
      <alignment horizontal="center" vertical="center" wrapText="1"/>
    </xf>
    <xf numFmtId="176" fontId="83" fillId="6" borderId="3" xfId="4" applyNumberFormat="1" applyFont="1" applyFill="1" applyBorder="1" applyAlignment="1">
      <alignment horizontal="center" vertical="center"/>
    </xf>
    <xf numFmtId="3" fontId="77" fillId="0" borderId="3" xfId="7" applyNumberFormat="1" applyFont="1" applyBorder="1"/>
    <xf numFmtId="3" fontId="77" fillId="0" borderId="0" xfId="7" applyNumberFormat="1" applyFont="1"/>
    <xf numFmtId="3" fontId="11" fillId="0" borderId="3" xfId="7" applyNumberFormat="1" applyFont="1" applyBorder="1"/>
    <xf numFmtId="3" fontId="82" fillId="0" borderId="3" xfId="7" applyNumberFormat="1" applyFont="1" applyBorder="1"/>
    <xf numFmtId="3" fontId="82" fillId="0" borderId="0" xfId="7" applyNumberFormat="1" applyFont="1"/>
    <xf numFmtId="3" fontId="81" fillId="0" borderId="0" xfId="7" applyNumberFormat="1" applyFont="1"/>
    <xf numFmtId="3" fontId="8" fillId="0" borderId="3" xfId="7" applyNumberFormat="1" applyFont="1" applyBorder="1"/>
    <xf numFmtId="3" fontId="81" fillId="0" borderId="3" xfId="7" applyNumberFormat="1" applyFont="1" applyBorder="1"/>
    <xf numFmtId="3" fontId="78" fillId="0" borderId="0" xfId="7" applyNumberFormat="1" applyFont="1"/>
    <xf numFmtId="3" fontId="84" fillId="0" borderId="3" xfId="7" applyNumberFormat="1" applyFont="1" applyBorder="1"/>
    <xf numFmtId="3" fontId="84" fillId="0" borderId="0" xfId="7" applyNumberFormat="1" applyFont="1"/>
    <xf numFmtId="3" fontId="23" fillId="0" borderId="3" xfId="7" applyNumberFormat="1" applyFont="1" applyBorder="1"/>
    <xf numFmtId="0" fontId="0" fillId="8" borderId="37" xfId="0" applyFill="1" applyBorder="1" applyAlignment="1">
      <alignment vertical="top" wrapText="1"/>
    </xf>
    <xf numFmtId="0" fontId="85" fillId="8" borderId="38" xfId="0" applyFont="1" applyFill="1" applyBorder="1" applyAlignment="1">
      <alignment horizontal="center" wrapText="1"/>
    </xf>
    <xf numFmtId="0" fontId="0" fillId="8" borderId="38" xfId="0" applyFill="1" applyBorder="1" applyAlignment="1">
      <alignment vertical="top" wrapText="1"/>
    </xf>
    <xf numFmtId="0" fontId="86" fillId="8" borderId="38" xfId="0" applyFont="1" applyFill="1" applyBorder="1" applyAlignment="1">
      <alignment vertical="top" wrapText="1"/>
    </xf>
    <xf numFmtId="3" fontId="86" fillId="8" borderId="38" xfId="0" applyNumberFormat="1" applyFont="1" applyFill="1" applyBorder="1" applyAlignment="1">
      <alignment horizontal="right" vertical="top" wrapText="1"/>
    </xf>
    <xf numFmtId="3" fontId="86" fillId="8" borderId="39" xfId="0" applyNumberFormat="1" applyFont="1" applyFill="1" applyBorder="1" applyAlignment="1">
      <alignment horizontal="right" vertical="top" wrapText="1"/>
    </xf>
    <xf numFmtId="0" fontId="86" fillId="8" borderId="38" xfId="0" applyFont="1" applyFill="1" applyBorder="1" applyAlignment="1">
      <alignment horizontal="right" vertical="top" wrapText="1"/>
    </xf>
    <xf numFmtId="0" fontId="86" fillId="8" borderId="39" xfId="0" applyFont="1" applyFill="1" applyBorder="1" applyAlignment="1">
      <alignment horizontal="right" vertical="top" wrapText="1"/>
    </xf>
    <xf numFmtId="0" fontId="87" fillId="8" borderId="0" xfId="0" applyFont="1" applyFill="1" applyAlignment="1">
      <alignment wrapText="1"/>
    </xf>
    <xf numFmtId="0" fontId="87" fillId="8" borderId="0" xfId="0" applyFont="1" applyFill="1" applyAlignment="1">
      <alignment horizontal="right" wrapText="1"/>
    </xf>
    <xf numFmtId="166" fontId="77" fillId="2" borderId="3" xfId="1" applyNumberFormat="1" applyFont="1" applyFill="1" applyBorder="1" applyAlignment="1">
      <alignment horizontal="right" vertical="center" shrinkToFit="1"/>
    </xf>
    <xf numFmtId="0" fontId="0" fillId="9" borderId="0" xfId="0" applyFill="1" applyAlignment="1">
      <alignment wrapText="1"/>
    </xf>
    <xf numFmtId="0" fontId="0" fillId="9" borderId="37" xfId="0" applyFill="1" applyBorder="1" applyAlignment="1">
      <alignment wrapText="1"/>
    </xf>
    <xf numFmtId="0" fontId="85" fillId="8" borderId="39" xfId="0" applyFont="1" applyFill="1" applyBorder="1" applyAlignment="1">
      <alignment horizontal="center" wrapText="1"/>
    </xf>
    <xf numFmtId="0" fontId="0" fillId="8" borderId="0" xfId="0" applyFill="1" applyAlignment="1">
      <alignment vertical="top" wrapText="1"/>
    </xf>
    <xf numFmtId="0" fontId="88" fillId="9" borderId="40" xfId="0" applyFont="1" applyFill="1" applyBorder="1" applyAlignment="1">
      <alignment horizontal="center" wrapText="1"/>
    </xf>
    <xf numFmtId="0" fontId="88" fillId="9" borderId="41" xfId="0" applyFont="1" applyFill="1" applyBorder="1" applyAlignment="1">
      <alignment horizontal="center" wrapText="1"/>
    </xf>
    <xf numFmtId="0" fontId="0" fillId="9" borderId="41" xfId="0" applyFill="1" applyBorder="1" applyAlignment="1">
      <alignment wrapText="1"/>
    </xf>
    <xf numFmtId="0" fontId="89" fillId="9" borderId="40" xfId="0" applyFont="1" applyFill="1" applyBorder="1" applyAlignment="1">
      <alignment wrapText="1"/>
    </xf>
    <xf numFmtId="3" fontId="89" fillId="9" borderId="40" xfId="0" applyNumberFormat="1" applyFont="1" applyFill="1" applyBorder="1" applyAlignment="1">
      <alignment horizontal="right" wrapText="1"/>
    </xf>
    <xf numFmtId="3" fontId="89" fillId="9" borderId="40" xfId="0" applyNumberFormat="1" applyFont="1" applyFill="1" applyBorder="1" applyAlignment="1">
      <alignment horizontal="right" vertical="top" wrapText="1"/>
    </xf>
    <xf numFmtId="0" fontId="89" fillId="9" borderId="41" xfId="0" applyFont="1" applyFill="1" applyBorder="1" applyAlignment="1">
      <alignment horizontal="center" wrapText="1"/>
    </xf>
    <xf numFmtId="0" fontId="89" fillId="9" borderId="40" xfId="0" applyFont="1" applyFill="1" applyBorder="1" applyAlignment="1">
      <alignment horizontal="right" vertical="top" wrapText="1"/>
    </xf>
    <xf numFmtId="0" fontId="89" fillId="9" borderId="40" xfId="0" applyFont="1" applyFill="1" applyBorder="1" applyAlignment="1">
      <alignment horizontal="right" wrapText="1"/>
    </xf>
    <xf numFmtId="22" fontId="87" fillId="8" borderId="0" xfId="0" applyNumberFormat="1" applyFont="1" applyFill="1" applyAlignment="1">
      <alignment wrapText="1"/>
    </xf>
    <xf numFmtId="0" fontId="20" fillId="0" borderId="3" xfId="0" applyFont="1" applyBorder="1" applyAlignment="1">
      <alignment vertical="center"/>
    </xf>
    <xf numFmtId="166" fontId="20" fillId="7" borderId="0" xfId="1" applyNumberFormat="1" applyFont="1" applyFill="1" applyAlignment="1">
      <alignment shrinkToFit="1"/>
    </xf>
    <xf numFmtId="3" fontId="11" fillId="0" borderId="3" xfId="6" applyNumberFormat="1" applyFont="1" applyBorder="1" applyAlignment="1"/>
    <xf numFmtId="49" fontId="11" fillId="0" borderId="4" xfId="6" applyNumberFormat="1" applyFont="1" applyBorder="1" applyAlignment="1">
      <alignment horizontal="center" wrapText="1"/>
    </xf>
    <xf numFmtId="3" fontId="11" fillId="0" borderId="4" xfId="7" applyNumberFormat="1" applyFont="1" applyBorder="1"/>
    <xf numFmtId="0" fontId="28" fillId="0" borderId="3" xfId="0" applyFont="1" applyBorder="1"/>
    <xf numFmtId="0" fontId="90" fillId="0" borderId="3" xfId="0" applyFont="1" applyBorder="1" applyAlignment="1">
      <alignment horizontal="center"/>
    </xf>
    <xf numFmtId="3" fontId="79" fillId="0" borderId="3" xfId="0" applyNumberFormat="1" applyFont="1" applyBorder="1"/>
    <xf numFmtId="0" fontId="79" fillId="0" borderId="3" xfId="0" applyFont="1" applyBorder="1" applyAlignment="1">
      <alignment horizontal="center"/>
    </xf>
    <xf numFmtId="0" fontId="0" fillId="0" borderId="4" xfId="0" applyBorder="1"/>
    <xf numFmtId="0" fontId="59" fillId="0" borderId="4" xfId="0" applyFont="1" applyBorder="1"/>
    <xf numFmtId="3" fontId="59" fillId="0" borderId="4" xfId="0" applyNumberFormat="1" applyFont="1" applyBorder="1"/>
    <xf numFmtId="0" fontId="11" fillId="0" borderId="3" xfId="0" applyFont="1" applyFill="1" applyBorder="1" applyAlignment="1">
      <alignment wrapText="1"/>
    </xf>
    <xf numFmtId="49" fontId="12" fillId="6" borderId="2" xfId="6" applyNumberFormat="1" applyFont="1" applyFill="1" applyBorder="1" applyAlignment="1">
      <alignment horizontal="center" wrapText="1"/>
    </xf>
    <xf numFmtId="3" fontId="12" fillId="0" borderId="2" xfId="7" applyNumberFormat="1" applyFont="1" applyBorder="1"/>
    <xf numFmtId="0" fontId="83" fillId="6" borderId="3" xfId="4" applyFont="1" applyFill="1" applyBorder="1" applyAlignment="1">
      <alignment horizontal="left" vertical="center"/>
    </xf>
    <xf numFmtId="3" fontId="11" fillId="0" borderId="14" xfId="7" applyNumberFormat="1" applyFont="1" applyBorder="1"/>
    <xf numFmtId="3" fontId="82" fillId="0" borderId="14" xfId="7" applyNumberFormat="1" applyFont="1" applyBorder="1"/>
    <xf numFmtId="3" fontId="11" fillId="0" borderId="4" xfId="7" applyNumberFormat="1" applyFont="1" applyBorder="1" applyAlignment="1">
      <alignment wrapText="1"/>
    </xf>
    <xf numFmtId="3" fontId="11" fillId="0" borderId="4" xfId="7" applyNumberFormat="1" applyFont="1" applyBorder="1" applyAlignment="1"/>
    <xf numFmtId="0" fontId="52" fillId="0" borderId="24"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5" xfId="0" applyFont="1" applyBorder="1" applyAlignment="1">
      <alignment horizontal="center" vertical="center" wrapText="1"/>
    </xf>
    <xf numFmtId="0" fontId="0" fillId="0" borderId="0" xfId="0"/>
    <xf numFmtId="0" fontId="52" fillId="0" borderId="26" xfId="0" applyFont="1" applyBorder="1" applyAlignment="1">
      <alignment horizontal="center" vertical="center" wrapText="1"/>
    </xf>
    <xf numFmtId="166" fontId="20" fillId="2" borderId="0" xfId="1" applyNumberFormat="1" applyFont="1" applyFill="1" applyAlignment="1">
      <alignment horizontal="center" shrinkToFit="1"/>
    </xf>
    <xf numFmtId="166" fontId="17" fillId="2" borderId="0" xfId="1" applyNumberFormat="1" applyFont="1" applyFill="1" applyAlignment="1">
      <alignment horizontal="center" shrinkToFit="1"/>
    </xf>
    <xf numFmtId="0" fontId="15" fillId="0" borderId="0" xfId="0" applyFont="1" applyAlignment="1">
      <alignment horizontal="center" vertical="center"/>
    </xf>
    <xf numFmtId="0" fontId="15"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5" fillId="0" borderId="0" xfId="0" applyFont="1" applyFill="1" applyBorder="1" applyAlignment="1">
      <alignment horizontal="center" vertical="center"/>
    </xf>
    <xf numFmtId="3" fontId="8"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3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xf>
    <xf numFmtId="0" fontId="10" fillId="0" borderId="0" xfId="0" applyFont="1" applyFill="1" applyBorder="1" applyAlignment="1">
      <alignment horizontal="center"/>
    </xf>
    <xf numFmtId="3" fontId="8" fillId="0" borderId="27" xfId="0" applyNumberFormat="1" applyFont="1" applyFill="1" applyBorder="1" applyAlignment="1">
      <alignment horizontal="center" vertical="center" wrapText="1"/>
    </xf>
    <xf numFmtId="3" fontId="8" fillId="0" borderId="28" xfId="0" applyNumberFormat="1" applyFont="1" applyFill="1" applyBorder="1" applyAlignment="1">
      <alignment horizontal="center" vertical="center" wrapText="1"/>
    </xf>
    <xf numFmtId="0" fontId="15" fillId="2" borderId="0" xfId="0"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wrapText="1"/>
    </xf>
    <xf numFmtId="3" fontId="8" fillId="0" borderId="19" xfId="0" applyNumberFormat="1" applyFont="1" applyFill="1" applyBorder="1" applyAlignment="1">
      <alignment horizontal="center" vertical="center" wrapText="1"/>
    </xf>
    <xf numFmtId="0" fontId="11" fillId="2" borderId="29" xfId="0" applyFont="1" applyFill="1" applyBorder="1" applyAlignment="1">
      <alignment horizontal="left" wrapText="1"/>
    </xf>
    <xf numFmtId="0" fontId="11" fillId="2" borderId="0" xfId="0" applyFont="1" applyFill="1" applyBorder="1" applyAlignment="1">
      <alignment horizontal="left" wrapText="1"/>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29"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9" fillId="0" borderId="22" xfId="0" applyFont="1" applyBorder="1" applyAlignment="1">
      <alignment horizontal="center"/>
    </xf>
    <xf numFmtId="3" fontId="8" fillId="0" borderId="0" xfId="0" applyNumberFormat="1" applyFont="1" applyAlignment="1">
      <alignment horizontal="center"/>
    </xf>
    <xf numFmtId="0" fontId="63" fillId="0" borderId="0" xfId="0" applyFont="1" applyAlignment="1">
      <alignment horizontal="center" vertical="top" wrapText="1"/>
    </xf>
    <xf numFmtId="0" fontId="70" fillId="0" borderId="0" xfId="0" applyFont="1" applyAlignment="1">
      <alignment horizontal="center" vertical="top" wrapText="1"/>
    </xf>
    <xf numFmtId="0" fontId="66" fillId="5" borderId="11" xfId="0" applyFont="1" applyFill="1" applyBorder="1" applyAlignment="1">
      <alignment horizontal="center" vertical="center" wrapText="1"/>
    </xf>
    <xf numFmtId="0" fontId="66" fillId="5" borderId="30" xfId="0" applyFont="1" applyFill="1" applyBorder="1" applyAlignment="1">
      <alignment horizontal="center" vertical="center" wrapText="1"/>
    </xf>
    <xf numFmtId="0" fontId="66" fillId="5" borderId="31" xfId="0" applyFont="1" applyFill="1" applyBorder="1" applyAlignment="1">
      <alignment horizontal="center" vertical="center" wrapText="1"/>
    </xf>
    <xf numFmtId="0" fontId="65" fillId="0" borderId="0" xfId="0" applyFont="1" applyAlignment="1">
      <alignment horizontal="right" vertical="top" wrapText="1"/>
    </xf>
    <xf numFmtId="0" fontId="64" fillId="5" borderId="11" xfId="0" applyFont="1" applyFill="1" applyBorder="1" applyAlignment="1">
      <alignment horizontal="left" vertical="top" wrapText="1"/>
    </xf>
    <xf numFmtId="0" fontId="64" fillId="5" borderId="30" xfId="0" applyFont="1" applyFill="1" applyBorder="1" applyAlignment="1">
      <alignment horizontal="left" vertical="top" wrapText="1"/>
    </xf>
    <xf numFmtId="0" fontId="63" fillId="0" borderId="0" xfId="0" applyFont="1" applyAlignment="1">
      <alignment horizontal="right" vertical="center" wrapText="1"/>
    </xf>
    <xf numFmtId="0" fontId="89" fillId="9" borderId="37" xfId="0" applyFont="1" applyFill="1" applyBorder="1" applyAlignment="1">
      <alignment horizontal="center" wrapText="1"/>
    </xf>
    <xf numFmtId="0" fontId="89" fillId="9" borderId="0" xfId="0" applyFont="1" applyFill="1" applyAlignment="1">
      <alignment wrapText="1"/>
    </xf>
    <xf numFmtId="0" fontId="89" fillId="9" borderId="0" xfId="0" applyFont="1" applyFill="1" applyAlignment="1">
      <alignment horizontal="center" wrapText="1"/>
    </xf>
    <xf numFmtId="0" fontId="0" fillId="9" borderId="0" xfId="0" applyFill="1" applyAlignment="1">
      <alignment wrapText="1"/>
    </xf>
    <xf numFmtId="0" fontId="88" fillId="9" borderId="0" xfId="0" applyFont="1" applyFill="1" applyAlignment="1">
      <alignment horizontal="center" wrapText="1"/>
    </xf>
    <xf numFmtId="0" fontId="89" fillId="9" borderId="0" xfId="0" applyFont="1" applyFill="1" applyAlignment="1">
      <alignment horizontal="center" vertical="top" wrapText="1"/>
    </xf>
    <xf numFmtId="0" fontId="88" fillId="9" borderId="42" xfId="0" applyFont="1" applyFill="1" applyBorder="1" applyAlignment="1">
      <alignment horizontal="center" wrapText="1"/>
    </xf>
    <xf numFmtId="0" fontId="88" fillId="9" borderId="45" xfId="0" applyFont="1" applyFill="1" applyBorder="1" applyAlignment="1">
      <alignment horizontal="center" wrapText="1"/>
    </xf>
    <xf numFmtId="0" fontId="88" fillId="9" borderId="41" xfId="0" applyFont="1" applyFill="1" applyBorder="1" applyAlignment="1">
      <alignment horizontal="center" wrapText="1"/>
    </xf>
    <xf numFmtId="0" fontId="88" fillId="9" borderId="39" xfId="0" applyFont="1" applyFill="1" applyBorder="1" applyAlignment="1">
      <alignment horizontal="center" wrapText="1"/>
    </xf>
    <xf numFmtId="0" fontId="88" fillId="9" borderId="43" xfId="0" applyFont="1" applyFill="1" applyBorder="1" applyAlignment="1">
      <alignment horizontal="center" wrapText="1"/>
    </xf>
    <xf numFmtId="0" fontId="88" fillId="9" borderId="44" xfId="0" applyFont="1" applyFill="1" applyBorder="1" applyAlignment="1">
      <alignment horizontal="center" wrapText="1"/>
    </xf>
    <xf numFmtId="0" fontId="0" fillId="3" borderId="35" xfId="0" applyFill="1" applyBorder="1" applyAlignment="1">
      <alignment wrapText="1"/>
    </xf>
    <xf numFmtId="0" fontId="48" fillId="3" borderId="0" xfId="0" applyFont="1" applyFill="1" applyAlignment="1">
      <alignment wrapText="1"/>
    </xf>
    <xf numFmtId="0" fontId="40" fillId="3" borderId="0" xfId="0" applyFont="1" applyFill="1" applyAlignment="1">
      <alignment horizontal="center" wrapText="1"/>
    </xf>
    <xf numFmtId="0" fontId="42" fillId="3" borderId="20" xfId="0" applyFont="1" applyFill="1" applyBorder="1" applyAlignment="1">
      <alignment horizontal="center" wrapText="1"/>
    </xf>
    <xf numFmtId="0" fontId="42" fillId="3" borderId="32" xfId="0" applyFont="1" applyFill="1" applyBorder="1" applyAlignment="1">
      <alignment horizontal="center" wrapText="1"/>
    </xf>
    <xf numFmtId="0" fontId="42" fillId="3" borderId="33" xfId="0" applyFont="1" applyFill="1" applyBorder="1" applyAlignment="1">
      <alignment horizontal="center" wrapText="1"/>
    </xf>
    <xf numFmtId="0" fontId="42" fillId="3" borderId="23" xfId="0" applyFont="1" applyFill="1" applyBorder="1" applyAlignment="1">
      <alignment horizontal="center" wrapText="1"/>
    </xf>
    <xf numFmtId="0" fontId="42" fillId="3" borderId="6" xfId="0" applyFont="1" applyFill="1" applyBorder="1" applyAlignment="1">
      <alignment horizontal="center" wrapText="1"/>
    </xf>
    <xf numFmtId="0" fontId="0" fillId="9" borderId="37" xfId="0" applyFill="1" applyBorder="1" applyAlignment="1">
      <alignment wrapText="1"/>
    </xf>
    <xf numFmtId="0" fontId="42" fillId="3" borderId="34" xfId="0" applyFont="1" applyFill="1" applyBorder="1" applyAlignment="1">
      <alignment horizontal="center" wrapText="1"/>
    </xf>
    <xf numFmtId="0" fontId="40" fillId="3" borderId="0" xfId="0" applyFont="1" applyFill="1" applyAlignment="1">
      <alignment wrapText="1"/>
    </xf>
    <xf numFmtId="0" fontId="40" fillId="3" borderId="0" xfId="0" applyFont="1" applyFill="1" applyAlignment="1">
      <alignment horizontal="right" wrapText="1"/>
    </xf>
    <xf numFmtId="0" fontId="49" fillId="3" borderId="0" xfId="0" applyFont="1" applyFill="1" applyAlignment="1">
      <alignment horizontal="center" wrapText="1"/>
    </xf>
    <xf numFmtId="0" fontId="85" fillId="8" borderId="42" xfId="0" applyFont="1" applyFill="1" applyBorder="1" applyAlignment="1">
      <alignment horizontal="center" wrapText="1"/>
    </xf>
    <xf numFmtId="0" fontId="85" fillId="8" borderId="41" xfId="0" applyFont="1" applyFill="1" applyBorder="1" applyAlignment="1">
      <alignment horizontal="center" wrapText="1"/>
    </xf>
    <xf numFmtId="0" fontId="85" fillId="8" borderId="47" xfId="0" applyFont="1" applyFill="1" applyBorder="1" applyAlignment="1">
      <alignment horizontal="center" wrapText="1"/>
    </xf>
    <xf numFmtId="0" fontId="85" fillId="8" borderId="48" xfId="0" applyFont="1" applyFill="1" applyBorder="1" applyAlignment="1">
      <alignment horizontal="center" wrapText="1"/>
    </xf>
    <xf numFmtId="0" fontId="91" fillId="8" borderId="0" xfId="0" applyFont="1" applyFill="1" applyAlignment="1">
      <alignment vertical="top" wrapText="1"/>
    </xf>
    <xf numFmtId="0" fontId="85" fillId="8" borderId="0" xfId="0" applyFont="1" applyFill="1" applyAlignment="1">
      <alignment horizontal="center" vertical="top" wrapText="1"/>
    </xf>
    <xf numFmtId="0" fontId="0" fillId="8" borderId="0" xfId="0" applyFill="1" applyAlignment="1">
      <alignment vertical="top" wrapText="1"/>
    </xf>
    <xf numFmtId="0" fontId="92" fillId="8" borderId="0" xfId="0" applyFont="1" applyFill="1" applyAlignment="1">
      <alignment horizontal="center" vertical="top" wrapText="1"/>
    </xf>
    <xf numFmtId="0" fontId="93" fillId="8" borderId="0" xfId="0" applyFont="1" applyFill="1" applyAlignment="1">
      <alignment horizontal="right" vertical="top" wrapText="1"/>
    </xf>
    <xf numFmtId="0" fontId="94" fillId="8" borderId="0" xfId="0" applyFont="1" applyFill="1" applyAlignment="1">
      <alignment horizontal="center" vertical="top" wrapText="1"/>
    </xf>
    <xf numFmtId="0" fontId="91" fillId="8" borderId="0" xfId="0" applyFont="1" applyFill="1" applyAlignment="1">
      <alignment horizontal="center" vertical="top" wrapText="1"/>
    </xf>
    <xf numFmtId="0" fontId="85" fillId="8" borderId="45" xfId="0" applyFont="1" applyFill="1" applyBorder="1" applyAlignment="1">
      <alignment horizontal="center" wrapText="1"/>
    </xf>
    <xf numFmtId="0" fontId="85" fillId="8" borderId="39" xfId="0" applyFont="1" applyFill="1" applyBorder="1" applyAlignment="1">
      <alignment horizontal="center" wrapText="1"/>
    </xf>
    <xf numFmtId="0" fontId="85" fillId="8" borderId="43" xfId="0" applyFont="1" applyFill="1" applyBorder="1" applyAlignment="1">
      <alignment horizontal="center" wrapText="1"/>
    </xf>
    <xf numFmtId="0" fontId="85" fillId="8" borderId="44" xfId="0" applyFont="1" applyFill="1" applyBorder="1" applyAlignment="1">
      <alignment horizontal="center" wrapText="1"/>
    </xf>
    <xf numFmtId="0" fontId="0" fillId="8" borderId="46" xfId="0" applyFill="1" applyBorder="1" applyAlignment="1">
      <alignment vertical="top" wrapText="1"/>
    </xf>
    <xf numFmtId="0" fontId="28" fillId="0" borderId="0" xfId="0" applyFont="1" applyAlignment="1">
      <alignment horizontal="center"/>
    </xf>
    <xf numFmtId="0" fontId="28"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59" fillId="0" borderId="0" xfId="0" applyFont="1" applyAlignment="1">
      <alignment horizontal="center"/>
    </xf>
    <xf numFmtId="0" fontId="8" fillId="0" borderId="0" xfId="7" applyFont="1" applyAlignment="1">
      <alignment horizontal="center" wrapText="1"/>
    </xf>
    <xf numFmtId="0" fontId="8" fillId="0" borderId="0" xfId="7" applyFont="1" applyAlignment="1">
      <alignment horizontal="center"/>
    </xf>
    <xf numFmtId="0" fontId="11" fillId="0" borderId="0" xfId="7" applyFont="1"/>
    <xf numFmtId="3" fontId="8" fillId="0" borderId="16" xfId="7" applyNumberFormat="1" applyFont="1" applyBorder="1" applyAlignment="1">
      <alignment horizontal="center" vertical="center" wrapText="1"/>
    </xf>
    <xf numFmtId="3" fontId="8" fillId="0" borderId="18" xfId="7" applyNumberFormat="1" applyFont="1" applyBorder="1" applyAlignment="1">
      <alignment horizontal="center" vertical="center" wrapText="1"/>
    </xf>
    <xf numFmtId="3" fontId="11" fillId="0" borderId="0" xfId="7" applyNumberFormat="1" applyFont="1" applyAlignment="1">
      <alignment horizontal="center"/>
    </xf>
    <xf numFmtId="3" fontId="8" fillId="0" borderId="21" xfId="7" applyNumberFormat="1" applyFont="1" applyBorder="1" applyAlignment="1">
      <alignment horizontal="center" vertical="center" wrapText="1"/>
    </xf>
    <xf numFmtId="3" fontId="8" fillId="0" borderId="36" xfId="7" applyNumberFormat="1" applyFont="1" applyBorder="1" applyAlignment="1">
      <alignment horizontal="center" vertical="center" wrapText="1"/>
    </xf>
    <xf numFmtId="3" fontId="8" fillId="0" borderId="8" xfId="7" applyNumberFormat="1" applyFont="1" applyBorder="1" applyAlignment="1">
      <alignment horizontal="center" vertical="center" wrapText="1"/>
    </xf>
  </cellXfs>
  <cellStyles count="9">
    <cellStyle name="Comma" xfId="1" builtinId="3"/>
    <cellStyle name="Comma 3" xfId="2"/>
    <cellStyle name="Normal" xfId="0" builtinId="0"/>
    <cellStyle name="Normal 2" xfId="3"/>
    <cellStyle name="Normal 3 2" xfId="4"/>
    <cellStyle name="Normal 3 4" xfId="5"/>
    <cellStyle name="Normal 4" xfId="6"/>
    <cellStyle name="Normal 5"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28575</xdr:colOff>
      <xdr:row>24</xdr:row>
      <xdr:rowOff>200024</xdr:rowOff>
    </xdr:from>
    <xdr:to>
      <xdr:col>1</xdr:col>
      <xdr:colOff>600075</xdr:colOff>
      <xdr:row>27</xdr:row>
      <xdr:rowOff>0</xdr:rowOff>
    </xdr:to>
    <xdr:sp macro="" textlink="">
      <xdr:nvSpPr>
        <xdr:cNvPr id="44034" name="Rectangle 2"/>
        <xdr:cNvSpPr>
          <a:spLocks noChangeArrowheads="1"/>
        </xdr:cNvSpPr>
      </xdr:nvSpPr>
      <xdr:spPr bwMode="auto">
        <a:xfrm>
          <a:off x="28575" y="6210299"/>
          <a:ext cx="2638425" cy="4095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771525</xdr:colOff>
      <xdr:row>24</xdr:row>
      <xdr:rowOff>171450</xdr:rowOff>
    </xdr:from>
    <xdr:to>
      <xdr:col>5</xdr:col>
      <xdr:colOff>1676400</xdr:colOff>
      <xdr:row>26</xdr:row>
      <xdr:rowOff>180975</xdr:rowOff>
    </xdr:to>
    <xdr:sp macro="" textlink="">
      <xdr:nvSpPr>
        <xdr:cNvPr id="44035" name="Rectangle 3"/>
        <xdr:cNvSpPr>
          <a:spLocks noChangeArrowheads="1"/>
        </xdr:cNvSpPr>
      </xdr:nvSpPr>
      <xdr:spPr bwMode="auto">
        <a:xfrm>
          <a:off x="4714875" y="5924550"/>
          <a:ext cx="2686050" cy="409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6</xdr:col>
      <xdr:colOff>485775</xdr:colOff>
      <xdr:row>24</xdr:row>
      <xdr:rowOff>161925</xdr:rowOff>
    </xdr:from>
    <xdr:to>
      <xdr:col>9</xdr:col>
      <xdr:colOff>800100</xdr:colOff>
      <xdr:row>26</xdr:row>
      <xdr:rowOff>180974</xdr:rowOff>
    </xdr:to>
    <xdr:sp macro="" textlink="">
      <xdr:nvSpPr>
        <xdr:cNvPr id="44036" name="Rectangle 4"/>
        <xdr:cNvSpPr>
          <a:spLocks noChangeArrowheads="1"/>
        </xdr:cNvSpPr>
      </xdr:nvSpPr>
      <xdr:spPr bwMode="auto">
        <a:xfrm>
          <a:off x="8334375" y="5915025"/>
          <a:ext cx="3152775" cy="41909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83</xdr:row>
      <xdr:rowOff>10594</xdr:rowOff>
    </xdr:from>
    <xdr:to>
      <xdr:col>1</xdr:col>
      <xdr:colOff>2743200</xdr:colOff>
      <xdr:row>85</xdr:row>
      <xdr:rowOff>107961</xdr:rowOff>
    </xdr:to>
    <xdr:sp macro="" textlink="">
      <xdr:nvSpPr>
        <xdr:cNvPr id="2" name="Rectangle 582"/>
        <xdr:cNvSpPr>
          <a:spLocks noChangeArrowheads="1"/>
        </xdr:cNvSpPr>
      </xdr:nvSpPr>
      <xdr:spPr bwMode="auto">
        <a:xfrm>
          <a:off x="409575" y="16488844"/>
          <a:ext cx="2638425" cy="44026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201084</xdr:colOff>
      <xdr:row>83</xdr:row>
      <xdr:rowOff>20118</xdr:rowOff>
    </xdr:from>
    <xdr:to>
      <xdr:col>7</xdr:col>
      <xdr:colOff>1</xdr:colOff>
      <xdr:row>85</xdr:row>
      <xdr:rowOff>190499</xdr:rowOff>
    </xdr:to>
    <xdr:sp macro="" textlink="">
      <xdr:nvSpPr>
        <xdr:cNvPr id="3" name="Rectangle 583"/>
        <xdr:cNvSpPr>
          <a:spLocks noChangeArrowheads="1"/>
        </xdr:cNvSpPr>
      </xdr:nvSpPr>
      <xdr:spPr bwMode="auto">
        <a:xfrm>
          <a:off x="5106459" y="16498368"/>
          <a:ext cx="2332567" cy="51328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571500</xdr:colOff>
      <xdr:row>83</xdr:row>
      <xdr:rowOff>10585</xdr:rowOff>
    </xdr:from>
    <xdr:to>
      <xdr:col>11</xdr:col>
      <xdr:colOff>476250</xdr:colOff>
      <xdr:row>85</xdr:row>
      <xdr:rowOff>95253</xdr:rowOff>
    </xdr:to>
    <xdr:sp macro="" textlink="">
      <xdr:nvSpPr>
        <xdr:cNvPr id="4" name="Rectangle 584"/>
        <xdr:cNvSpPr>
          <a:spLocks noChangeArrowheads="1"/>
        </xdr:cNvSpPr>
      </xdr:nvSpPr>
      <xdr:spPr bwMode="auto">
        <a:xfrm>
          <a:off x="8010525" y="16488835"/>
          <a:ext cx="3038475" cy="42756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a:t>
          </a:r>
          <a:r>
            <a:rPr lang="en-US" sz="1200" b="0" i="1" u="none" strike="noStrike" baseline="0">
              <a:solidFill>
                <a:srgbClr val="000000"/>
              </a:solidFill>
              <a:latin typeface="Times New Roman"/>
              <a:cs typeface="Times New Roman"/>
            </a:rPr>
            <a:t>19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148168</xdr:colOff>
      <xdr:row>58</xdr:row>
      <xdr:rowOff>13769</xdr:rowOff>
    </xdr:from>
    <xdr:to>
      <xdr:col>1</xdr:col>
      <xdr:colOff>2550584</xdr:colOff>
      <xdr:row>60</xdr:row>
      <xdr:rowOff>124895</xdr:rowOff>
    </xdr:to>
    <xdr:sp macro="" textlink="">
      <xdr:nvSpPr>
        <xdr:cNvPr id="2" name="Rectangle 107"/>
        <xdr:cNvSpPr>
          <a:spLocks noChangeArrowheads="1"/>
        </xdr:cNvSpPr>
      </xdr:nvSpPr>
      <xdr:spPr bwMode="auto">
        <a:xfrm>
          <a:off x="148168" y="1050079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58</xdr:row>
      <xdr:rowOff>26469</xdr:rowOff>
    </xdr:from>
    <xdr:to>
      <xdr:col>7</xdr:col>
      <xdr:colOff>370416</xdr:colOff>
      <xdr:row>60</xdr:row>
      <xdr:rowOff>137594</xdr:rowOff>
    </xdr:to>
    <xdr:sp macro="" textlink="">
      <xdr:nvSpPr>
        <xdr:cNvPr id="3" name="Rectangle 108"/>
        <xdr:cNvSpPr>
          <a:spLocks noChangeArrowheads="1"/>
        </xdr:cNvSpPr>
      </xdr:nvSpPr>
      <xdr:spPr bwMode="auto">
        <a:xfrm>
          <a:off x="3309408" y="10513494"/>
          <a:ext cx="293793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58</xdr:row>
      <xdr:rowOff>47635</xdr:rowOff>
    </xdr:from>
    <xdr:to>
      <xdr:col>11</xdr:col>
      <xdr:colOff>476249</xdr:colOff>
      <xdr:row>61</xdr:row>
      <xdr:rowOff>10583</xdr:rowOff>
    </xdr:to>
    <xdr:sp macro="" textlink="">
      <xdr:nvSpPr>
        <xdr:cNvPr id="4" name="Rectangle 109"/>
        <xdr:cNvSpPr>
          <a:spLocks noChangeArrowheads="1"/>
        </xdr:cNvSpPr>
      </xdr:nvSpPr>
      <xdr:spPr bwMode="auto">
        <a:xfrm>
          <a:off x="6152091" y="10534660"/>
          <a:ext cx="3153833"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148168</xdr:colOff>
      <xdr:row>15</xdr:row>
      <xdr:rowOff>13769</xdr:rowOff>
    </xdr:from>
    <xdr:to>
      <xdr:col>1</xdr:col>
      <xdr:colOff>2550584</xdr:colOff>
      <xdr:row>17</xdr:row>
      <xdr:rowOff>124895</xdr:rowOff>
    </xdr:to>
    <xdr:sp macro="" textlink="">
      <xdr:nvSpPr>
        <xdr:cNvPr id="2" name="Rectangle 107"/>
        <xdr:cNvSpPr>
          <a:spLocks noChangeArrowheads="1"/>
        </xdr:cNvSpPr>
      </xdr:nvSpPr>
      <xdr:spPr bwMode="auto">
        <a:xfrm>
          <a:off x="148168" y="1204384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15</xdr:row>
      <xdr:rowOff>26469</xdr:rowOff>
    </xdr:from>
    <xdr:to>
      <xdr:col>7</xdr:col>
      <xdr:colOff>370416</xdr:colOff>
      <xdr:row>17</xdr:row>
      <xdr:rowOff>137594</xdr:rowOff>
    </xdr:to>
    <xdr:sp macro="" textlink="">
      <xdr:nvSpPr>
        <xdr:cNvPr id="3" name="Rectangle 108"/>
        <xdr:cNvSpPr>
          <a:spLocks noChangeArrowheads="1"/>
        </xdr:cNvSpPr>
      </xdr:nvSpPr>
      <xdr:spPr bwMode="auto">
        <a:xfrm>
          <a:off x="3309408" y="12056544"/>
          <a:ext cx="444288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15</xdr:row>
      <xdr:rowOff>47635</xdr:rowOff>
    </xdr:from>
    <xdr:to>
      <xdr:col>11</xdr:col>
      <xdr:colOff>476249</xdr:colOff>
      <xdr:row>18</xdr:row>
      <xdr:rowOff>10583</xdr:rowOff>
    </xdr:to>
    <xdr:sp macro="" textlink="">
      <xdr:nvSpPr>
        <xdr:cNvPr id="4" name="Rectangle 109"/>
        <xdr:cNvSpPr>
          <a:spLocks noChangeArrowheads="1"/>
        </xdr:cNvSpPr>
      </xdr:nvSpPr>
      <xdr:spPr bwMode="auto">
        <a:xfrm>
          <a:off x="7657041" y="12077710"/>
          <a:ext cx="3811058"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2</xdr:row>
      <xdr:rowOff>47625</xdr:rowOff>
    </xdr:from>
    <xdr:to>
      <xdr:col>1</xdr:col>
      <xdr:colOff>295275</xdr:colOff>
      <xdr:row>2</xdr:row>
      <xdr:rowOff>47625</xdr:rowOff>
    </xdr:to>
    <xdr:sp macro="" textlink="">
      <xdr:nvSpPr>
        <xdr:cNvPr id="741828" name="Line 1"/>
        <xdr:cNvSpPr>
          <a:spLocks noChangeShapeType="1"/>
        </xdr:cNvSpPr>
      </xdr:nvSpPr>
      <xdr:spPr bwMode="auto">
        <a:xfrm>
          <a:off x="247650" y="561975"/>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2</xdr:row>
      <xdr:rowOff>38100</xdr:rowOff>
    </xdr:from>
    <xdr:to>
      <xdr:col>7</xdr:col>
      <xdr:colOff>714375</xdr:colOff>
      <xdr:row>2</xdr:row>
      <xdr:rowOff>38100</xdr:rowOff>
    </xdr:to>
    <xdr:sp macro="" textlink="">
      <xdr:nvSpPr>
        <xdr:cNvPr id="741829" name="Line 3"/>
        <xdr:cNvSpPr>
          <a:spLocks noChangeShapeType="1"/>
        </xdr:cNvSpPr>
      </xdr:nvSpPr>
      <xdr:spPr bwMode="auto">
        <a:xfrm>
          <a:off x="5172075" y="552450"/>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uong/Nam%202018/Quyet%20toan%202018/QT%202018%20HCSN/TONG%20HOP%20QUYET%20TOAN%20NAM%202018%20dung%20ngay%20(02-1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uong/Nam%202018/Quyet%20toan%202018/Tuan/CTMTQG%20-Chi%20H&#432;&#417;ng%20(Tu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uong/Nam%202018/Quyet%20toan%202018/Linh/QUYET%20TOAN%202018%20%20(li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o du 23.5"/>
      <sheetName val="TH"/>
      <sheetName val="chi tiet muc"/>
      <sheetName val="BS54.ND31-B66.TT343"/>
      <sheetName val="BS56-ND31"/>
      <sheetName val="BS57-ND31"/>
      <sheetName val="B61.ND31-B68.TT343"/>
      <sheetName val="B61-ND31-GNBV"/>
      <sheetName val="B64.ND31"/>
      <sheetName val="65.TT342.CTMT"/>
      <sheetName val="TH CTMTQG"/>
      <sheetName val="66.TT342.QLHC"/>
      <sheetName val="67.TT342.TT"/>
      <sheetName val="68.TT342.DP"/>
      <sheetName val="danh muc"/>
    </sheetNames>
    <sheetDataSet>
      <sheetData sheetId="0"/>
      <sheetData sheetId="1"/>
      <sheetData sheetId="2"/>
      <sheetData sheetId="3"/>
      <sheetData sheetId="4"/>
      <sheetData sheetId="5"/>
      <sheetData sheetId="6">
        <row r="11">
          <cell r="E11">
            <v>12065</v>
          </cell>
          <cell r="N11">
            <v>3877</v>
          </cell>
        </row>
        <row r="153">
          <cell r="E153">
            <v>3994</v>
          </cell>
          <cell r="N153">
            <v>3991</v>
          </cell>
        </row>
        <row r="156">
          <cell r="E156">
            <v>2725</v>
          </cell>
          <cell r="N156">
            <v>603</v>
          </cell>
        </row>
      </sheetData>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59-342"/>
      <sheetName val="MB58-342"/>
      <sheetName val="MB61.1 ktoan (ko ke cac CapNS)"/>
      <sheetName val="MB62.1-ktoan(ko ke chuyen giao)"/>
      <sheetName val="B2-01"/>
      <sheetName val="B2-01-Tabmis"/>
      <sheetName val="B3-01"/>
      <sheetName val="B3-01-Tabmis"/>
      <sheetName val="MB63(ThuMLNS)-342"/>
      <sheetName val="MB64(ChiMLNS)-342"/>
      <sheetName val="BM65-342 (HCSN)"/>
      <sheetName val="MB66-342"/>
      <sheetName val="MB67-342"/>
      <sheetName val="MB68-342"/>
      <sheetName val="MB69-342"/>
      <sheetName val="MB70-342"/>
      <sheetName val="Chuyen nguon"/>
      <sheetName val="CandoiMB60-342"/>
      <sheetName val="MB61.1-342thu"/>
      <sheetName val="62CK-343"/>
      <sheetName val="63CK-343"/>
      <sheetName val="64CK-343"/>
      <sheetName val="65CK-343"/>
      <sheetName val="66CK-343"/>
      <sheetName val="67-CK-343"/>
      <sheetName val="68CK-343"/>
      <sheetName val="CTMTQG (A CONG)"/>
      <sheetName val="Bs muc tieu TW"/>
      <sheetName val="MB62.1-342chi BTC"/>
      <sheetName val="BS48-ND31"/>
      <sheetName val="BS49-ND31"/>
      <sheetName val="BS50-ND31"/>
      <sheetName val="BS51-ND31"/>
      <sheetName val="BS52-ND31"/>
      <sheetName val="BS53-ND31"/>
      <sheetName val="BS54-ND31 =B3-01"/>
      <sheetName val="BS55-ND31"/>
      <sheetName val="BS56-ND31(HCSN)"/>
      <sheetName val="BS57-ND31"/>
      <sheetName val="BS58-ND31"/>
      <sheetName val="BS59-ND31"/>
      <sheetName val="BS60-ND31"/>
      <sheetName val="BS61-ND31"/>
      <sheetName val="BS62-ND31"/>
      <sheetName val="BS63-ND31"/>
      <sheetName val="BS64-ND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D8">
            <v>1325087000</v>
          </cell>
        </row>
        <row r="11">
          <cell r="D11">
            <v>7208780500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5338"/>
      <sheetName val="PL5439"/>
      <sheetName val="PL5500"/>
      <sheetName val="PL5600"/>
      <sheetName val="PL5700"/>
      <sheetName val="PL5840"/>
      <sheetName val="67-343"/>
      <sheetName val="68-343"/>
      <sheetName val="59-31"/>
      <sheetName val="60-31"/>
      <sheetName val="61-31"/>
      <sheetName val="62-31"/>
      <sheetName val="66-342"/>
      <sheetName val="67-342"/>
      <sheetName val="68-342"/>
      <sheetName val="69-342"/>
      <sheetName val="70-342"/>
    </sheetNames>
    <sheetDataSet>
      <sheetData sheetId="0"/>
      <sheetData sheetId="1"/>
      <sheetData sheetId="2"/>
      <sheetData sheetId="3"/>
      <sheetData sheetId="4"/>
      <sheetData sheetId="5"/>
      <sheetData sheetId="6"/>
      <sheetData sheetId="7">
        <row r="13">
          <cell r="E13">
            <v>34104.057999999997</v>
          </cell>
          <cell r="K13">
            <v>2410.663</v>
          </cell>
          <cell r="N13">
            <v>18560.602899999998</v>
          </cell>
        </row>
      </sheetData>
      <sheetData sheetId="8"/>
      <sheetData sheetId="9"/>
      <sheetData sheetId="10">
        <row r="13">
          <cell r="D13">
            <v>2910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K29"/>
  <sheetViews>
    <sheetView topLeftCell="A4" workbookViewId="0">
      <selection activeCell="M3" sqref="M3"/>
    </sheetView>
  </sheetViews>
  <sheetFormatPr defaultRowHeight="12.75"/>
  <sheetData>
    <row r="1" spans="1:11">
      <c r="A1" t="s">
        <v>485</v>
      </c>
      <c r="B1" s="401" t="s">
        <v>488</v>
      </c>
    </row>
    <row r="2" spans="1:11">
      <c r="A2" t="s">
        <v>486</v>
      </c>
      <c r="B2" s="401"/>
    </row>
    <row r="3" spans="1:11">
      <c r="A3" t="s">
        <v>487</v>
      </c>
      <c r="B3" s="401"/>
    </row>
    <row r="4" spans="1:11">
      <c r="A4" s="216"/>
    </row>
    <row r="5" spans="1:11">
      <c r="A5" s="216" t="s">
        <v>489</v>
      </c>
    </row>
    <row r="6" spans="1:11">
      <c r="A6" s="216" t="s">
        <v>490</v>
      </c>
    </row>
    <row r="7" spans="1:11">
      <c r="A7" t="s">
        <v>491</v>
      </c>
    </row>
    <row r="8" spans="1:11" ht="13.5" thickBot="1">
      <c r="A8" s="217" t="s">
        <v>202</v>
      </c>
    </row>
    <row r="9" spans="1:11" ht="51" customHeight="1" thickBot="1">
      <c r="A9" s="398" t="s">
        <v>206</v>
      </c>
      <c r="B9" s="398" t="s">
        <v>29</v>
      </c>
      <c r="C9" s="398" t="s">
        <v>492</v>
      </c>
      <c r="D9" s="398" t="s">
        <v>470</v>
      </c>
      <c r="E9" s="400" t="s">
        <v>493</v>
      </c>
      <c r="F9" s="402"/>
      <c r="G9" s="402"/>
      <c r="H9" s="401"/>
      <c r="I9" s="398" t="s">
        <v>494</v>
      </c>
      <c r="J9" s="400" t="s">
        <v>495</v>
      </c>
      <c r="K9" s="401"/>
    </row>
    <row r="10" spans="1:11" ht="66" thickBot="1">
      <c r="A10" s="399"/>
      <c r="B10" s="399"/>
      <c r="C10" s="399"/>
      <c r="D10" s="399"/>
      <c r="E10" s="221" t="s">
        <v>241</v>
      </c>
      <c r="F10" s="221" t="s">
        <v>496</v>
      </c>
      <c r="G10" s="221" t="s">
        <v>497</v>
      </c>
      <c r="H10" s="221" t="s">
        <v>498</v>
      </c>
      <c r="I10" s="399"/>
      <c r="J10" s="221" t="s">
        <v>499</v>
      </c>
      <c r="K10" s="221" t="s">
        <v>500</v>
      </c>
    </row>
    <row r="11" spans="1:11" ht="13.5" thickBot="1">
      <c r="A11">
        <v>1</v>
      </c>
      <c r="B11" s="224">
        <v>2</v>
      </c>
      <c r="C11" s="224">
        <v>3</v>
      </c>
      <c r="D11" s="224">
        <v>4</v>
      </c>
      <c r="E11" s="224" t="s">
        <v>284</v>
      </c>
      <c r="F11" s="224">
        <v>6</v>
      </c>
      <c r="G11" s="224">
        <v>7</v>
      </c>
      <c r="H11" s="224">
        <v>8</v>
      </c>
      <c r="I11" s="224">
        <v>9</v>
      </c>
      <c r="J11" s="224" t="s">
        <v>501</v>
      </c>
      <c r="K11" s="224">
        <v>11</v>
      </c>
    </row>
    <row r="12" spans="1:11" ht="53.25" thickBot="1">
      <c r="A12" s="222">
        <v>1</v>
      </c>
      <c r="B12" s="223" t="s">
        <v>502</v>
      </c>
      <c r="C12" s="224"/>
      <c r="D12" s="224"/>
      <c r="E12" s="224"/>
      <c r="F12" s="224"/>
      <c r="G12" s="224"/>
      <c r="H12" s="224"/>
      <c r="I12" s="224"/>
      <c r="J12" s="224"/>
      <c r="K12" s="224"/>
    </row>
    <row r="13" spans="1:11" ht="13.5" thickBot="1">
      <c r="A13" t="s">
        <v>106</v>
      </c>
      <c r="B13" t="s">
        <v>474</v>
      </c>
      <c r="C13" s="224"/>
      <c r="D13" s="224"/>
      <c r="E13" s="224"/>
      <c r="F13" s="224"/>
      <c r="G13" s="224"/>
      <c r="H13" s="224"/>
      <c r="I13" s="224"/>
      <c r="J13" s="224"/>
      <c r="K13" s="224"/>
    </row>
    <row r="14" spans="1:11" ht="13.5" thickBot="1">
      <c r="A14" t="s">
        <v>107</v>
      </c>
      <c r="B14" t="s">
        <v>503</v>
      </c>
      <c r="C14" s="224"/>
      <c r="D14" s="224"/>
      <c r="E14" s="224"/>
      <c r="F14" s="224"/>
      <c r="G14" s="224"/>
      <c r="H14" s="224"/>
      <c r="I14" s="224"/>
      <c r="J14" s="224"/>
      <c r="K14" s="224"/>
    </row>
    <row r="15" spans="1:11" ht="13.5" thickBot="1">
      <c r="A15" t="s">
        <v>452</v>
      </c>
      <c r="B15" t="s">
        <v>458</v>
      </c>
      <c r="C15" s="224"/>
      <c r="D15" s="224"/>
      <c r="E15" s="224"/>
      <c r="F15" s="224"/>
      <c r="G15" s="224"/>
      <c r="H15" s="224"/>
      <c r="I15" s="224"/>
      <c r="J15" s="224"/>
      <c r="K15" s="224"/>
    </row>
    <row r="16" spans="1:11" ht="153.75" thickBot="1">
      <c r="A16" s="222">
        <v>2</v>
      </c>
      <c r="B16" s="223" t="s">
        <v>477</v>
      </c>
      <c r="C16" s="224"/>
      <c r="D16" s="224"/>
      <c r="E16" s="224"/>
      <c r="F16" s="224"/>
      <c r="G16" s="224"/>
      <c r="H16" s="224"/>
      <c r="I16" s="224"/>
      <c r="J16" s="224"/>
      <c r="K16" s="224"/>
    </row>
    <row r="17" spans="1:11" ht="51.75" thickBot="1">
      <c r="A17" s="222">
        <v>3</v>
      </c>
      <c r="B17" s="223" t="s">
        <v>504</v>
      </c>
      <c r="C17" s="224"/>
      <c r="D17" s="224"/>
      <c r="E17" s="224"/>
      <c r="F17" s="224"/>
      <c r="G17" s="224"/>
      <c r="H17" s="224"/>
      <c r="I17" s="224"/>
      <c r="J17" s="224"/>
      <c r="K17" s="224"/>
    </row>
    <row r="18" spans="1:11" ht="13.5" thickBot="1">
      <c r="A18">
        <v>1</v>
      </c>
      <c r="B18" t="s">
        <v>461</v>
      </c>
      <c r="C18" s="224"/>
      <c r="D18" s="224"/>
      <c r="E18" s="224"/>
      <c r="F18" s="224"/>
      <c r="G18" s="224"/>
      <c r="H18" s="224"/>
      <c r="I18" s="224"/>
      <c r="J18" s="224"/>
      <c r="K18" s="224"/>
    </row>
    <row r="19" spans="1:11" ht="13.5" thickBot="1">
      <c r="A19">
        <v>2</v>
      </c>
      <c r="B19" t="s">
        <v>460</v>
      </c>
      <c r="C19" s="224"/>
      <c r="D19" s="224"/>
      <c r="E19" s="224"/>
      <c r="F19" s="224"/>
      <c r="G19" s="224"/>
      <c r="H19" s="224"/>
      <c r="I19" s="224"/>
      <c r="J19" s="224"/>
      <c r="K19" s="224"/>
    </row>
    <row r="20" spans="1:11">
      <c r="A20" t="s">
        <v>505</v>
      </c>
    </row>
    <row r="21" spans="1:11">
      <c r="A21" s="219" t="s">
        <v>506</v>
      </c>
    </row>
    <row r="22" spans="1:11">
      <c r="A22" s="219" t="s">
        <v>507</v>
      </c>
    </row>
    <row r="23" spans="1:11">
      <c r="A23" s="219" t="s">
        <v>508</v>
      </c>
    </row>
    <row r="24" spans="1:11">
      <c r="A24" s="219" t="s">
        <v>509</v>
      </c>
    </row>
    <row r="25" spans="1:11">
      <c r="A25" s="219" t="s">
        <v>510</v>
      </c>
    </row>
    <row r="26" spans="1:11">
      <c r="A26" s="219"/>
    </row>
    <row r="27" spans="1:11">
      <c r="A27" s="218"/>
      <c r="B27" t="s">
        <v>482</v>
      </c>
    </row>
    <row r="28" spans="1:11" ht="140.25">
      <c r="A28" s="220" t="s">
        <v>480</v>
      </c>
      <c r="B28" s="220" t="s">
        <v>483</v>
      </c>
    </row>
    <row r="29" spans="1:11">
      <c r="A29" t="s">
        <v>511</v>
      </c>
      <c r="B29" t="s">
        <v>484</v>
      </c>
    </row>
  </sheetData>
  <mergeCells count="8">
    <mergeCell ref="I9:I10"/>
    <mergeCell ref="J9:K9"/>
    <mergeCell ref="B1:B3"/>
    <mergeCell ref="A9:A10"/>
    <mergeCell ref="B9:B10"/>
    <mergeCell ref="C9:C10"/>
    <mergeCell ref="D9:D10"/>
    <mergeCell ref="E9:H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rgb="FF0070C0"/>
    <pageSetUpPr fitToPage="1"/>
  </sheetPr>
  <dimension ref="A1:P48"/>
  <sheetViews>
    <sheetView zoomScale="90" zoomScaleNormal="90" workbookViewId="0">
      <selection sqref="A1:IV65536"/>
    </sheetView>
  </sheetViews>
  <sheetFormatPr defaultRowHeight="12.75"/>
  <cols>
    <col min="1" max="1" width="6.140625" style="173" customWidth="1"/>
    <col min="2" max="2" width="45.42578125" style="89" customWidth="1"/>
    <col min="3" max="4" width="11.140625" style="89" customWidth="1"/>
    <col min="5" max="6" width="11.28515625" style="272" hidden="1" customWidth="1"/>
    <col min="7" max="7" width="14.28515625" style="89" customWidth="1"/>
    <col min="8" max="8" width="12.140625" style="89" customWidth="1"/>
    <col min="9" max="10" width="11.28515625" style="89" customWidth="1"/>
    <col min="11" max="11" width="10.42578125" style="89" customWidth="1"/>
    <col min="12" max="12" width="10" style="89" customWidth="1"/>
    <col min="13" max="13" width="8.85546875" style="89" customWidth="1"/>
    <col min="14" max="14" width="12.7109375" style="89" customWidth="1"/>
    <col min="15" max="15" width="12.42578125" style="89" bestFit="1" customWidth="1"/>
    <col min="16" max="16" width="16.140625" style="89" bestFit="1" customWidth="1"/>
    <col min="17" max="17" width="9.42578125" style="89" bestFit="1" customWidth="1"/>
    <col min="18" max="16384" width="9.140625" style="89"/>
  </cols>
  <sheetData>
    <row r="1" spans="1:16" ht="15.75">
      <c r="A1" s="213" t="s">
        <v>36</v>
      </c>
      <c r="B1" s="172"/>
      <c r="I1" s="129"/>
      <c r="J1" s="129"/>
      <c r="K1" s="83"/>
      <c r="L1" s="83" t="s">
        <v>642</v>
      </c>
      <c r="M1" s="109"/>
      <c r="N1" s="109"/>
    </row>
    <row r="2" spans="1:16">
      <c r="A2" s="178"/>
      <c r="B2" s="90"/>
      <c r="C2" s="90"/>
      <c r="D2" s="91"/>
      <c r="E2" s="273"/>
      <c r="F2" s="273"/>
      <c r="G2" s="91"/>
      <c r="H2" s="91"/>
      <c r="I2" s="91"/>
      <c r="J2" s="91"/>
      <c r="K2" s="91"/>
      <c r="L2" s="91"/>
      <c r="M2" s="91"/>
      <c r="N2" s="91"/>
    </row>
    <row r="3" spans="1:16" ht="18.75">
      <c r="A3" s="418" t="s">
        <v>755</v>
      </c>
      <c r="B3" s="418"/>
      <c r="C3" s="418"/>
      <c r="D3" s="418"/>
      <c r="E3" s="418"/>
      <c r="F3" s="418"/>
      <c r="G3" s="418"/>
      <c r="H3" s="418"/>
      <c r="I3" s="418"/>
      <c r="J3" s="418"/>
      <c r="K3" s="418"/>
      <c r="L3" s="418"/>
      <c r="M3" s="418"/>
      <c r="N3" s="38"/>
    </row>
    <row r="4" spans="1:16" ht="18.75">
      <c r="A4" s="418"/>
      <c r="B4" s="418"/>
      <c r="C4" s="418"/>
      <c r="D4" s="418"/>
      <c r="E4" s="418"/>
      <c r="F4" s="418"/>
      <c r="G4" s="418"/>
      <c r="H4" s="418"/>
      <c r="I4" s="418"/>
      <c r="J4" s="418"/>
      <c r="K4" s="418"/>
      <c r="L4" s="418"/>
      <c r="M4" s="418"/>
      <c r="N4" s="92"/>
    </row>
    <row r="5" spans="1:16" ht="24" customHeight="1">
      <c r="A5" s="179"/>
      <c r="B5" s="93"/>
      <c r="C5" s="93"/>
      <c r="D5" s="94"/>
      <c r="E5" s="274"/>
      <c r="F5" s="275"/>
      <c r="G5" s="95"/>
      <c r="H5" s="96"/>
      <c r="I5" s="174"/>
      <c r="J5" s="174"/>
      <c r="K5" s="287"/>
      <c r="L5" s="288" t="s">
        <v>205</v>
      </c>
      <c r="M5" s="175"/>
      <c r="N5" s="118"/>
      <c r="P5" s="101">
        <v>0</v>
      </c>
    </row>
    <row r="6" spans="1:16" ht="18.75" customHeight="1">
      <c r="A6" s="424" t="s">
        <v>206</v>
      </c>
      <c r="B6" s="425" t="s">
        <v>351</v>
      </c>
      <c r="C6" s="426" t="s">
        <v>644</v>
      </c>
      <c r="D6" s="427"/>
      <c r="E6" s="427"/>
      <c r="F6" s="428"/>
      <c r="G6" s="419" t="s">
        <v>231</v>
      </c>
      <c r="H6" s="419"/>
      <c r="I6" s="419"/>
      <c r="J6" s="419"/>
      <c r="K6" s="429" t="s">
        <v>207</v>
      </c>
      <c r="L6" s="429"/>
      <c r="M6" s="419" t="s">
        <v>269</v>
      </c>
      <c r="N6" s="420" t="s">
        <v>757</v>
      </c>
      <c r="P6" s="101" t="e">
        <v>#REF!</v>
      </c>
    </row>
    <row r="7" spans="1:16" ht="51" customHeight="1">
      <c r="A7" s="424"/>
      <c r="B7" s="425"/>
      <c r="C7" s="27" t="s">
        <v>352</v>
      </c>
      <c r="D7" s="27" t="s">
        <v>125</v>
      </c>
      <c r="E7" s="276" t="s">
        <v>119</v>
      </c>
      <c r="F7" s="276" t="s">
        <v>213</v>
      </c>
      <c r="G7" s="156" t="s">
        <v>214</v>
      </c>
      <c r="H7" s="156" t="s">
        <v>119</v>
      </c>
      <c r="I7" s="156" t="s">
        <v>44</v>
      </c>
      <c r="J7" s="156" t="s">
        <v>354</v>
      </c>
      <c r="K7" s="27" t="s">
        <v>352</v>
      </c>
      <c r="L7" s="27" t="s">
        <v>125</v>
      </c>
      <c r="M7" s="419"/>
      <c r="N7" s="421"/>
    </row>
    <row r="8" spans="1:16" ht="17.25" customHeight="1">
      <c r="A8" s="97" t="s">
        <v>208</v>
      </c>
      <c r="B8" s="176" t="s">
        <v>211</v>
      </c>
      <c r="C8" s="176" t="s">
        <v>321</v>
      </c>
      <c r="D8" s="176" t="s">
        <v>322</v>
      </c>
      <c r="E8" s="277"/>
      <c r="F8" s="277"/>
      <c r="G8" s="177" t="s">
        <v>353</v>
      </c>
      <c r="H8" s="176" t="s">
        <v>324</v>
      </c>
      <c r="I8" s="176" t="s">
        <v>325</v>
      </c>
      <c r="J8" s="176" t="s">
        <v>326</v>
      </c>
      <c r="K8" s="187" t="s">
        <v>395</v>
      </c>
      <c r="L8" s="187" t="s">
        <v>396</v>
      </c>
      <c r="M8" s="176"/>
      <c r="N8" s="176"/>
    </row>
    <row r="9" spans="1:16" s="100" customFormat="1" ht="13.5" customHeight="1">
      <c r="A9" s="305" t="s">
        <v>209</v>
      </c>
      <c r="B9" s="306" t="s">
        <v>370</v>
      </c>
      <c r="C9" s="307">
        <v>2538780</v>
      </c>
      <c r="D9" s="307">
        <v>2756350</v>
      </c>
      <c r="E9" s="307">
        <v>1879653</v>
      </c>
      <c r="F9" s="307">
        <v>876698</v>
      </c>
      <c r="G9" s="307">
        <v>3911609.2714590002</v>
      </c>
      <c r="H9" s="307">
        <v>2825663.3386420002</v>
      </c>
      <c r="I9" s="307">
        <v>1064047.3028170001</v>
      </c>
      <c r="J9" s="307">
        <v>21898.63</v>
      </c>
      <c r="K9" s="309">
        <v>154.07436924266776</v>
      </c>
      <c r="L9" s="309">
        <v>141.91264793872332</v>
      </c>
      <c r="M9" s="309">
        <v>109.4180143274222</v>
      </c>
      <c r="N9" s="307">
        <v>3574922.553204</v>
      </c>
      <c r="O9" s="185">
        <v>2354079.8061060002</v>
      </c>
      <c r="P9" s="185"/>
    </row>
    <row r="10" spans="1:16" s="100" customFormat="1" ht="13.5" customHeight="1">
      <c r="A10" s="181"/>
      <c r="B10" s="136" t="s">
        <v>212</v>
      </c>
      <c r="C10" s="134"/>
      <c r="D10" s="134"/>
      <c r="E10" s="278"/>
      <c r="F10" s="278"/>
      <c r="G10" s="134"/>
      <c r="H10" s="134"/>
      <c r="I10" s="134"/>
      <c r="J10" s="134"/>
      <c r="K10" s="137"/>
      <c r="L10" s="137"/>
      <c r="M10" s="137"/>
      <c r="N10" s="134"/>
      <c r="O10" s="185"/>
      <c r="P10" s="185"/>
    </row>
    <row r="11" spans="1:16" s="100" customFormat="1" ht="13.5" customHeight="1">
      <c r="A11" s="181"/>
      <c r="B11" s="98" t="s">
        <v>824</v>
      </c>
      <c r="C11" s="133">
        <v>818780</v>
      </c>
      <c r="D11" s="133">
        <v>1036350</v>
      </c>
      <c r="E11" s="279">
        <v>559653</v>
      </c>
      <c r="F11" s="279">
        <v>476697</v>
      </c>
      <c r="G11" s="133">
        <v>820227.75700600003</v>
      </c>
      <c r="H11" s="133">
        <v>391333.66900599998</v>
      </c>
      <c r="I11" s="133">
        <v>425294.08799999999</v>
      </c>
      <c r="J11" s="133">
        <v>3600</v>
      </c>
      <c r="K11" s="135">
        <v>100.17681880431863</v>
      </c>
      <c r="L11" s="135">
        <v>79.145824963188119</v>
      </c>
      <c r="M11" s="135">
        <v>148.18762395001642</v>
      </c>
      <c r="N11" s="133">
        <v>553506.24778400001</v>
      </c>
      <c r="O11" s="185"/>
      <c r="P11" s="185"/>
    </row>
    <row r="12" spans="1:16" s="100" customFormat="1" ht="13.5" customHeight="1">
      <c r="A12" s="181"/>
      <c r="B12" s="98" t="s">
        <v>622</v>
      </c>
      <c r="C12" s="133">
        <v>450000</v>
      </c>
      <c r="D12" s="133">
        <v>450000</v>
      </c>
      <c r="E12" s="279">
        <v>50000</v>
      </c>
      <c r="F12" s="279">
        <v>400000</v>
      </c>
      <c r="G12" s="133">
        <v>424494.14499999996</v>
      </c>
      <c r="H12" s="134"/>
      <c r="I12" s="133">
        <v>417925.14499999996</v>
      </c>
      <c r="J12" s="133">
        <v>6569</v>
      </c>
      <c r="K12" s="135">
        <v>94.33203222222221</v>
      </c>
      <c r="L12" s="135">
        <v>94.33203222222221</v>
      </c>
      <c r="M12" s="135">
        <v>120.78657879785186</v>
      </c>
      <c r="N12" s="133">
        <v>351441.484</v>
      </c>
      <c r="O12" s="185"/>
      <c r="P12" s="185"/>
    </row>
    <row r="13" spans="1:16" s="100" customFormat="1" ht="13.5" customHeight="1">
      <c r="A13" s="181"/>
      <c r="B13" s="98" t="s">
        <v>825</v>
      </c>
      <c r="C13" s="133">
        <v>1270000</v>
      </c>
      <c r="D13" s="133">
        <v>1270000</v>
      </c>
      <c r="E13" s="279">
        <v>1270000</v>
      </c>
      <c r="F13" s="279"/>
      <c r="G13" s="133">
        <v>1246326.5550250001</v>
      </c>
      <c r="H13" s="133">
        <v>1131970.4070250001</v>
      </c>
      <c r="I13" s="133">
        <v>114356.148</v>
      </c>
      <c r="J13" s="133">
        <v>0</v>
      </c>
      <c r="K13" s="135">
        <v>98.135949214566949</v>
      </c>
      <c r="L13" s="135">
        <v>98.135949214566949</v>
      </c>
      <c r="M13" s="135">
        <v>165.91892538067486</v>
      </c>
      <c r="N13" s="133">
        <v>751166</v>
      </c>
      <c r="O13" s="185"/>
      <c r="P13" s="185"/>
    </row>
    <row r="14" spans="1:16" s="292" customFormat="1" ht="15.75">
      <c r="A14" s="293"/>
      <c r="B14" s="294"/>
      <c r="C14" s="72"/>
      <c r="D14" s="72"/>
      <c r="E14" s="295"/>
      <c r="F14" s="295"/>
      <c r="G14" s="72"/>
      <c r="H14" s="72"/>
      <c r="I14" s="72"/>
      <c r="J14" s="72"/>
      <c r="K14" s="296"/>
      <c r="L14" s="296"/>
      <c r="M14" s="296"/>
      <c r="N14" s="72"/>
    </row>
    <row r="15" spans="1:16" ht="15.75">
      <c r="B15" s="423" t="s">
        <v>250</v>
      </c>
      <c r="C15" s="423"/>
      <c r="D15" s="423"/>
      <c r="E15" s="423"/>
      <c r="F15" s="423"/>
      <c r="G15" s="423"/>
      <c r="H15" s="423"/>
      <c r="I15" s="423"/>
      <c r="J15" s="423"/>
      <c r="K15" s="423"/>
      <c r="L15" s="270"/>
      <c r="M15" s="270"/>
      <c r="N15" s="270"/>
    </row>
    <row r="16" spans="1:16">
      <c r="A16" s="182"/>
      <c r="D16" s="101"/>
      <c r="I16" s="101"/>
      <c r="J16" s="101"/>
    </row>
    <row r="17" spans="1:10" s="102" customFormat="1">
      <c r="A17" s="183"/>
      <c r="D17" s="103"/>
      <c r="E17" s="281"/>
      <c r="F17" s="281"/>
      <c r="H17" s="104"/>
    </row>
    <row r="18" spans="1:10" s="104" customFormat="1">
      <c r="A18" s="154"/>
      <c r="E18" s="282"/>
      <c r="F18" s="282"/>
    </row>
    <row r="19" spans="1:10" s="104" customFormat="1">
      <c r="A19" s="154"/>
      <c r="E19" s="282"/>
      <c r="F19" s="282"/>
    </row>
    <row r="20" spans="1:10" s="104" customFormat="1">
      <c r="A20" s="154"/>
      <c r="E20" s="282"/>
      <c r="F20" s="282"/>
    </row>
    <row r="21" spans="1:10" s="104" customFormat="1">
      <c r="A21" s="154"/>
      <c r="E21" s="282"/>
      <c r="F21" s="282"/>
    </row>
    <row r="22" spans="1:10" s="104" customFormat="1">
      <c r="A22" s="154"/>
      <c r="E22" s="282"/>
      <c r="F22" s="282"/>
    </row>
    <row r="23" spans="1:10" s="104" customFormat="1">
      <c r="A23" s="154"/>
      <c r="E23" s="282"/>
      <c r="F23" s="282"/>
    </row>
    <row r="24" spans="1:10" s="104" customFormat="1">
      <c r="A24" s="154"/>
      <c r="E24" s="282"/>
      <c r="F24" s="282"/>
      <c r="G24" s="104">
        <v>22041127.084051002</v>
      </c>
      <c r="H24" s="104">
        <v>13543056.244365999</v>
      </c>
      <c r="I24" s="104">
        <v>7247257.9940910004</v>
      </c>
      <c r="J24" s="104">
        <v>1250812.8455940001</v>
      </c>
    </row>
    <row r="25" spans="1:10" s="104" customFormat="1">
      <c r="A25" s="154"/>
      <c r="E25" s="282"/>
      <c r="F25" s="282"/>
      <c r="G25" s="104" t="e">
        <v>#REF!</v>
      </c>
      <c r="H25" s="104" t="e">
        <v>#REF!</v>
      </c>
      <c r="I25" s="104" t="e">
        <v>#REF!</v>
      </c>
      <c r="J25" s="104" t="e">
        <v>#REF!</v>
      </c>
    </row>
    <row r="26" spans="1:10" s="104" customFormat="1">
      <c r="A26" s="154"/>
      <c r="E26" s="282"/>
      <c r="F26" s="282"/>
    </row>
    <row r="27" spans="1:10" s="104" customFormat="1" ht="15">
      <c r="A27" s="154"/>
      <c r="B27" s="204" t="s">
        <v>637</v>
      </c>
      <c r="E27" s="282"/>
      <c r="F27" s="282"/>
    </row>
    <row r="28" spans="1:10" s="104" customFormat="1">
      <c r="A28" s="154"/>
      <c r="B28" s="89" t="s">
        <v>638</v>
      </c>
      <c r="E28" s="282"/>
      <c r="F28" s="282"/>
    </row>
    <row r="29" spans="1:10">
      <c r="A29" s="154"/>
      <c r="C29" s="104"/>
      <c r="D29" s="104"/>
      <c r="E29" s="282"/>
      <c r="F29" s="282"/>
      <c r="G29" s="104"/>
      <c r="H29" s="105"/>
      <c r="I29" s="106"/>
      <c r="J29" s="103"/>
    </row>
    <row r="30" spans="1:10">
      <c r="A30" s="154"/>
      <c r="D30" s="104"/>
      <c r="E30" s="282"/>
      <c r="F30" s="282"/>
      <c r="H30" s="99"/>
      <c r="I30" s="106"/>
      <c r="J30" s="106"/>
    </row>
    <row r="31" spans="1:10">
      <c r="A31" s="154"/>
      <c r="D31" s="104"/>
      <c r="E31" s="282"/>
      <c r="F31" s="282"/>
      <c r="H31" s="104"/>
      <c r="I31" s="101"/>
      <c r="J31" s="101"/>
    </row>
    <row r="32" spans="1:10">
      <c r="A32" s="154"/>
      <c r="D32" s="104"/>
      <c r="E32" s="282"/>
      <c r="F32" s="282"/>
      <c r="I32" s="99"/>
      <c r="J32" s="99"/>
    </row>
    <row r="33" spans="1:14" s="100" customFormat="1">
      <c r="A33" s="155"/>
      <c r="B33" s="115"/>
      <c r="C33" s="115"/>
      <c r="D33" s="107"/>
      <c r="E33" s="283"/>
      <c r="F33" s="283"/>
      <c r="G33" s="132"/>
      <c r="H33" s="132"/>
      <c r="I33" s="132"/>
      <c r="J33" s="132"/>
      <c r="K33" s="116"/>
      <c r="L33" s="116"/>
      <c r="M33" s="116"/>
      <c r="N33" s="116"/>
    </row>
    <row r="34" spans="1:14">
      <c r="A34" s="184"/>
      <c r="D34" s="102"/>
      <c r="E34" s="282"/>
      <c r="F34" s="281"/>
      <c r="G34" s="101"/>
      <c r="H34" s="101"/>
      <c r="I34" s="101"/>
      <c r="J34" s="101"/>
      <c r="K34" s="102"/>
      <c r="L34" s="102"/>
      <c r="M34" s="102"/>
      <c r="N34" s="102"/>
    </row>
    <row r="35" spans="1:14">
      <c r="A35" s="154"/>
      <c r="D35" s="104"/>
      <c r="E35" s="284"/>
      <c r="F35" s="281"/>
      <c r="H35" s="101"/>
      <c r="I35" s="103"/>
      <c r="J35" s="103"/>
      <c r="K35" s="102"/>
      <c r="L35" s="102"/>
      <c r="M35" s="102"/>
      <c r="N35" s="102"/>
    </row>
    <row r="36" spans="1:14">
      <c r="A36" s="154"/>
      <c r="B36" s="102"/>
      <c r="C36" s="102"/>
      <c r="D36" s="104"/>
      <c r="E36" s="281"/>
      <c r="F36" s="281"/>
      <c r="G36" s="104"/>
      <c r="H36" s="104"/>
      <c r="I36" s="104"/>
      <c r="J36" s="104"/>
      <c r="K36" s="104"/>
      <c r="L36" s="102"/>
      <c r="M36" s="102"/>
      <c r="N36" s="102"/>
    </row>
    <row r="37" spans="1:14">
      <c r="A37" s="183"/>
      <c r="B37" s="102"/>
      <c r="C37" s="102"/>
      <c r="D37" s="103"/>
      <c r="E37" s="281"/>
      <c r="F37" s="281"/>
      <c r="G37" s="104"/>
      <c r="H37" s="104"/>
      <c r="I37" s="104"/>
      <c r="J37" s="104"/>
      <c r="K37" s="104"/>
      <c r="L37" s="102"/>
      <c r="M37" s="102"/>
      <c r="N37" s="102"/>
    </row>
    <row r="38" spans="1:14">
      <c r="A38" s="184"/>
      <c r="B38" s="102"/>
      <c r="C38" s="102"/>
      <c r="D38" s="102"/>
      <c r="E38" s="281"/>
      <c r="F38" s="281"/>
      <c r="G38" s="104"/>
      <c r="H38" s="104"/>
      <c r="I38" s="104"/>
      <c r="J38" s="104"/>
      <c r="K38" s="104"/>
      <c r="L38" s="102"/>
      <c r="M38" s="102"/>
      <c r="N38" s="102"/>
    </row>
    <row r="39" spans="1:14">
      <c r="A39" s="184"/>
      <c r="B39" s="102"/>
      <c r="C39" s="102"/>
      <c r="D39" s="102"/>
      <c r="E39" s="281"/>
      <c r="F39" s="281"/>
      <c r="G39" s="104"/>
      <c r="H39" s="104"/>
      <c r="I39" s="104"/>
      <c r="J39" s="104"/>
      <c r="K39" s="104"/>
      <c r="L39" s="102"/>
      <c r="M39" s="102"/>
      <c r="N39" s="102"/>
    </row>
    <row r="40" spans="1:14">
      <c r="A40" s="184"/>
      <c r="B40" s="102"/>
      <c r="C40" s="102"/>
      <c r="D40" s="102"/>
      <c r="E40" s="281"/>
      <c r="F40" s="281"/>
      <c r="G40" s="102"/>
      <c r="H40" s="103"/>
      <c r="I40" s="102"/>
      <c r="J40" s="102"/>
      <c r="K40" s="102"/>
      <c r="L40" s="102"/>
      <c r="M40" s="102"/>
      <c r="N40" s="102"/>
    </row>
    <row r="41" spans="1:14">
      <c r="G41" s="101"/>
      <c r="H41" s="101"/>
      <c r="I41" s="101"/>
      <c r="J41" s="101"/>
    </row>
    <row r="42" spans="1:14">
      <c r="G42" s="101"/>
      <c r="I42" s="101"/>
      <c r="J42" s="101"/>
    </row>
    <row r="43" spans="1:14">
      <c r="I43" s="101"/>
      <c r="J43" s="101"/>
    </row>
    <row r="44" spans="1:14">
      <c r="H44" s="101"/>
      <c r="I44" s="101"/>
    </row>
    <row r="45" spans="1:14">
      <c r="H45" s="101"/>
    </row>
    <row r="47" spans="1:14">
      <c r="A47" s="182"/>
      <c r="D47" s="101"/>
      <c r="E47" s="285"/>
      <c r="F47" s="285"/>
      <c r="G47" s="101"/>
      <c r="H47" s="101"/>
      <c r="I47" s="101"/>
      <c r="J47" s="101"/>
    </row>
    <row r="48" spans="1:14">
      <c r="G48" s="101"/>
    </row>
  </sheetData>
  <mergeCells count="10">
    <mergeCell ref="N6:N7"/>
    <mergeCell ref="B15:K15"/>
    <mergeCell ref="A3:M3"/>
    <mergeCell ref="A4:M4"/>
    <mergeCell ref="A6:A7"/>
    <mergeCell ref="B6:B7"/>
    <mergeCell ref="C6:F6"/>
    <mergeCell ref="G6:J6"/>
    <mergeCell ref="K6:L6"/>
    <mergeCell ref="M6:M7"/>
  </mergeCells>
  <pageMargins left="0.19685039370078741" right="0.19685039370078741" top="0.35" bottom="0.27559055118110237" header="0.17" footer="0.15748031496062992"/>
  <pageSetup paperSize="9" scale="88" fitToHeight="0"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J17"/>
  <sheetViews>
    <sheetView workbookViewId="0">
      <selection activeCell="F17" sqref="F17"/>
    </sheetView>
  </sheetViews>
  <sheetFormatPr defaultRowHeight="12.75"/>
  <cols>
    <col min="2" max="2" width="58" customWidth="1"/>
    <col min="3" max="5" width="19" customWidth="1"/>
    <col min="6" max="7" width="10.140625" customWidth="1"/>
    <col min="8" max="8" width="10.5703125" customWidth="1"/>
    <col min="9" max="9" width="13.140625" customWidth="1"/>
    <col min="10" max="10" width="15.140625" customWidth="1"/>
  </cols>
  <sheetData>
    <row r="1" spans="1:10" ht="15.75">
      <c r="A1" s="484" t="s">
        <v>830</v>
      </c>
      <c r="B1" s="487"/>
      <c r="C1" s="487"/>
      <c r="D1" s="487"/>
      <c r="E1" s="487"/>
      <c r="F1" s="487"/>
      <c r="G1" s="487"/>
      <c r="H1" s="487"/>
      <c r="I1" s="487"/>
      <c r="J1" s="487"/>
    </row>
    <row r="2" spans="1:10" ht="15.75">
      <c r="A2" s="235"/>
      <c r="B2" s="236"/>
      <c r="C2" s="236"/>
      <c r="D2" s="236"/>
      <c r="E2" s="236"/>
      <c r="F2" s="236"/>
      <c r="G2" s="236"/>
      <c r="H2" s="236"/>
      <c r="I2" s="236"/>
      <c r="J2" s="237" t="s">
        <v>145</v>
      </c>
    </row>
    <row r="3" spans="1:10" ht="15.75">
      <c r="A3" s="486" t="s">
        <v>206</v>
      </c>
      <c r="B3" s="486" t="s">
        <v>203</v>
      </c>
      <c r="C3" s="485" t="s">
        <v>829</v>
      </c>
      <c r="D3" s="486" t="s">
        <v>39</v>
      </c>
      <c r="E3" s="486"/>
      <c r="F3" s="486"/>
      <c r="G3" s="486"/>
      <c r="H3" s="485" t="s">
        <v>833</v>
      </c>
      <c r="I3" s="486"/>
      <c r="J3" s="486"/>
    </row>
    <row r="4" spans="1:10" ht="15.75">
      <c r="A4" s="486"/>
      <c r="B4" s="486"/>
      <c r="C4" s="486"/>
      <c r="D4" s="485" t="s">
        <v>831</v>
      </c>
      <c r="E4" s="485" t="s">
        <v>832</v>
      </c>
      <c r="F4" s="486" t="s">
        <v>39</v>
      </c>
      <c r="G4" s="486"/>
      <c r="H4" s="486" t="s">
        <v>241</v>
      </c>
      <c r="I4" s="486" t="s">
        <v>39</v>
      </c>
      <c r="J4" s="486"/>
    </row>
    <row r="5" spans="1:10" ht="47.25">
      <c r="A5" s="486"/>
      <c r="B5" s="486"/>
      <c r="C5" s="486"/>
      <c r="D5" s="486"/>
      <c r="E5" s="486"/>
      <c r="F5" s="238" t="s">
        <v>633</v>
      </c>
      <c r="G5" s="238" t="s">
        <v>634</v>
      </c>
      <c r="H5" s="486"/>
      <c r="I5" s="238" t="s">
        <v>633</v>
      </c>
      <c r="J5" s="238" t="s">
        <v>634</v>
      </c>
    </row>
    <row r="6" spans="1:10" ht="15.75">
      <c r="A6" s="239"/>
      <c r="B6" s="239" t="s">
        <v>190</v>
      </c>
      <c r="C6" s="240">
        <f t="shared" ref="C6:I6" si="0">+C7+C8+C9</f>
        <v>209115.31450000001</v>
      </c>
      <c r="D6" s="240">
        <f t="shared" si="0"/>
        <v>42375.256499999996</v>
      </c>
      <c r="E6" s="240">
        <f t="shared" si="0"/>
        <v>166740.05799999999</v>
      </c>
      <c r="F6" s="240">
        <f t="shared" si="0"/>
        <v>55798.057999999997</v>
      </c>
      <c r="G6" s="240">
        <f t="shared" si="0"/>
        <v>110942</v>
      </c>
      <c r="H6" s="240">
        <f t="shared" si="0"/>
        <v>161717.27881999998</v>
      </c>
      <c r="I6" s="240">
        <f t="shared" si="0"/>
        <v>27031.602899999998</v>
      </c>
      <c r="J6" s="240">
        <f>+J7+J8+J9</f>
        <v>134685.67592000001</v>
      </c>
    </row>
    <row r="7" spans="1:10" ht="15.75">
      <c r="A7" s="241">
        <v>1</v>
      </c>
      <c r="B7" s="242" t="s">
        <v>635</v>
      </c>
      <c r="C7" s="243">
        <f>C12+C16</f>
        <v>15222.087</v>
      </c>
      <c r="D7" s="243">
        <f t="shared" ref="D7:J7" si="1">D12+D16</f>
        <v>1576.087</v>
      </c>
      <c r="E7" s="243">
        <f t="shared" si="1"/>
        <v>13646</v>
      </c>
      <c r="F7" s="243">
        <f t="shared" si="1"/>
        <v>6904</v>
      </c>
      <c r="G7" s="243">
        <f t="shared" si="1"/>
        <v>6742</v>
      </c>
      <c r="H7" s="243">
        <f t="shared" si="1"/>
        <v>13103.251</v>
      </c>
      <c r="I7" s="243">
        <f t="shared" si="1"/>
        <v>3991</v>
      </c>
      <c r="J7" s="243">
        <f t="shared" si="1"/>
        <v>9112.2510000000002</v>
      </c>
    </row>
    <row r="8" spans="1:10" ht="15.75">
      <c r="A8" s="241">
        <v>2</v>
      </c>
      <c r="B8" s="242" t="s">
        <v>636</v>
      </c>
      <c r="C8" s="243">
        <f>C13+C17</f>
        <v>191045.8665</v>
      </c>
      <c r="D8" s="243">
        <f t="shared" ref="D8:J8" si="2">D13+D17</f>
        <v>40676.808499999999</v>
      </c>
      <c r="E8" s="243">
        <f t="shared" si="2"/>
        <v>150369.05799999999</v>
      </c>
      <c r="F8" s="243">
        <f t="shared" si="2"/>
        <v>46169.057999999997</v>
      </c>
      <c r="G8" s="243">
        <f t="shared" si="2"/>
        <v>104200</v>
      </c>
      <c r="H8" s="243">
        <f t="shared" si="2"/>
        <v>147888.66681999998</v>
      </c>
      <c r="I8" s="243">
        <f t="shared" si="2"/>
        <v>22437.602899999998</v>
      </c>
      <c r="J8" s="243">
        <f t="shared" si="2"/>
        <v>125451.06392</v>
      </c>
    </row>
    <row r="9" spans="1:10" ht="15.75">
      <c r="A9" s="145"/>
      <c r="B9" s="383" t="s">
        <v>855</v>
      </c>
      <c r="C9" s="243">
        <f>C14+C18</f>
        <v>2847.3609999999999</v>
      </c>
      <c r="D9" s="243">
        <f t="shared" ref="D9:J9" si="3">D14+D18</f>
        <v>122.361</v>
      </c>
      <c r="E9" s="243">
        <f t="shared" si="3"/>
        <v>2725</v>
      </c>
      <c r="F9" s="243">
        <f t="shared" si="3"/>
        <v>2725</v>
      </c>
      <c r="G9" s="243">
        <f t="shared" si="3"/>
        <v>0</v>
      </c>
      <c r="H9" s="243">
        <f t="shared" si="3"/>
        <v>725.36099999999999</v>
      </c>
      <c r="I9" s="243">
        <f t="shared" si="3"/>
        <v>603</v>
      </c>
      <c r="J9" s="243">
        <f t="shared" si="3"/>
        <v>122.361</v>
      </c>
    </row>
    <row r="10" spans="1:10">
      <c r="A10" s="145"/>
      <c r="B10" s="145"/>
      <c r="C10" s="145"/>
      <c r="D10" s="145"/>
      <c r="E10" s="145"/>
      <c r="F10" s="145"/>
      <c r="G10" s="145"/>
      <c r="H10" s="145"/>
      <c r="I10" s="145"/>
      <c r="J10" s="145"/>
    </row>
    <row r="11" spans="1:10">
      <c r="A11" s="145"/>
      <c r="B11" s="384" t="s">
        <v>837</v>
      </c>
      <c r="C11" s="385">
        <f t="shared" ref="C11:I11" si="4">SUM(C12:C14)</f>
        <v>163567.389</v>
      </c>
      <c r="D11" s="385">
        <f t="shared" si="4"/>
        <v>33841.388999999996</v>
      </c>
      <c r="E11" s="385">
        <f t="shared" si="4"/>
        <v>129726</v>
      </c>
      <c r="F11" s="385">
        <f t="shared" si="4"/>
        <v>18784</v>
      </c>
      <c r="G11" s="385">
        <f t="shared" si="4"/>
        <v>110942</v>
      </c>
      <c r="H11" s="385">
        <f t="shared" si="4"/>
        <v>140746.01292000001</v>
      </c>
      <c r="I11" s="385">
        <f t="shared" si="4"/>
        <v>8471</v>
      </c>
      <c r="J11" s="385">
        <f>SUM(J12:J14)</f>
        <v>132275.01292000001</v>
      </c>
    </row>
    <row r="12" spans="1:10" ht="15.75">
      <c r="A12" s="145"/>
      <c r="B12" s="242" t="s">
        <v>635</v>
      </c>
      <c r="C12" s="243">
        <f>D12+E12</f>
        <v>10987</v>
      </c>
      <c r="D12" s="243">
        <f>251</f>
        <v>251</v>
      </c>
      <c r="E12" s="243">
        <f>F12+G12</f>
        <v>10736</v>
      </c>
      <c r="F12" s="243">
        <f>'[1]B61.ND31-B68.TT343'!$E$153</f>
        <v>3994</v>
      </c>
      <c r="G12" s="243">
        <v>6742</v>
      </c>
      <c r="H12" s="243">
        <f>I12+J12</f>
        <v>10692.588</v>
      </c>
      <c r="I12" s="243">
        <f>'[1]B61.ND31-B68.TT343'!$N$153</f>
        <v>3991</v>
      </c>
      <c r="J12" s="243">
        <v>6701.5879999999997</v>
      </c>
    </row>
    <row r="13" spans="1:10" ht="15.75">
      <c r="A13" s="145"/>
      <c r="B13" s="242" t="s">
        <v>636</v>
      </c>
      <c r="C13" s="243">
        <f>D13+E13</f>
        <v>149733.02799999999</v>
      </c>
      <c r="D13" s="243">
        <f>33468.028</f>
        <v>33468.027999999998</v>
      </c>
      <c r="E13" s="243">
        <f>F13+G13</f>
        <v>116265</v>
      </c>
      <c r="F13" s="243">
        <f>'[1]B61.ND31-B68.TT343'!$E$11</f>
        <v>12065</v>
      </c>
      <c r="G13" s="243">
        <v>104200</v>
      </c>
      <c r="H13" s="243">
        <f>I13+J13</f>
        <v>129328.06392</v>
      </c>
      <c r="I13" s="243">
        <f>'[1]B61.ND31-B68.TT343'!$N$11</f>
        <v>3877</v>
      </c>
      <c r="J13" s="243">
        <f>125451.06392</f>
        <v>125451.06392</v>
      </c>
    </row>
    <row r="14" spans="1:10" ht="15.75">
      <c r="A14" s="145"/>
      <c r="B14" s="383" t="s">
        <v>855</v>
      </c>
      <c r="C14" s="243">
        <f>D14+E14</f>
        <v>2847.3609999999999</v>
      </c>
      <c r="D14" s="243">
        <v>122.361</v>
      </c>
      <c r="E14" s="243">
        <f>F14+G14</f>
        <v>2725</v>
      </c>
      <c r="F14" s="243">
        <f>'[1]B61.ND31-B68.TT343'!$E$156</f>
        <v>2725</v>
      </c>
      <c r="G14" s="243"/>
      <c r="H14" s="243">
        <f>I14+J14</f>
        <v>725.36099999999999</v>
      </c>
      <c r="I14" s="243">
        <f>'[1]B61.ND31-B68.TT343'!$N$156</f>
        <v>603</v>
      </c>
      <c r="J14" s="243">
        <v>122.361</v>
      </c>
    </row>
    <row r="15" spans="1:10">
      <c r="A15" s="145"/>
      <c r="B15" s="386" t="s">
        <v>838</v>
      </c>
      <c r="C15" s="385">
        <f>SUM(C16:C17)</f>
        <v>45547.925499999998</v>
      </c>
      <c r="D15" s="385">
        <f t="shared" ref="D15:J15" si="5">SUM(D16:D17)</f>
        <v>8533.8675000000003</v>
      </c>
      <c r="E15" s="385">
        <f t="shared" si="5"/>
        <v>37014.057999999997</v>
      </c>
      <c r="F15" s="385">
        <f t="shared" si="5"/>
        <v>37014.057999999997</v>
      </c>
      <c r="G15" s="385">
        <f t="shared" si="5"/>
        <v>0</v>
      </c>
      <c r="H15" s="385">
        <f t="shared" si="5"/>
        <v>20971.265899999999</v>
      </c>
      <c r="I15" s="385">
        <f t="shared" si="5"/>
        <v>18560.602899999998</v>
      </c>
      <c r="J15" s="385">
        <f t="shared" si="5"/>
        <v>2410.663</v>
      </c>
    </row>
    <row r="16" spans="1:10" ht="15.75">
      <c r="A16" s="145"/>
      <c r="B16" s="242" t="s">
        <v>635</v>
      </c>
      <c r="C16" s="243">
        <f>D16+E16</f>
        <v>4235.0869999999995</v>
      </c>
      <c r="D16" s="243">
        <f>'[2]CTMTQG (A CONG)'!$D$8/1000000</f>
        <v>1325.087</v>
      </c>
      <c r="E16" s="243">
        <f>F16+G16</f>
        <v>2910</v>
      </c>
      <c r="F16" s="243">
        <f>'[3]61-31'!$D$13</f>
        <v>2910</v>
      </c>
      <c r="G16" s="243"/>
      <c r="H16" s="243">
        <f>I16+J16</f>
        <v>2410.663</v>
      </c>
      <c r="I16" s="243"/>
      <c r="J16" s="243">
        <f>'[3]68-343'!$K$13</f>
        <v>2410.663</v>
      </c>
    </row>
    <row r="17" spans="1:10" ht="15.75">
      <c r="A17" s="387"/>
      <c r="B17" s="388" t="s">
        <v>636</v>
      </c>
      <c r="C17" s="389">
        <f>D17+E17</f>
        <v>41312.838499999998</v>
      </c>
      <c r="D17" s="389">
        <f>+'[2]CTMTQG (A CONG)'!$D$11/1000000</f>
        <v>7208.7804999999998</v>
      </c>
      <c r="E17" s="389">
        <f>F17+G17</f>
        <v>34104.057999999997</v>
      </c>
      <c r="F17" s="389">
        <f>'[3]68-343'!$E$13</f>
        <v>34104.057999999997</v>
      </c>
      <c r="G17" s="389"/>
      <c r="H17" s="389">
        <f>I17+J17</f>
        <v>18560.602899999998</v>
      </c>
      <c r="I17" s="389">
        <f>'[3]68-343'!$N$13</f>
        <v>18560.602899999998</v>
      </c>
      <c r="J17" s="389"/>
    </row>
  </sheetData>
  <mergeCells count="11">
    <mergeCell ref="I4:J4"/>
    <mergeCell ref="A1:J1"/>
    <mergeCell ref="A3:A5"/>
    <mergeCell ref="B3:B5"/>
    <mergeCell ref="C3:C5"/>
    <mergeCell ref="D3:G3"/>
    <mergeCell ref="H3:J3"/>
    <mergeCell ref="D4:D5"/>
    <mergeCell ref="E4:E5"/>
    <mergeCell ref="F4:G4"/>
    <mergeCell ref="H4:H5"/>
  </mergeCells>
  <pageMargins left="0.70866141732283472" right="0.70866141732283472" top="0.74803149606299213" bottom="0.74803149606299213" header="0.31496062992125984" footer="0.31496062992125984"/>
  <pageSetup paperSize="9" scale="72"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3">
    <tabColor rgb="FF0000CC"/>
    <pageSetUpPr fitToPage="1"/>
  </sheetPr>
  <dimension ref="A1:IV210"/>
  <sheetViews>
    <sheetView tabSelected="1" workbookViewId="0">
      <selection activeCell="P6" sqref="P6"/>
    </sheetView>
  </sheetViews>
  <sheetFormatPr defaultRowHeight="15.75"/>
  <cols>
    <col min="1" max="1" width="5" style="327" customWidth="1"/>
    <col min="2" max="2" width="37.42578125" style="328" customWidth="1"/>
    <col min="3" max="10" width="11.7109375" style="327" customWidth="1"/>
    <col min="11" max="11" width="15.5703125" style="327" hidden="1" customWidth="1"/>
    <col min="12" max="12" width="10.28515625" style="327" customWidth="1"/>
    <col min="13" max="16384" width="9.140625" style="327"/>
  </cols>
  <sheetData>
    <row r="1" spans="1:256">
      <c r="I1" s="329" t="s">
        <v>512</v>
      </c>
      <c r="J1" s="329"/>
    </row>
    <row r="2" spans="1:256">
      <c r="A2" s="488" t="s">
        <v>856</v>
      </c>
      <c r="B2" s="489"/>
      <c r="C2" s="489"/>
      <c r="D2" s="489"/>
      <c r="E2" s="489"/>
      <c r="F2" s="489"/>
      <c r="G2" s="489"/>
      <c r="H2" s="489"/>
      <c r="I2" s="489"/>
      <c r="J2" s="489"/>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0"/>
      <c r="CE2" s="330"/>
      <c r="CF2" s="330"/>
      <c r="CG2" s="330"/>
      <c r="CH2" s="330"/>
      <c r="CI2" s="330"/>
      <c r="CJ2" s="330"/>
      <c r="CK2" s="330"/>
      <c r="CL2" s="330"/>
      <c r="CM2" s="330"/>
      <c r="CN2" s="330"/>
      <c r="CO2" s="330"/>
      <c r="CP2" s="330"/>
      <c r="CQ2" s="330"/>
      <c r="CR2" s="330"/>
      <c r="CS2" s="330"/>
      <c r="CT2" s="330"/>
      <c r="CU2" s="330"/>
      <c r="CV2" s="330"/>
      <c r="CW2" s="330"/>
      <c r="CX2" s="330"/>
      <c r="CY2" s="330"/>
      <c r="CZ2" s="330"/>
      <c r="DA2" s="330"/>
      <c r="DB2" s="330"/>
      <c r="DC2" s="330"/>
      <c r="DD2" s="330"/>
      <c r="DE2" s="330"/>
      <c r="DF2" s="330"/>
      <c r="DG2" s="330"/>
      <c r="DH2" s="330"/>
      <c r="DI2" s="330"/>
      <c r="DJ2" s="330"/>
      <c r="DK2" s="330"/>
      <c r="DL2" s="330"/>
      <c r="DM2" s="330"/>
      <c r="DN2" s="330"/>
      <c r="DO2" s="330"/>
      <c r="DP2" s="330"/>
      <c r="DQ2" s="330"/>
      <c r="DR2" s="330"/>
      <c r="DS2" s="330"/>
      <c r="DT2" s="330"/>
      <c r="DU2" s="330"/>
      <c r="DV2" s="330"/>
      <c r="DW2" s="330"/>
      <c r="DX2" s="330"/>
      <c r="DY2" s="330"/>
      <c r="DZ2" s="330"/>
      <c r="EA2" s="330"/>
      <c r="EB2" s="330"/>
      <c r="EC2" s="330"/>
      <c r="ED2" s="330"/>
      <c r="EE2" s="330"/>
      <c r="EF2" s="330"/>
      <c r="EG2" s="330"/>
      <c r="EH2" s="330"/>
      <c r="EI2" s="330"/>
      <c r="EJ2" s="330"/>
      <c r="EK2" s="330"/>
      <c r="EL2" s="330"/>
      <c r="EM2" s="330"/>
      <c r="EN2" s="330"/>
      <c r="EO2" s="330"/>
      <c r="EP2" s="330"/>
      <c r="EQ2" s="330"/>
      <c r="ER2" s="330"/>
      <c r="ES2" s="330"/>
      <c r="ET2" s="330"/>
      <c r="EU2" s="330"/>
      <c r="EV2" s="330"/>
      <c r="EW2" s="330"/>
      <c r="EX2" s="330"/>
      <c r="EY2" s="330"/>
      <c r="EZ2" s="330"/>
      <c r="FA2" s="330"/>
      <c r="FB2" s="330"/>
      <c r="FC2" s="330"/>
      <c r="FD2" s="330"/>
      <c r="FE2" s="330"/>
      <c r="FF2" s="330"/>
      <c r="FG2" s="330"/>
      <c r="FH2" s="330"/>
      <c r="FI2" s="330"/>
      <c r="FJ2" s="330"/>
      <c r="FK2" s="330"/>
      <c r="FL2" s="330"/>
      <c r="FM2" s="330"/>
      <c r="FN2" s="330"/>
      <c r="FO2" s="330"/>
      <c r="FP2" s="330"/>
      <c r="FQ2" s="330"/>
      <c r="FR2" s="330"/>
      <c r="FS2" s="330"/>
      <c r="FT2" s="330"/>
      <c r="FU2" s="330"/>
      <c r="FV2" s="330"/>
      <c r="FW2" s="330"/>
      <c r="FX2" s="330"/>
      <c r="FY2" s="330"/>
      <c r="FZ2" s="330"/>
      <c r="GA2" s="330"/>
      <c r="GB2" s="330"/>
      <c r="GC2" s="330"/>
      <c r="GD2" s="330"/>
      <c r="GE2" s="330"/>
      <c r="GF2" s="330"/>
      <c r="GG2" s="330"/>
      <c r="GH2" s="330"/>
      <c r="GI2" s="330"/>
      <c r="GJ2" s="330"/>
      <c r="GK2" s="330"/>
      <c r="GL2" s="330"/>
      <c r="GM2" s="330"/>
      <c r="GN2" s="330"/>
      <c r="GO2" s="330"/>
      <c r="GP2" s="330"/>
      <c r="GQ2" s="330"/>
      <c r="GR2" s="330"/>
      <c r="GS2" s="330"/>
      <c r="GT2" s="330"/>
      <c r="GU2" s="330"/>
      <c r="GV2" s="330"/>
      <c r="GW2" s="330"/>
      <c r="GX2" s="330"/>
      <c r="GY2" s="330"/>
      <c r="GZ2" s="330"/>
      <c r="HA2" s="330"/>
      <c r="HB2" s="330"/>
      <c r="HC2" s="330"/>
      <c r="HD2" s="330"/>
      <c r="HE2" s="330"/>
      <c r="HF2" s="330"/>
      <c r="HG2" s="330"/>
      <c r="HH2" s="330"/>
      <c r="HI2" s="330"/>
      <c r="HJ2" s="330"/>
      <c r="HK2" s="330"/>
      <c r="HL2" s="330"/>
      <c r="HM2" s="330"/>
      <c r="HN2" s="330"/>
      <c r="HO2" s="330"/>
      <c r="HP2" s="330"/>
      <c r="HQ2" s="330"/>
      <c r="HR2" s="330"/>
      <c r="HS2" s="330"/>
      <c r="HT2" s="330"/>
      <c r="HU2" s="330"/>
      <c r="HV2" s="330"/>
      <c r="HW2" s="330"/>
      <c r="HX2" s="330"/>
      <c r="HY2" s="330"/>
      <c r="HZ2" s="330"/>
      <c r="IA2" s="330"/>
      <c r="IB2" s="330"/>
      <c r="IC2" s="330"/>
      <c r="ID2" s="330"/>
      <c r="IE2" s="330"/>
      <c r="IF2" s="330"/>
      <c r="IG2" s="330"/>
      <c r="IH2" s="330"/>
      <c r="II2" s="330"/>
      <c r="IJ2" s="330"/>
      <c r="IK2" s="330"/>
      <c r="IL2" s="330"/>
      <c r="IM2" s="330"/>
      <c r="IN2" s="330"/>
      <c r="IO2" s="330"/>
      <c r="IP2" s="330"/>
      <c r="IQ2" s="330"/>
      <c r="IR2" s="330"/>
      <c r="IS2" s="330"/>
      <c r="IT2" s="330"/>
      <c r="IU2" s="330"/>
      <c r="IV2" s="330"/>
    </row>
    <row r="3" spans="1:256">
      <c r="A3" s="490"/>
      <c r="B3" s="490"/>
      <c r="C3" s="490"/>
      <c r="D3" s="490"/>
      <c r="E3" s="490"/>
      <c r="F3" s="490"/>
      <c r="G3" s="490"/>
      <c r="H3" s="490"/>
      <c r="I3" s="490"/>
      <c r="J3" s="490"/>
    </row>
    <row r="4" spans="1:256">
      <c r="A4" s="331"/>
      <c r="B4" s="332"/>
      <c r="C4" s="331"/>
      <c r="D4" s="331"/>
      <c r="E4" s="331"/>
      <c r="F4" s="331"/>
      <c r="G4" s="331"/>
      <c r="H4" s="331"/>
      <c r="I4" s="333" t="s">
        <v>145</v>
      </c>
      <c r="J4" s="331"/>
    </row>
    <row r="5" spans="1:256">
      <c r="A5" s="491" t="s">
        <v>206</v>
      </c>
      <c r="B5" s="491" t="s">
        <v>157</v>
      </c>
      <c r="C5" s="491" t="s">
        <v>455</v>
      </c>
      <c r="D5" s="494" t="s">
        <v>59</v>
      </c>
      <c r="E5" s="495"/>
      <c r="F5" s="496"/>
      <c r="G5" s="491" t="s">
        <v>456</v>
      </c>
      <c r="H5" s="491" t="s">
        <v>457</v>
      </c>
      <c r="I5" s="494" t="s">
        <v>39</v>
      </c>
      <c r="J5" s="496"/>
    </row>
    <row r="6" spans="1:256" ht="110.25">
      <c r="A6" s="492"/>
      <c r="B6" s="492"/>
      <c r="C6" s="492"/>
      <c r="D6" s="334" t="s">
        <v>857</v>
      </c>
      <c r="E6" s="335" t="s">
        <v>513</v>
      </c>
      <c r="F6" s="335" t="s">
        <v>514</v>
      </c>
      <c r="G6" s="492"/>
      <c r="H6" s="492"/>
      <c r="I6" s="334" t="s">
        <v>515</v>
      </c>
      <c r="J6" s="334" t="s">
        <v>199</v>
      </c>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336"/>
      <c r="BN6" s="336"/>
      <c r="BO6" s="336"/>
      <c r="BP6" s="336"/>
      <c r="BQ6" s="336"/>
      <c r="BR6" s="336"/>
      <c r="BS6" s="336"/>
      <c r="BT6" s="336"/>
      <c r="BU6" s="336"/>
      <c r="BV6" s="336"/>
      <c r="BW6" s="336"/>
      <c r="BX6" s="336"/>
      <c r="BY6" s="336"/>
      <c r="BZ6" s="336"/>
      <c r="CA6" s="336"/>
      <c r="CB6" s="336"/>
      <c r="CC6" s="336"/>
      <c r="CD6" s="336"/>
      <c r="CE6" s="336"/>
      <c r="CF6" s="336"/>
      <c r="CG6" s="336"/>
      <c r="CH6" s="336"/>
      <c r="CI6" s="336"/>
      <c r="CJ6" s="336"/>
      <c r="CK6" s="336"/>
      <c r="CL6" s="336"/>
      <c r="CM6" s="336"/>
      <c r="CN6" s="336"/>
      <c r="CO6" s="336"/>
      <c r="CP6" s="336"/>
      <c r="CQ6" s="336"/>
      <c r="CR6" s="336"/>
      <c r="CS6" s="336"/>
      <c r="CT6" s="336"/>
      <c r="CU6" s="336"/>
      <c r="CV6" s="336"/>
      <c r="CW6" s="336"/>
      <c r="CX6" s="336"/>
      <c r="CY6" s="336"/>
      <c r="CZ6" s="336"/>
      <c r="DA6" s="336"/>
      <c r="DB6" s="336"/>
      <c r="DC6" s="336"/>
      <c r="DD6" s="336"/>
      <c r="DE6" s="336"/>
      <c r="DF6" s="336"/>
      <c r="DG6" s="336"/>
      <c r="DH6" s="336"/>
      <c r="DI6" s="336"/>
      <c r="DJ6" s="336"/>
      <c r="DK6" s="336"/>
      <c r="DL6" s="336"/>
      <c r="DM6" s="336"/>
      <c r="DN6" s="336"/>
      <c r="DO6" s="336"/>
      <c r="DP6" s="336"/>
      <c r="DQ6" s="336"/>
      <c r="DR6" s="336"/>
      <c r="DS6" s="336"/>
      <c r="DT6" s="336"/>
      <c r="DU6" s="336"/>
      <c r="DV6" s="336"/>
      <c r="DW6" s="336"/>
      <c r="DX6" s="336"/>
      <c r="DY6" s="336"/>
      <c r="DZ6" s="336"/>
      <c r="EA6" s="336"/>
      <c r="EB6" s="336"/>
      <c r="EC6" s="336"/>
      <c r="ED6" s="336"/>
      <c r="EE6" s="336"/>
      <c r="EF6" s="336"/>
      <c r="EG6" s="336"/>
      <c r="EH6" s="336"/>
      <c r="EI6" s="336"/>
      <c r="EJ6" s="336"/>
      <c r="EK6" s="336"/>
      <c r="EL6" s="336"/>
      <c r="EM6" s="336"/>
      <c r="EN6" s="336"/>
      <c r="EO6" s="336"/>
      <c r="EP6" s="336"/>
      <c r="EQ6" s="336"/>
      <c r="ER6" s="336"/>
      <c r="ES6" s="336"/>
      <c r="ET6" s="336"/>
      <c r="EU6" s="336"/>
      <c r="EV6" s="336"/>
      <c r="EW6" s="336"/>
      <c r="EX6" s="336"/>
      <c r="EY6" s="336"/>
      <c r="EZ6" s="336"/>
      <c r="FA6" s="336"/>
      <c r="FB6" s="336"/>
      <c r="FC6" s="336"/>
      <c r="FD6" s="336"/>
      <c r="FE6" s="336"/>
      <c r="FF6" s="336"/>
      <c r="FG6" s="336"/>
      <c r="FH6" s="336"/>
      <c r="FI6" s="336"/>
      <c r="FJ6" s="336"/>
      <c r="FK6" s="336"/>
      <c r="FL6" s="336"/>
      <c r="FM6" s="336"/>
      <c r="FN6" s="336"/>
      <c r="FO6" s="336"/>
      <c r="FP6" s="336"/>
      <c r="FQ6" s="336"/>
      <c r="FR6" s="336"/>
      <c r="FS6" s="336"/>
      <c r="FT6" s="336"/>
      <c r="FU6" s="336"/>
      <c r="FV6" s="336"/>
      <c r="FW6" s="336"/>
      <c r="FX6" s="336"/>
      <c r="FY6" s="336"/>
      <c r="FZ6" s="336"/>
      <c r="GA6" s="336"/>
      <c r="GB6" s="336"/>
      <c r="GC6" s="336"/>
      <c r="GD6" s="336"/>
      <c r="GE6" s="336"/>
      <c r="GF6" s="336"/>
      <c r="GG6" s="336"/>
      <c r="GH6" s="336"/>
      <c r="GI6" s="336"/>
      <c r="GJ6" s="336"/>
      <c r="GK6" s="336"/>
      <c r="GL6" s="336"/>
      <c r="GM6" s="336"/>
      <c r="GN6" s="336"/>
      <c r="GO6" s="336"/>
      <c r="GP6" s="336"/>
      <c r="GQ6" s="336"/>
      <c r="GR6" s="336"/>
      <c r="GS6" s="336"/>
      <c r="GT6" s="336"/>
      <c r="GU6" s="336"/>
      <c r="GV6" s="336"/>
      <c r="GW6" s="336"/>
      <c r="GX6" s="336"/>
      <c r="GY6" s="336"/>
      <c r="GZ6" s="336"/>
      <c r="HA6" s="336"/>
      <c r="HB6" s="336"/>
      <c r="HC6" s="336"/>
      <c r="HD6" s="336"/>
      <c r="HE6" s="336"/>
      <c r="HF6" s="336"/>
      <c r="HG6" s="336"/>
      <c r="HH6" s="336"/>
      <c r="HI6" s="336"/>
      <c r="HJ6" s="336"/>
      <c r="HK6" s="336"/>
      <c r="HL6" s="336"/>
      <c r="HM6" s="336"/>
      <c r="HN6" s="336"/>
      <c r="HO6" s="336"/>
      <c r="HP6" s="336"/>
      <c r="HQ6" s="336"/>
      <c r="HR6" s="336"/>
      <c r="HS6" s="336"/>
      <c r="HT6" s="336"/>
      <c r="HU6" s="336"/>
      <c r="HV6" s="336"/>
      <c r="HW6" s="336"/>
      <c r="HX6" s="336"/>
      <c r="HY6" s="336"/>
      <c r="HZ6" s="336"/>
      <c r="IA6" s="336"/>
      <c r="IB6" s="336"/>
      <c r="IC6" s="336"/>
      <c r="ID6" s="336"/>
      <c r="IE6" s="336"/>
      <c r="IF6" s="336"/>
      <c r="IG6" s="336"/>
      <c r="IH6" s="336"/>
      <c r="II6" s="336"/>
      <c r="IJ6" s="336"/>
      <c r="IK6" s="336"/>
      <c r="IL6" s="336"/>
      <c r="IM6" s="336"/>
      <c r="IN6" s="336"/>
      <c r="IO6" s="336"/>
      <c r="IP6" s="336"/>
      <c r="IQ6" s="336"/>
      <c r="IR6" s="336"/>
      <c r="IS6" s="336"/>
      <c r="IT6" s="336"/>
      <c r="IU6" s="336"/>
      <c r="IV6" s="336"/>
    </row>
    <row r="7" spans="1:256">
      <c r="A7" s="337"/>
      <c r="B7" s="338"/>
      <c r="C7" s="337" t="s">
        <v>858</v>
      </c>
      <c r="D7" s="337">
        <v>2</v>
      </c>
      <c r="E7" s="339">
        <v>3</v>
      </c>
      <c r="F7" s="339">
        <v>4</v>
      </c>
      <c r="G7" s="337">
        <v>5</v>
      </c>
      <c r="H7" s="337" t="s">
        <v>859</v>
      </c>
      <c r="I7" s="337">
        <v>7</v>
      </c>
      <c r="J7" s="337">
        <v>8</v>
      </c>
    </row>
    <row r="8" spans="1:256">
      <c r="A8" s="391"/>
      <c r="B8" s="391" t="s">
        <v>239</v>
      </c>
      <c r="C8" s="392">
        <v>2198136</v>
      </c>
      <c r="D8" s="392">
        <v>2137418</v>
      </c>
      <c r="E8" s="392">
        <v>575270</v>
      </c>
      <c r="F8" s="392">
        <v>530821</v>
      </c>
      <c r="G8" s="392">
        <v>2408370.5469519994</v>
      </c>
      <c r="H8" s="392">
        <v>216228.93692799998</v>
      </c>
      <c r="I8" s="392">
        <v>75054.663</v>
      </c>
      <c r="J8" s="392">
        <v>139550.27392799998</v>
      </c>
      <c r="K8" s="330"/>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0"/>
      <c r="BY8" s="330"/>
      <c r="BZ8" s="330"/>
      <c r="CA8" s="330"/>
      <c r="CB8" s="330"/>
      <c r="CC8" s="330"/>
      <c r="CD8" s="330"/>
      <c r="CE8" s="330"/>
      <c r="CF8" s="330"/>
      <c r="CG8" s="330"/>
      <c r="CH8" s="330"/>
      <c r="CI8" s="330"/>
      <c r="CJ8" s="330"/>
      <c r="CK8" s="330"/>
      <c r="CL8" s="330"/>
      <c r="CM8" s="330"/>
      <c r="CN8" s="330"/>
      <c r="CO8" s="330"/>
      <c r="CP8" s="330"/>
      <c r="CQ8" s="330"/>
      <c r="CR8" s="330"/>
      <c r="CS8" s="330"/>
      <c r="CT8" s="330"/>
      <c r="CU8" s="330"/>
      <c r="CV8" s="330"/>
      <c r="CW8" s="330"/>
      <c r="CX8" s="330"/>
      <c r="CY8" s="330"/>
      <c r="CZ8" s="330"/>
      <c r="DA8" s="330"/>
      <c r="DB8" s="330"/>
      <c r="DC8" s="330"/>
      <c r="DD8" s="330"/>
      <c r="DE8" s="330"/>
      <c r="DF8" s="330"/>
      <c r="DG8" s="330"/>
      <c r="DH8" s="330"/>
      <c r="DI8" s="330"/>
      <c r="DJ8" s="330"/>
      <c r="DK8" s="330"/>
      <c r="DL8" s="330"/>
      <c r="DM8" s="330"/>
      <c r="DN8" s="330"/>
      <c r="DO8" s="330"/>
      <c r="DP8" s="330"/>
      <c r="DQ8" s="330"/>
      <c r="DR8" s="330"/>
      <c r="DS8" s="330"/>
      <c r="DT8" s="330"/>
      <c r="DU8" s="330"/>
      <c r="DV8" s="330"/>
      <c r="DW8" s="330"/>
      <c r="DX8" s="330"/>
      <c r="DY8" s="330"/>
      <c r="DZ8" s="330"/>
      <c r="EA8" s="330"/>
      <c r="EB8" s="330"/>
      <c r="EC8" s="330"/>
      <c r="ED8" s="330"/>
      <c r="EE8" s="330"/>
      <c r="EF8" s="330"/>
      <c r="EG8" s="330"/>
      <c r="EH8" s="330"/>
      <c r="EI8" s="330"/>
      <c r="EJ8" s="330"/>
      <c r="EK8" s="330"/>
      <c r="EL8" s="330"/>
      <c r="EM8" s="330"/>
      <c r="EN8" s="330"/>
      <c r="EO8" s="330"/>
      <c r="EP8" s="330"/>
      <c r="EQ8" s="330"/>
      <c r="ER8" s="330"/>
      <c r="ES8" s="330"/>
      <c r="ET8" s="330"/>
      <c r="EU8" s="330"/>
      <c r="EV8" s="330"/>
      <c r="EW8" s="330"/>
      <c r="EX8" s="330"/>
      <c r="EY8" s="330"/>
      <c r="EZ8" s="330"/>
      <c r="FA8" s="330"/>
      <c r="FB8" s="330"/>
      <c r="FC8" s="330"/>
      <c r="FD8" s="330"/>
      <c r="FE8" s="330"/>
      <c r="FF8" s="330"/>
      <c r="FG8" s="330"/>
      <c r="FH8" s="330"/>
      <c r="FI8" s="330"/>
      <c r="FJ8" s="330"/>
      <c r="FK8" s="330"/>
      <c r="FL8" s="330"/>
      <c r="FM8" s="330"/>
      <c r="FN8" s="330"/>
      <c r="FO8" s="330"/>
      <c r="FP8" s="330"/>
      <c r="FQ8" s="330"/>
      <c r="FR8" s="330"/>
      <c r="FS8" s="330"/>
      <c r="FT8" s="330"/>
      <c r="FU8" s="330"/>
      <c r="FV8" s="330"/>
      <c r="FW8" s="330"/>
      <c r="FX8" s="330"/>
      <c r="FY8" s="330"/>
      <c r="FZ8" s="330"/>
      <c r="GA8" s="330"/>
      <c r="GB8" s="330"/>
      <c r="GC8" s="330"/>
      <c r="GD8" s="330"/>
      <c r="GE8" s="330"/>
      <c r="GF8" s="330"/>
      <c r="GG8" s="330"/>
      <c r="GH8" s="330"/>
      <c r="GI8" s="330"/>
      <c r="GJ8" s="330"/>
      <c r="GK8" s="330"/>
      <c r="GL8" s="330"/>
      <c r="GM8" s="330"/>
      <c r="GN8" s="330"/>
      <c r="GO8" s="330"/>
      <c r="GP8" s="330"/>
      <c r="GQ8" s="330"/>
      <c r="GR8" s="330"/>
      <c r="GS8" s="330"/>
      <c r="GT8" s="330"/>
      <c r="GU8" s="330"/>
      <c r="GV8" s="330"/>
      <c r="GW8" s="330"/>
      <c r="GX8" s="330"/>
      <c r="GY8" s="330"/>
      <c r="GZ8" s="330"/>
      <c r="HA8" s="330"/>
      <c r="HB8" s="330"/>
      <c r="HC8" s="330"/>
      <c r="HD8" s="330"/>
      <c r="HE8" s="330"/>
      <c r="HF8" s="330"/>
      <c r="HG8" s="330"/>
      <c r="HH8" s="330"/>
      <c r="HI8" s="330"/>
      <c r="HJ8" s="330"/>
      <c r="HK8" s="330"/>
      <c r="HL8" s="330"/>
      <c r="HM8" s="330"/>
      <c r="HN8" s="330"/>
      <c r="HO8" s="330"/>
      <c r="HP8" s="330"/>
      <c r="HQ8" s="330"/>
      <c r="HR8" s="330"/>
      <c r="HS8" s="330"/>
      <c r="HT8" s="330"/>
      <c r="HU8" s="330"/>
      <c r="HV8" s="330"/>
      <c r="HW8" s="330"/>
      <c r="HX8" s="330"/>
      <c r="HY8" s="330"/>
      <c r="HZ8" s="330"/>
      <c r="IA8" s="330"/>
      <c r="IB8" s="330"/>
      <c r="IC8" s="330"/>
      <c r="ID8" s="330"/>
      <c r="IE8" s="330"/>
      <c r="IF8" s="330"/>
      <c r="IG8" s="330"/>
      <c r="IH8" s="330"/>
      <c r="II8" s="330"/>
      <c r="IJ8" s="330"/>
      <c r="IK8" s="330"/>
      <c r="IL8" s="330"/>
      <c r="IM8" s="330"/>
      <c r="IN8" s="330"/>
      <c r="IO8" s="330"/>
      <c r="IP8" s="330"/>
      <c r="IQ8" s="330"/>
      <c r="IR8" s="330"/>
      <c r="IS8" s="330"/>
      <c r="IT8" s="330"/>
      <c r="IU8" s="330"/>
      <c r="IV8" s="330"/>
    </row>
    <row r="9" spans="1:256">
      <c r="A9" s="340" t="s">
        <v>209</v>
      </c>
      <c r="B9" s="393" t="s">
        <v>860</v>
      </c>
      <c r="C9" s="341">
        <v>2138824</v>
      </c>
      <c r="D9" s="341">
        <v>2083696</v>
      </c>
      <c r="E9" s="341">
        <v>568754</v>
      </c>
      <c r="F9" s="341">
        <v>530457</v>
      </c>
      <c r="G9" s="341">
        <v>2304597.6375709996</v>
      </c>
      <c r="H9" s="341">
        <v>212239.93692799998</v>
      </c>
      <c r="I9" s="341">
        <v>75004.663</v>
      </c>
      <c r="J9" s="341">
        <v>136248.27392799998</v>
      </c>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2"/>
      <c r="AK9" s="342"/>
      <c r="AL9" s="342"/>
      <c r="AM9" s="342"/>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342"/>
      <c r="BO9" s="342"/>
      <c r="BP9" s="342"/>
      <c r="BQ9" s="342"/>
      <c r="BR9" s="342"/>
      <c r="BS9" s="342"/>
      <c r="BT9" s="342"/>
      <c r="BU9" s="342"/>
      <c r="BV9" s="342"/>
      <c r="BW9" s="342"/>
      <c r="BX9" s="342"/>
      <c r="BY9" s="342"/>
      <c r="BZ9" s="342"/>
      <c r="CA9" s="342"/>
      <c r="CB9" s="342"/>
      <c r="CC9" s="342"/>
      <c r="CD9" s="342"/>
      <c r="CE9" s="342"/>
      <c r="CF9" s="342"/>
      <c r="CG9" s="342"/>
      <c r="CH9" s="342"/>
      <c r="CI9" s="342"/>
      <c r="CJ9" s="342"/>
      <c r="CK9" s="342"/>
      <c r="CL9" s="342"/>
      <c r="CM9" s="342"/>
      <c r="CN9" s="342"/>
      <c r="CO9" s="342"/>
      <c r="CP9" s="342"/>
      <c r="CQ9" s="342"/>
      <c r="CR9" s="342"/>
      <c r="CS9" s="342"/>
      <c r="CT9" s="342"/>
      <c r="CU9" s="342"/>
      <c r="CV9" s="342"/>
      <c r="CW9" s="342"/>
      <c r="CX9" s="342"/>
      <c r="CY9" s="342"/>
      <c r="CZ9" s="342"/>
      <c r="DA9" s="342"/>
      <c r="DB9" s="342"/>
      <c r="DC9" s="342"/>
      <c r="DD9" s="342"/>
      <c r="DE9" s="342"/>
      <c r="DF9" s="342"/>
      <c r="DG9" s="342"/>
      <c r="DH9" s="342"/>
      <c r="DI9" s="342"/>
      <c r="DJ9" s="342"/>
      <c r="DK9" s="342"/>
      <c r="DL9" s="342"/>
      <c r="DM9" s="342"/>
      <c r="DN9" s="342"/>
      <c r="DO9" s="342"/>
      <c r="DP9" s="342"/>
      <c r="DQ9" s="342"/>
      <c r="DR9" s="342"/>
      <c r="DS9" s="342"/>
      <c r="DT9" s="342"/>
      <c r="DU9" s="342"/>
      <c r="DV9" s="342"/>
      <c r="DW9" s="342"/>
      <c r="DX9" s="342"/>
      <c r="DY9" s="342"/>
      <c r="DZ9" s="342"/>
      <c r="EA9" s="342"/>
      <c r="EB9" s="342"/>
      <c r="EC9" s="342"/>
      <c r="ED9" s="342"/>
      <c r="EE9" s="342"/>
      <c r="EF9" s="342"/>
      <c r="EG9" s="342"/>
      <c r="EH9" s="342"/>
      <c r="EI9" s="342"/>
      <c r="EJ9" s="342"/>
      <c r="EK9" s="342"/>
      <c r="EL9" s="342"/>
      <c r="EM9" s="342"/>
      <c r="EN9" s="342"/>
      <c r="EO9" s="342"/>
      <c r="EP9" s="342"/>
      <c r="EQ9" s="342"/>
      <c r="ER9" s="342"/>
      <c r="ES9" s="342"/>
      <c r="ET9" s="342"/>
      <c r="EU9" s="342"/>
      <c r="EV9" s="342"/>
      <c r="EW9" s="342"/>
      <c r="EX9" s="342"/>
      <c r="EY9" s="342"/>
      <c r="EZ9" s="342"/>
      <c r="FA9" s="342"/>
      <c r="FB9" s="342"/>
      <c r="FC9" s="342"/>
      <c r="FD9" s="342"/>
      <c r="FE9" s="342"/>
      <c r="FF9" s="342"/>
      <c r="FG9" s="342"/>
      <c r="FH9" s="342"/>
      <c r="FI9" s="342"/>
      <c r="FJ9" s="342"/>
      <c r="FK9" s="342"/>
      <c r="FL9" s="342"/>
      <c r="FM9" s="342"/>
      <c r="FN9" s="342"/>
      <c r="FO9" s="342"/>
      <c r="FP9" s="342"/>
      <c r="FQ9" s="342"/>
      <c r="FR9" s="342"/>
      <c r="FS9" s="342"/>
      <c r="FT9" s="342"/>
      <c r="FU9" s="342"/>
      <c r="FV9" s="342"/>
      <c r="FW9" s="342"/>
      <c r="FX9" s="342"/>
      <c r="FY9" s="342"/>
      <c r="FZ9" s="342"/>
      <c r="GA9" s="342"/>
      <c r="GB9" s="342"/>
      <c r="GC9" s="342"/>
      <c r="GD9" s="342"/>
      <c r="GE9" s="342"/>
      <c r="GF9" s="342"/>
      <c r="GG9" s="342"/>
      <c r="GH9" s="342"/>
      <c r="GI9" s="342"/>
      <c r="GJ9" s="342"/>
      <c r="GK9" s="342"/>
      <c r="GL9" s="342"/>
      <c r="GM9" s="342"/>
      <c r="GN9" s="342"/>
      <c r="GO9" s="342"/>
      <c r="GP9" s="342"/>
      <c r="GQ9" s="342"/>
      <c r="GR9" s="342"/>
      <c r="GS9" s="342"/>
      <c r="GT9" s="342"/>
      <c r="GU9" s="342"/>
      <c r="GV9" s="342"/>
      <c r="GW9" s="342"/>
      <c r="GX9" s="342"/>
      <c r="GY9" s="342"/>
      <c r="GZ9" s="342"/>
      <c r="HA9" s="342"/>
      <c r="HB9" s="342"/>
      <c r="HC9" s="342"/>
      <c r="HD9" s="342"/>
      <c r="HE9" s="342"/>
      <c r="HF9" s="342"/>
      <c r="HG9" s="342"/>
      <c r="HH9" s="342"/>
      <c r="HI9" s="342"/>
      <c r="HJ9" s="342"/>
      <c r="HK9" s="342"/>
      <c r="HL9" s="342"/>
      <c r="HM9" s="342"/>
      <c r="HN9" s="342"/>
      <c r="HO9" s="342"/>
      <c r="HP9" s="342"/>
      <c r="HQ9" s="342"/>
      <c r="HR9" s="342"/>
      <c r="HS9" s="342"/>
      <c r="HT9" s="342"/>
      <c r="HU9" s="342"/>
      <c r="HV9" s="342"/>
      <c r="HW9" s="342"/>
      <c r="HX9" s="342"/>
      <c r="HY9" s="342"/>
      <c r="HZ9" s="342"/>
      <c r="IA9" s="342"/>
      <c r="IB9" s="342"/>
      <c r="IC9" s="342"/>
      <c r="ID9" s="342"/>
      <c r="IE9" s="342"/>
      <c r="IF9" s="342"/>
      <c r="IG9" s="342"/>
      <c r="IH9" s="342"/>
      <c r="II9" s="342"/>
      <c r="IJ9" s="342"/>
      <c r="IK9" s="342"/>
      <c r="IL9" s="342"/>
      <c r="IM9" s="342"/>
      <c r="IN9" s="342"/>
      <c r="IO9" s="342"/>
      <c r="IP9" s="342"/>
      <c r="IQ9" s="342"/>
      <c r="IR9" s="342"/>
      <c r="IS9" s="342"/>
      <c r="IT9" s="342"/>
      <c r="IU9" s="342"/>
      <c r="IV9" s="342"/>
    </row>
    <row r="10" spans="1:256" s="21" customFormat="1">
      <c r="A10" s="324" t="s">
        <v>81</v>
      </c>
      <c r="B10" s="325" t="s">
        <v>533</v>
      </c>
      <c r="C10" s="343">
        <v>10373</v>
      </c>
      <c r="D10" s="344">
        <v>9911</v>
      </c>
      <c r="E10" s="344">
        <v>462</v>
      </c>
      <c r="F10" s="344"/>
      <c r="G10" s="344">
        <v>8768</v>
      </c>
      <c r="H10" s="343">
        <v>1605</v>
      </c>
      <c r="I10" s="344"/>
      <c r="J10" s="344">
        <v>1605</v>
      </c>
      <c r="K10" s="345">
        <v>0</v>
      </c>
      <c r="L10" s="346">
        <v>0</v>
      </c>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c r="EF10" s="346"/>
      <c r="EG10" s="346"/>
      <c r="EH10" s="346"/>
      <c r="EI10" s="346"/>
      <c r="EJ10" s="346"/>
      <c r="EK10" s="346"/>
      <c r="EL10" s="346"/>
      <c r="EM10" s="346"/>
      <c r="EN10" s="346"/>
      <c r="EO10" s="346"/>
      <c r="EP10" s="346"/>
      <c r="EQ10" s="346"/>
      <c r="ER10" s="346"/>
      <c r="ES10" s="346"/>
      <c r="ET10" s="346"/>
      <c r="EU10" s="346"/>
      <c r="EV10" s="346"/>
      <c r="EW10" s="346"/>
      <c r="EX10" s="346"/>
      <c r="EY10" s="346"/>
      <c r="EZ10" s="346"/>
      <c r="FA10" s="346"/>
      <c r="FB10" s="346"/>
      <c r="FC10" s="346"/>
      <c r="FD10" s="346"/>
      <c r="FE10" s="346"/>
      <c r="FF10" s="346"/>
      <c r="FG10" s="346"/>
      <c r="FH10" s="346"/>
      <c r="FI10" s="346"/>
      <c r="FJ10" s="346"/>
      <c r="FK10" s="346"/>
      <c r="FL10" s="346"/>
      <c r="FM10" s="346"/>
      <c r="FN10" s="346"/>
      <c r="FO10" s="346"/>
      <c r="FP10" s="346"/>
      <c r="FQ10" s="346"/>
      <c r="FR10" s="346"/>
      <c r="FS10" s="346"/>
      <c r="FT10" s="346"/>
      <c r="FU10" s="346"/>
      <c r="FV10" s="346"/>
      <c r="FW10" s="346"/>
      <c r="FX10" s="346"/>
      <c r="FY10" s="346"/>
      <c r="FZ10" s="346"/>
      <c r="GA10" s="346"/>
      <c r="GB10" s="346"/>
      <c r="GC10" s="346"/>
      <c r="GD10" s="346"/>
      <c r="GE10" s="346"/>
      <c r="GF10" s="346"/>
      <c r="GG10" s="346"/>
      <c r="GH10" s="346"/>
      <c r="GI10" s="346"/>
      <c r="GJ10" s="346"/>
      <c r="GK10" s="346"/>
      <c r="GL10" s="346"/>
      <c r="GM10" s="346"/>
      <c r="GN10" s="346"/>
      <c r="GO10" s="346"/>
      <c r="GP10" s="346"/>
      <c r="GQ10" s="346"/>
      <c r="GR10" s="346"/>
      <c r="GS10" s="346"/>
      <c r="GT10" s="346"/>
      <c r="GU10" s="346"/>
      <c r="GV10" s="346"/>
      <c r="GW10" s="346"/>
      <c r="GX10" s="346"/>
      <c r="GY10" s="346"/>
      <c r="GZ10" s="346"/>
      <c r="HA10" s="346"/>
      <c r="HB10" s="346"/>
      <c r="HC10" s="346"/>
      <c r="HD10" s="346"/>
      <c r="HE10" s="346"/>
      <c r="HF10" s="346"/>
      <c r="HG10" s="346"/>
      <c r="HH10" s="346"/>
      <c r="HI10" s="346"/>
      <c r="HJ10" s="346"/>
      <c r="HK10" s="346"/>
      <c r="HL10" s="346"/>
      <c r="HM10" s="346"/>
      <c r="HN10" s="346"/>
      <c r="HO10" s="346"/>
      <c r="HP10" s="346"/>
      <c r="HQ10" s="346"/>
      <c r="HR10" s="346"/>
      <c r="HS10" s="346"/>
      <c r="HT10" s="346"/>
      <c r="HU10" s="346"/>
      <c r="HV10" s="346"/>
      <c r="HW10" s="346"/>
      <c r="HX10" s="346"/>
      <c r="HY10" s="346"/>
      <c r="HZ10" s="346"/>
      <c r="IA10" s="346"/>
      <c r="IB10" s="346"/>
      <c r="IC10" s="346"/>
      <c r="ID10" s="346"/>
      <c r="IE10" s="346"/>
      <c r="IF10" s="346"/>
      <c r="IG10" s="346"/>
      <c r="IH10" s="346"/>
      <c r="II10" s="346"/>
      <c r="IJ10" s="346"/>
      <c r="IK10" s="346"/>
      <c r="IL10" s="346"/>
      <c r="IM10" s="346"/>
      <c r="IN10" s="346"/>
      <c r="IO10" s="346"/>
      <c r="IP10" s="346"/>
      <c r="IQ10" s="346"/>
      <c r="IR10" s="346"/>
      <c r="IS10" s="346"/>
      <c r="IT10" s="346"/>
      <c r="IU10" s="346"/>
      <c r="IV10" s="346"/>
    </row>
    <row r="11" spans="1:256" s="21" customFormat="1">
      <c r="A11" s="324" t="s">
        <v>82</v>
      </c>
      <c r="B11" s="325" t="s">
        <v>534</v>
      </c>
      <c r="C11" s="343">
        <v>30377</v>
      </c>
      <c r="D11" s="343">
        <v>20453</v>
      </c>
      <c r="E11" s="343">
        <v>9924</v>
      </c>
      <c r="F11" s="343">
        <v>0</v>
      </c>
      <c r="G11" s="344">
        <v>27827</v>
      </c>
      <c r="H11" s="343">
        <v>2550</v>
      </c>
      <c r="I11" s="343">
        <v>0</v>
      </c>
      <c r="J11" s="343">
        <v>2550</v>
      </c>
      <c r="K11" s="345">
        <v>0</v>
      </c>
      <c r="L11" s="346">
        <v>0</v>
      </c>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346"/>
      <c r="DR11" s="346"/>
      <c r="DS11" s="346"/>
      <c r="DT11" s="346"/>
      <c r="DU11" s="346"/>
      <c r="DV11" s="346"/>
      <c r="DW11" s="346"/>
      <c r="DX11" s="346"/>
      <c r="DY11" s="346"/>
      <c r="DZ11" s="346"/>
      <c r="EA11" s="346"/>
      <c r="EB11" s="346"/>
      <c r="EC11" s="346"/>
      <c r="ED11" s="346"/>
      <c r="EE11" s="346"/>
      <c r="EF11" s="346"/>
      <c r="EG11" s="346"/>
      <c r="EH11" s="346"/>
      <c r="EI11" s="346"/>
      <c r="EJ11" s="346"/>
      <c r="EK11" s="346"/>
      <c r="EL11" s="346"/>
      <c r="EM11" s="346"/>
      <c r="EN11" s="346"/>
      <c r="EO11" s="346"/>
      <c r="EP11" s="346"/>
      <c r="EQ11" s="346"/>
      <c r="ER11" s="346"/>
      <c r="ES11" s="346"/>
      <c r="ET11" s="346"/>
      <c r="EU11" s="346"/>
      <c r="EV11" s="346"/>
      <c r="EW11" s="346"/>
      <c r="EX11" s="346"/>
      <c r="EY11" s="346"/>
      <c r="EZ11" s="346"/>
      <c r="FA11" s="346"/>
      <c r="FB11" s="346"/>
      <c r="FC11" s="346"/>
      <c r="FD11" s="346"/>
      <c r="FE11" s="346"/>
      <c r="FF11" s="346"/>
      <c r="FG11" s="346"/>
      <c r="FH11" s="346"/>
      <c r="FI11" s="346"/>
      <c r="FJ11" s="346"/>
      <c r="FK11" s="346"/>
      <c r="FL11" s="346"/>
      <c r="FM11" s="346"/>
      <c r="FN11" s="346"/>
      <c r="FO11" s="346"/>
      <c r="FP11" s="346"/>
      <c r="FQ11" s="346"/>
      <c r="FR11" s="346"/>
      <c r="FS11" s="346"/>
      <c r="FT11" s="346"/>
      <c r="FU11" s="346"/>
      <c r="FV11" s="346"/>
      <c r="FW11" s="346"/>
      <c r="FX11" s="346"/>
      <c r="FY11" s="346"/>
      <c r="FZ11" s="346"/>
      <c r="GA11" s="346"/>
      <c r="GB11" s="346"/>
      <c r="GC11" s="346"/>
      <c r="GD11" s="346"/>
      <c r="GE11" s="346"/>
      <c r="GF11" s="346"/>
      <c r="GG11" s="346"/>
      <c r="GH11" s="346"/>
      <c r="GI11" s="346"/>
      <c r="GJ11" s="346"/>
      <c r="GK11" s="346"/>
      <c r="GL11" s="346"/>
      <c r="GM11" s="346"/>
      <c r="GN11" s="346"/>
      <c r="GO11" s="346"/>
      <c r="GP11" s="346"/>
      <c r="GQ11" s="346"/>
      <c r="GR11" s="346"/>
      <c r="GS11" s="346"/>
      <c r="GT11" s="346"/>
      <c r="GU11" s="346"/>
      <c r="GV11" s="346"/>
      <c r="GW11" s="346"/>
      <c r="GX11" s="346"/>
      <c r="GY11" s="346"/>
      <c r="GZ11" s="346"/>
      <c r="HA11" s="346"/>
      <c r="HB11" s="346"/>
      <c r="HC11" s="346"/>
      <c r="HD11" s="346"/>
      <c r="HE11" s="346"/>
      <c r="HF11" s="346"/>
      <c r="HG11" s="346"/>
      <c r="HH11" s="346"/>
      <c r="HI11" s="346"/>
      <c r="HJ11" s="346"/>
      <c r="HK11" s="346"/>
      <c r="HL11" s="346"/>
      <c r="HM11" s="346"/>
      <c r="HN11" s="346"/>
      <c r="HO11" s="346"/>
      <c r="HP11" s="346"/>
      <c r="HQ11" s="346"/>
      <c r="HR11" s="346"/>
      <c r="HS11" s="346"/>
      <c r="HT11" s="346"/>
      <c r="HU11" s="346"/>
      <c r="HV11" s="346"/>
      <c r="HW11" s="346"/>
      <c r="HX11" s="346"/>
      <c r="HY11" s="346"/>
      <c r="HZ11" s="346"/>
      <c r="IA11" s="346"/>
      <c r="IB11" s="346"/>
      <c r="IC11" s="346"/>
      <c r="ID11" s="346"/>
      <c r="IE11" s="346"/>
      <c r="IF11" s="346"/>
      <c r="IG11" s="346"/>
      <c r="IH11" s="346"/>
      <c r="II11" s="346"/>
      <c r="IJ11" s="346"/>
      <c r="IK11" s="346"/>
      <c r="IL11" s="346"/>
      <c r="IM11" s="346"/>
      <c r="IN11" s="346"/>
      <c r="IO11" s="346"/>
      <c r="IP11" s="346"/>
      <c r="IQ11" s="346"/>
      <c r="IR11" s="346"/>
      <c r="IS11" s="346"/>
      <c r="IT11" s="346"/>
      <c r="IU11" s="346"/>
      <c r="IV11" s="346"/>
    </row>
    <row r="12" spans="1:256">
      <c r="A12" s="318"/>
      <c r="B12" s="319" t="s">
        <v>307</v>
      </c>
      <c r="C12" s="343">
        <v>27625</v>
      </c>
      <c r="D12" s="343">
        <v>17922</v>
      </c>
      <c r="E12" s="343">
        <v>9703</v>
      </c>
      <c r="F12" s="343"/>
      <c r="G12" s="344">
        <v>25298</v>
      </c>
      <c r="H12" s="343">
        <v>2327</v>
      </c>
      <c r="I12" s="343"/>
      <c r="J12" s="343">
        <v>2327</v>
      </c>
      <c r="K12" s="345">
        <v>0</v>
      </c>
      <c r="L12" s="346">
        <v>0</v>
      </c>
    </row>
    <row r="13" spans="1:256">
      <c r="A13" s="318"/>
      <c r="B13" s="319" t="s">
        <v>252</v>
      </c>
      <c r="C13" s="343">
        <v>2752</v>
      </c>
      <c r="D13" s="343">
        <v>2531</v>
      </c>
      <c r="E13" s="343">
        <v>221</v>
      </c>
      <c r="F13" s="343"/>
      <c r="G13" s="344">
        <v>2529</v>
      </c>
      <c r="H13" s="343">
        <v>223</v>
      </c>
      <c r="I13" s="343"/>
      <c r="J13" s="343">
        <v>223</v>
      </c>
      <c r="K13" s="345">
        <v>0</v>
      </c>
      <c r="L13" s="346">
        <v>0</v>
      </c>
    </row>
    <row r="14" spans="1:256">
      <c r="A14" s="324" t="s">
        <v>83</v>
      </c>
      <c r="B14" s="325" t="s">
        <v>522</v>
      </c>
      <c r="C14" s="343">
        <v>9108</v>
      </c>
      <c r="D14" s="344">
        <v>11817</v>
      </c>
      <c r="E14" s="344">
        <v>106</v>
      </c>
      <c r="F14" s="344">
        <v>2815</v>
      </c>
      <c r="G14" s="343">
        <v>6697</v>
      </c>
      <c r="H14" s="343">
        <v>2411</v>
      </c>
      <c r="I14" s="344"/>
      <c r="J14" s="344">
        <v>2411</v>
      </c>
      <c r="K14" s="345">
        <v>0</v>
      </c>
      <c r="L14" s="346">
        <v>0</v>
      </c>
      <c r="M14" s="345"/>
      <c r="N14" s="345"/>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c r="CQ14" s="346"/>
      <c r="CR14" s="346"/>
      <c r="CS14" s="346"/>
      <c r="CT14" s="346"/>
      <c r="CU14" s="346"/>
      <c r="CV14" s="346"/>
      <c r="CW14" s="346"/>
      <c r="CX14" s="346"/>
      <c r="CY14" s="346"/>
      <c r="CZ14" s="346"/>
      <c r="DA14" s="346"/>
      <c r="DB14" s="346"/>
      <c r="DC14" s="346"/>
      <c r="DD14" s="346"/>
      <c r="DE14" s="346"/>
      <c r="DF14" s="346"/>
      <c r="DG14" s="346"/>
      <c r="DH14" s="346"/>
      <c r="DI14" s="346"/>
      <c r="DJ14" s="346"/>
      <c r="DK14" s="346"/>
      <c r="DL14" s="346"/>
      <c r="DM14" s="346"/>
      <c r="DN14" s="346"/>
      <c r="DO14" s="346"/>
      <c r="DP14" s="346"/>
      <c r="DQ14" s="346"/>
      <c r="DR14" s="346"/>
      <c r="DS14" s="346"/>
      <c r="DT14" s="346"/>
      <c r="DU14" s="346"/>
      <c r="DV14" s="346"/>
      <c r="DW14" s="346"/>
      <c r="DX14" s="346"/>
      <c r="DY14" s="346"/>
      <c r="DZ14" s="346"/>
      <c r="EA14" s="346"/>
      <c r="EB14" s="346"/>
      <c r="EC14" s="346"/>
      <c r="ED14" s="346"/>
      <c r="EE14" s="346"/>
      <c r="EF14" s="346"/>
      <c r="EG14" s="346"/>
      <c r="EH14" s="346"/>
      <c r="EI14" s="346"/>
      <c r="EJ14" s="346"/>
      <c r="EK14" s="346"/>
      <c r="EL14" s="346"/>
      <c r="EM14" s="346"/>
      <c r="EN14" s="346"/>
      <c r="EO14" s="346"/>
      <c r="EP14" s="346"/>
      <c r="EQ14" s="346"/>
      <c r="ER14" s="346"/>
      <c r="ES14" s="346"/>
      <c r="ET14" s="346"/>
      <c r="EU14" s="346"/>
      <c r="EV14" s="346"/>
      <c r="EW14" s="346"/>
      <c r="EX14" s="346"/>
      <c r="EY14" s="346"/>
      <c r="EZ14" s="346"/>
      <c r="FA14" s="346"/>
      <c r="FB14" s="346"/>
      <c r="FC14" s="346"/>
      <c r="FD14" s="346"/>
      <c r="FE14" s="346"/>
      <c r="FF14" s="346"/>
      <c r="FG14" s="346"/>
      <c r="FH14" s="346"/>
      <c r="FI14" s="346"/>
      <c r="FJ14" s="346"/>
      <c r="FK14" s="346"/>
      <c r="FL14" s="346"/>
      <c r="FM14" s="346"/>
      <c r="FN14" s="346"/>
      <c r="FO14" s="346"/>
      <c r="FP14" s="346"/>
      <c r="FQ14" s="346"/>
      <c r="FR14" s="346"/>
      <c r="FS14" s="346"/>
      <c r="FT14" s="346"/>
      <c r="FU14" s="346"/>
      <c r="FV14" s="346"/>
      <c r="FW14" s="346"/>
      <c r="FX14" s="346"/>
      <c r="FY14" s="346"/>
      <c r="FZ14" s="346"/>
      <c r="GA14" s="346"/>
      <c r="GB14" s="346"/>
      <c r="GC14" s="346"/>
      <c r="GD14" s="346"/>
      <c r="GE14" s="346"/>
      <c r="GF14" s="346"/>
      <c r="GG14" s="346"/>
      <c r="GH14" s="346"/>
      <c r="GI14" s="346"/>
      <c r="GJ14" s="346"/>
      <c r="GK14" s="346"/>
      <c r="GL14" s="346"/>
      <c r="GM14" s="346"/>
      <c r="GN14" s="346"/>
      <c r="GO14" s="346"/>
      <c r="GP14" s="346"/>
      <c r="GQ14" s="346"/>
      <c r="GR14" s="346"/>
      <c r="GS14" s="346"/>
      <c r="GT14" s="346"/>
      <c r="GU14" s="346"/>
      <c r="GV14" s="346"/>
      <c r="GW14" s="346"/>
      <c r="GX14" s="346"/>
      <c r="GY14" s="346"/>
      <c r="GZ14" s="346"/>
      <c r="HA14" s="346"/>
      <c r="HB14" s="346"/>
      <c r="HC14" s="346"/>
      <c r="HD14" s="346"/>
      <c r="HE14" s="346"/>
      <c r="HF14" s="346"/>
      <c r="HG14" s="346"/>
      <c r="HH14" s="346"/>
      <c r="HI14" s="346"/>
      <c r="HJ14" s="346"/>
      <c r="HK14" s="346"/>
      <c r="HL14" s="346"/>
      <c r="HM14" s="346"/>
      <c r="HN14" s="346"/>
      <c r="HO14" s="346"/>
      <c r="HP14" s="346"/>
      <c r="HQ14" s="346"/>
      <c r="HR14" s="346"/>
      <c r="HS14" s="346"/>
      <c r="HT14" s="346"/>
      <c r="HU14" s="346"/>
      <c r="HV14" s="346"/>
      <c r="HW14" s="346"/>
      <c r="HX14" s="346"/>
      <c r="HY14" s="346"/>
      <c r="HZ14" s="346"/>
      <c r="IA14" s="346"/>
      <c r="IB14" s="346"/>
      <c r="IC14" s="346"/>
      <c r="ID14" s="346"/>
      <c r="IE14" s="346"/>
      <c r="IF14" s="346"/>
      <c r="IG14" s="346"/>
      <c r="IH14" s="346"/>
      <c r="II14" s="346"/>
      <c r="IJ14" s="346"/>
      <c r="IK14" s="346"/>
      <c r="IL14" s="346"/>
      <c r="IM14" s="346"/>
      <c r="IN14" s="346"/>
      <c r="IO14" s="346"/>
      <c r="IP14" s="346"/>
      <c r="IQ14" s="346"/>
      <c r="IR14" s="346"/>
      <c r="IS14" s="346"/>
      <c r="IT14" s="346"/>
      <c r="IU14" s="346"/>
      <c r="IV14" s="346"/>
    </row>
    <row r="15" spans="1:256">
      <c r="A15" s="324" t="s">
        <v>84</v>
      </c>
      <c r="B15" s="325" t="s">
        <v>535</v>
      </c>
      <c r="C15" s="344">
        <v>153117</v>
      </c>
      <c r="D15" s="344">
        <v>238848</v>
      </c>
      <c r="E15" s="344">
        <v>70442</v>
      </c>
      <c r="F15" s="344">
        <v>156173</v>
      </c>
      <c r="G15" s="343">
        <v>110683.72</v>
      </c>
      <c r="H15" s="344">
        <v>42436</v>
      </c>
      <c r="I15" s="344">
        <v>15910</v>
      </c>
      <c r="J15" s="344">
        <v>26526</v>
      </c>
      <c r="K15" s="345">
        <v>153117</v>
      </c>
      <c r="L15" s="346">
        <v>0</v>
      </c>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c r="CQ15" s="346"/>
      <c r="CR15" s="346"/>
      <c r="CS15" s="346"/>
      <c r="CT15" s="346"/>
      <c r="CU15" s="346"/>
      <c r="CV15" s="346"/>
      <c r="CW15" s="346"/>
      <c r="CX15" s="346"/>
      <c r="CY15" s="346"/>
      <c r="CZ15" s="346"/>
      <c r="DA15" s="346"/>
      <c r="DB15" s="346"/>
      <c r="DC15" s="346"/>
      <c r="DD15" s="346"/>
      <c r="DE15" s="346"/>
      <c r="DF15" s="346"/>
      <c r="DG15" s="346"/>
      <c r="DH15" s="346"/>
      <c r="DI15" s="346"/>
      <c r="DJ15" s="346"/>
      <c r="DK15" s="346"/>
      <c r="DL15" s="346"/>
      <c r="DM15" s="346"/>
      <c r="DN15" s="346"/>
      <c r="DO15" s="346"/>
      <c r="DP15" s="346"/>
      <c r="DQ15" s="346"/>
      <c r="DR15" s="346"/>
      <c r="DS15" s="346"/>
      <c r="DT15" s="346"/>
      <c r="DU15" s="346"/>
      <c r="DV15" s="346"/>
      <c r="DW15" s="346"/>
      <c r="DX15" s="346"/>
      <c r="DY15" s="346"/>
      <c r="DZ15" s="346"/>
      <c r="EA15" s="346"/>
      <c r="EB15" s="346"/>
      <c r="EC15" s="346"/>
      <c r="ED15" s="346"/>
      <c r="EE15" s="346"/>
      <c r="EF15" s="346"/>
      <c r="EG15" s="346"/>
      <c r="EH15" s="346"/>
      <c r="EI15" s="346"/>
      <c r="EJ15" s="346"/>
      <c r="EK15" s="346"/>
      <c r="EL15" s="346"/>
      <c r="EM15" s="346"/>
      <c r="EN15" s="346"/>
      <c r="EO15" s="346"/>
      <c r="EP15" s="346"/>
      <c r="EQ15" s="346"/>
      <c r="ER15" s="346"/>
      <c r="ES15" s="346"/>
      <c r="ET15" s="346"/>
      <c r="EU15" s="346"/>
      <c r="EV15" s="346"/>
      <c r="EW15" s="346"/>
      <c r="EX15" s="346"/>
      <c r="EY15" s="346"/>
      <c r="EZ15" s="346"/>
      <c r="FA15" s="346"/>
      <c r="FB15" s="346"/>
      <c r="FC15" s="346"/>
      <c r="FD15" s="346"/>
      <c r="FE15" s="346"/>
      <c r="FF15" s="346"/>
      <c r="FG15" s="346"/>
      <c r="FH15" s="346"/>
      <c r="FI15" s="346"/>
      <c r="FJ15" s="346"/>
      <c r="FK15" s="346"/>
      <c r="FL15" s="346"/>
      <c r="FM15" s="346"/>
      <c r="FN15" s="346"/>
      <c r="FO15" s="346"/>
      <c r="FP15" s="346"/>
      <c r="FQ15" s="346"/>
      <c r="FR15" s="346"/>
      <c r="FS15" s="346"/>
      <c r="FT15" s="346"/>
      <c r="FU15" s="346"/>
      <c r="FV15" s="346"/>
      <c r="FW15" s="346"/>
      <c r="FX15" s="346"/>
      <c r="FY15" s="346"/>
      <c r="FZ15" s="346"/>
      <c r="GA15" s="346"/>
      <c r="GB15" s="346"/>
      <c r="GC15" s="346"/>
      <c r="GD15" s="346"/>
      <c r="GE15" s="346"/>
      <c r="GF15" s="346"/>
      <c r="GG15" s="346"/>
      <c r="GH15" s="346"/>
      <c r="GI15" s="346"/>
      <c r="GJ15" s="346"/>
      <c r="GK15" s="346"/>
      <c r="GL15" s="346"/>
      <c r="GM15" s="346"/>
      <c r="GN15" s="346"/>
      <c r="GO15" s="346"/>
      <c r="GP15" s="346"/>
      <c r="GQ15" s="346"/>
      <c r="GR15" s="346"/>
      <c r="GS15" s="346"/>
      <c r="GT15" s="346"/>
      <c r="GU15" s="346"/>
      <c r="GV15" s="346"/>
      <c r="GW15" s="346"/>
      <c r="GX15" s="346"/>
      <c r="GY15" s="346"/>
      <c r="GZ15" s="346"/>
      <c r="HA15" s="346"/>
      <c r="HB15" s="346"/>
      <c r="HC15" s="346"/>
      <c r="HD15" s="346"/>
      <c r="HE15" s="346"/>
      <c r="HF15" s="346"/>
      <c r="HG15" s="346"/>
      <c r="HH15" s="346"/>
      <c r="HI15" s="346"/>
      <c r="HJ15" s="346"/>
      <c r="HK15" s="346"/>
      <c r="HL15" s="346"/>
      <c r="HM15" s="346"/>
      <c r="HN15" s="346"/>
      <c r="HO15" s="346"/>
      <c r="HP15" s="346"/>
      <c r="HQ15" s="346"/>
      <c r="HR15" s="346"/>
      <c r="HS15" s="346"/>
      <c r="HT15" s="346"/>
      <c r="HU15" s="346"/>
      <c r="HV15" s="346"/>
      <c r="HW15" s="346"/>
      <c r="HX15" s="346"/>
      <c r="HY15" s="346"/>
      <c r="HZ15" s="346"/>
      <c r="IA15" s="346"/>
      <c r="IB15" s="346"/>
      <c r="IC15" s="346"/>
      <c r="ID15" s="346"/>
      <c r="IE15" s="346"/>
      <c r="IF15" s="346"/>
      <c r="IG15" s="346"/>
      <c r="IH15" s="346"/>
      <c r="II15" s="346"/>
      <c r="IJ15" s="346"/>
      <c r="IK15" s="346"/>
      <c r="IL15" s="346"/>
      <c r="IM15" s="346"/>
      <c r="IN15" s="346"/>
      <c r="IO15" s="346"/>
      <c r="IP15" s="346"/>
      <c r="IQ15" s="346"/>
      <c r="IR15" s="346"/>
      <c r="IS15" s="346"/>
      <c r="IT15" s="346"/>
      <c r="IU15" s="346"/>
      <c r="IV15" s="346"/>
    </row>
    <row r="16" spans="1:256" s="21" customFormat="1" ht="31.5">
      <c r="A16" s="318"/>
      <c r="B16" s="320" t="s">
        <v>3</v>
      </c>
      <c r="C16" s="343">
        <v>19120</v>
      </c>
      <c r="D16" s="343">
        <v>174952</v>
      </c>
      <c r="E16" s="343"/>
      <c r="F16" s="344">
        <v>155832</v>
      </c>
      <c r="G16" s="343">
        <v>11400</v>
      </c>
      <c r="H16" s="343">
        <v>7720</v>
      </c>
      <c r="I16" s="343">
        <v>0</v>
      </c>
      <c r="J16" s="343">
        <v>7720</v>
      </c>
      <c r="K16" s="345">
        <v>19120</v>
      </c>
      <c r="L16" s="346">
        <v>0</v>
      </c>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0"/>
      <c r="AZ16" s="330"/>
      <c r="BA16" s="330"/>
      <c r="BB16" s="330"/>
      <c r="BC16" s="330"/>
      <c r="BD16" s="330"/>
      <c r="BE16" s="330"/>
      <c r="BF16" s="330"/>
      <c r="BG16" s="330"/>
      <c r="BH16" s="330"/>
      <c r="BI16" s="330"/>
      <c r="BJ16" s="330"/>
      <c r="BK16" s="330"/>
      <c r="BL16" s="330"/>
      <c r="BM16" s="330"/>
      <c r="BN16" s="330"/>
      <c r="BO16" s="330"/>
      <c r="BP16" s="330"/>
      <c r="BQ16" s="330"/>
      <c r="BR16" s="330"/>
      <c r="BS16" s="330"/>
      <c r="BT16" s="330"/>
      <c r="BU16" s="330"/>
      <c r="BV16" s="330"/>
      <c r="BW16" s="330"/>
      <c r="BX16" s="330"/>
      <c r="BY16" s="330"/>
      <c r="BZ16" s="330"/>
      <c r="CA16" s="330"/>
      <c r="CB16" s="330"/>
      <c r="CC16" s="330"/>
      <c r="CD16" s="330"/>
      <c r="CE16" s="330"/>
      <c r="CF16" s="330"/>
      <c r="CG16" s="330"/>
      <c r="CH16" s="330"/>
      <c r="CI16" s="330"/>
      <c r="CJ16" s="330"/>
      <c r="CK16" s="330"/>
      <c r="CL16" s="330"/>
      <c r="CM16" s="330"/>
      <c r="CN16" s="330"/>
      <c r="CO16" s="330"/>
      <c r="CP16" s="330"/>
      <c r="CQ16" s="330"/>
      <c r="CR16" s="330"/>
      <c r="CS16" s="330"/>
      <c r="CT16" s="330"/>
      <c r="CU16" s="330"/>
      <c r="CV16" s="330"/>
      <c r="CW16" s="330"/>
      <c r="CX16" s="330"/>
      <c r="CY16" s="330"/>
      <c r="CZ16" s="330"/>
      <c r="DA16" s="330"/>
      <c r="DB16" s="330"/>
      <c r="DC16" s="330"/>
      <c r="DD16" s="330"/>
      <c r="DE16" s="330"/>
      <c r="DF16" s="330"/>
      <c r="DG16" s="330"/>
      <c r="DH16" s="330"/>
      <c r="DI16" s="330"/>
      <c r="DJ16" s="330"/>
      <c r="DK16" s="330"/>
      <c r="DL16" s="330"/>
      <c r="DM16" s="330"/>
      <c r="DN16" s="330"/>
      <c r="DO16" s="330"/>
      <c r="DP16" s="330"/>
      <c r="DQ16" s="330"/>
      <c r="DR16" s="330"/>
      <c r="DS16" s="330"/>
      <c r="DT16" s="330"/>
      <c r="DU16" s="330"/>
      <c r="DV16" s="330"/>
      <c r="DW16" s="330"/>
      <c r="DX16" s="330"/>
      <c r="DY16" s="330"/>
      <c r="DZ16" s="330"/>
      <c r="EA16" s="330"/>
      <c r="EB16" s="330"/>
      <c r="EC16" s="330"/>
      <c r="ED16" s="330"/>
      <c r="EE16" s="330"/>
      <c r="EF16" s="330"/>
      <c r="EG16" s="330"/>
      <c r="EH16" s="330"/>
      <c r="EI16" s="330"/>
      <c r="EJ16" s="330"/>
      <c r="EK16" s="330"/>
      <c r="EL16" s="330"/>
      <c r="EM16" s="330"/>
      <c r="EN16" s="330"/>
      <c r="EO16" s="330"/>
      <c r="EP16" s="330"/>
      <c r="EQ16" s="330"/>
      <c r="ER16" s="330"/>
      <c r="ES16" s="330"/>
      <c r="ET16" s="330"/>
      <c r="EU16" s="330"/>
      <c r="EV16" s="330"/>
      <c r="EW16" s="330"/>
      <c r="EX16" s="330"/>
      <c r="EY16" s="330"/>
      <c r="EZ16" s="330"/>
      <c r="FA16" s="330"/>
      <c r="FB16" s="330"/>
      <c r="FC16" s="330"/>
      <c r="FD16" s="330"/>
      <c r="FE16" s="330"/>
      <c r="FF16" s="330"/>
      <c r="FG16" s="330"/>
      <c r="FH16" s="330"/>
      <c r="FI16" s="330"/>
      <c r="FJ16" s="330"/>
      <c r="FK16" s="330"/>
      <c r="FL16" s="330"/>
      <c r="FM16" s="330"/>
      <c r="FN16" s="330"/>
      <c r="FO16" s="330"/>
      <c r="FP16" s="330"/>
      <c r="FQ16" s="330"/>
      <c r="FR16" s="330"/>
      <c r="FS16" s="330"/>
      <c r="FT16" s="330"/>
      <c r="FU16" s="330"/>
      <c r="FV16" s="330"/>
      <c r="FW16" s="330"/>
      <c r="FX16" s="330"/>
      <c r="FY16" s="330"/>
      <c r="FZ16" s="330"/>
      <c r="GA16" s="330"/>
      <c r="GB16" s="330"/>
      <c r="GC16" s="330"/>
      <c r="GD16" s="330"/>
      <c r="GE16" s="330"/>
      <c r="GF16" s="330"/>
      <c r="GG16" s="330"/>
      <c r="GH16" s="330"/>
      <c r="GI16" s="330"/>
      <c r="GJ16" s="330"/>
      <c r="GK16" s="330"/>
      <c r="GL16" s="330"/>
      <c r="GM16" s="330"/>
      <c r="GN16" s="330"/>
      <c r="GO16" s="330"/>
      <c r="GP16" s="330"/>
      <c r="GQ16" s="330"/>
      <c r="GR16" s="330"/>
      <c r="GS16" s="330"/>
      <c r="GT16" s="330"/>
      <c r="GU16" s="330"/>
      <c r="GV16" s="330"/>
      <c r="GW16" s="330"/>
      <c r="GX16" s="330"/>
      <c r="GY16" s="330"/>
      <c r="GZ16" s="330"/>
      <c r="HA16" s="330"/>
      <c r="HB16" s="330"/>
      <c r="HC16" s="330"/>
      <c r="HD16" s="330"/>
      <c r="HE16" s="330"/>
      <c r="HF16" s="330"/>
      <c r="HG16" s="330"/>
      <c r="HH16" s="330"/>
      <c r="HI16" s="330"/>
      <c r="HJ16" s="330"/>
      <c r="HK16" s="330"/>
      <c r="HL16" s="330"/>
      <c r="HM16" s="330"/>
      <c r="HN16" s="330"/>
      <c r="HO16" s="330"/>
      <c r="HP16" s="330"/>
      <c r="HQ16" s="330"/>
      <c r="HR16" s="330"/>
      <c r="HS16" s="330"/>
      <c r="HT16" s="330"/>
      <c r="HU16" s="330"/>
      <c r="HV16" s="330"/>
      <c r="HW16" s="330"/>
      <c r="HX16" s="330"/>
      <c r="HY16" s="330"/>
      <c r="HZ16" s="330"/>
      <c r="IA16" s="330"/>
      <c r="IB16" s="330"/>
      <c r="IC16" s="330"/>
      <c r="ID16" s="330"/>
      <c r="IE16" s="330"/>
      <c r="IF16" s="330"/>
      <c r="IG16" s="330"/>
      <c r="IH16" s="330"/>
      <c r="II16" s="330"/>
      <c r="IJ16" s="330"/>
      <c r="IK16" s="330"/>
      <c r="IL16" s="330"/>
      <c r="IM16" s="330"/>
      <c r="IN16" s="330"/>
      <c r="IO16" s="330"/>
      <c r="IP16" s="330"/>
      <c r="IQ16" s="330"/>
      <c r="IR16" s="330"/>
      <c r="IS16" s="330"/>
      <c r="IT16" s="330"/>
      <c r="IU16" s="330"/>
      <c r="IV16" s="330"/>
    </row>
    <row r="17" spans="1:256" s="21" customFormat="1">
      <c r="A17" s="318"/>
      <c r="B17" s="320" t="s">
        <v>140</v>
      </c>
      <c r="C17" s="343">
        <v>7620</v>
      </c>
      <c r="D17" s="343">
        <v>5612</v>
      </c>
      <c r="E17" s="343">
        <v>2008</v>
      </c>
      <c r="F17" s="344"/>
      <c r="G17" s="343">
        <v>6520</v>
      </c>
      <c r="H17" s="343">
        <v>1100</v>
      </c>
      <c r="I17" s="343">
        <v>0</v>
      </c>
      <c r="J17" s="343">
        <v>1100</v>
      </c>
      <c r="K17" s="345">
        <v>7620</v>
      </c>
      <c r="L17" s="346">
        <v>0</v>
      </c>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0"/>
      <c r="BM17" s="330"/>
      <c r="BN17" s="330"/>
      <c r="BO17" s="330"/>
      <c r="BP17" s="330"/>
      <c r="BQ17" s="330"/>
      <c r="BR17" s="330"/>
      <c r="BS17" s="330"/>
      <c r="BT17" s="330"/>
      <c r="BU17" s="330"/>
      <c r="BV17" s="330"/>
      <c r="BW17" s="330"/>
      <c r="BX17" s="330"/>
      <c r="BY17" s="330"/>
      <c r="BZ17" s="330"/>
      <c r="CA17" s="330"/>
      <c r="CB17" s="330"/>
      <c r="CC17" s="330"/>
      <c r="CD17" s="330"/>
      <c r="CE17" s="330"/>
      <c r="CF17" s="330"/>
      <c r="CG17" s="330"/>
      <c r="CH17" s="330"/>
      <c r="CI17" s="330"/>
      <c r="CJ17" s="330"/>
      <c r="CK17" s="330"/>
      <c r="CL17" s="330"/>
      <c r="CM17" s="330"/>
      <c r="CN17" s="330"/>
      <c r="CO17" s="330"/>
      <c r="CP17" s="330"/>
      <c r="CQ17" s="330"/>
      <c r="CR17" s="330"/>
      <c r="CS17" s="330"/>
      <c r="CT17" s="330"/>
      <c r="CU17" s="330"/>
      <c r="CV17" s="330"/>
      <c r="CW17" s="330"/>
      <c r="CX17" s="330"/>
      <c r="CY17" s="330"/>
      <c r="CZ17" s="330"/>
      <c r="DA17" s="330"/>
      <c r="DB17" s="330"/>
      <c r="DC17" s="330"/>
      <c r="DD17" s="330"/>
      <c r="DE17" s="330"/>
      <c r="DF17" s="330"/>
      <c r="DG17" s="330"/>
      <c r="DH17" s="330"/>
      <c r="DI17" s="330"/>
      <c r="DJ17" s="330"/>
      <c r="DK17" s="330"/>
      <c r="DL17" s="330"/>
      <c r="DM17" s="330"/>
      <c r="DN17" s="330"/>
      <c r="DO17" s="330"/>
      <c r="DP17" s="330"/>
      <c r="DQ17" s="330"/>
      <c r="DR17" s="330"/>
      <c r="DS17" s="330"/>
      <c r="DT17" s="330"/>
      <c r="DU17" s="330"/>
      <c r="DV17" s="330"/>
      <c r="DW17" s="330"/>
      <c r="DX17" s="330"/>
      <c r="DY17" s="330"/>
      <c r="DZ17" s="330"/>
      <c r="EA17" s="330"/>
      <c r="EB17" s="330"/>
      <c r="EC17" s="330"/>
      <c r="ED17" s="330"/>
      <c r="EE17" s="330"/>
      <c r="EF17" s="330"/>
      <c r="EG17" s="330"/>
      <c r="EH17" s="330"/>
      <c r="EI17" s="330"/>
      <c r="EJ17" s="330"/>
      <c r="EK17" s="330"/>
      <c r="EL17" s="330"/>
      <c r="EM17" s="330"/>
      <c r="EN17" s="330"/>
      <c r="EO17" s="330"/>
      <c r="EP17" s="330"/>
      <c r="EQ17" s="330"/>
      <c r="ER17" s="330"/>
      <c r="ES17" s="330"/>
      <c r="ET17" s="330"/>
      <c r="EU17" s="330"/>
      <c r="EV17" s="330"/>
      <c r="EW17" s="330"/>
      <c r="EX17" s="330"/>
      <c r="EY17" s="330"/>
      <c r="EZ17" s="330"/>
      <c r="FA17" s="330"/>
      <c r="FB17" s="330"/>
      <c r="FC17" s="330"/>
      <c r="FD17" s="330"/>
      <c r="FE17" s="330"/>
      <c r="FF17" s="330"/>
      <c r="FG17" s="330"/>
      <c r="FH17" s="330"/>
      <c r="FI17" s="330"/>
      <c r="FJ17" s="330"/>
      <c r="FK17" s="330"/>
      <c r="FL17" s="330"/>
      <c r="FM17" s="330"/>
      <c r="FN17" s="330"/>
      <c r="FO17" s="330"/>
      <c r="FP17" s="330"/>
      <c r="FQ17" s="330"/>
      <c r="FR17" s="330"/>
      <c r="FS17" s="330"/>
      <c r="FT17" s="330"/>
      <c r="FU17" s="330"/>
      <c r="FV17" s="330"/>
      <c r="FW17" s="330"/>
      <c r="FX17" s="330"/>
      <c r="FY17" s="330"/>
      <c r="FZ17" s="330"/>
      <c r="GA17" s="330"/>
      <c r="GB17" s="330"/>
      <c r="GC17" s="330"/>
      <c r="GD17" s="330"/>
      <c r="GE17" s="330"/>
      <c r="GF17" s="330"/>
      <c r="GG17" s="330"/>
      <c r="GH17" s="330"/>
      <c r="GI17" s="330"/>
      <c r="GJ17" s="330"/>
      <c r="GK17" s="330"/>
      <c r="GL17" s="330"/>
      <c r="GM17" s="330"/>
      <c r="GN17" s="330"/>
      <c r="GO17" s="330"/>
      <c r="GP17" s="330"/>
      <c r="GQ17" s="330"/>
      <c r="GR17" s="330"/>
      <c r="GS17" s="330"/>
      <c r="GT17" s="330"/>
      <c r="GU17" s="330"/>
      <c r="GV17" s="330"/>
      <c r="GW17" s="330"/>
      <c r="GX17" s="330"/>
      <c r="GY17" s="330"/>
      <c r="GZ17" s="330"/>
      <c r="HA17" s="330"/>
      <c r="HB17" s="330"/>
      <c r="HC17" s="330"/>
      <c r="HD17" s="330"/>
      <c r="HE17" s="330"/>
      <c r="HF17" s="330"/>
      <c r="HG17" s="330"/>
      <c r="HH17" s="330"/>
      <c r="HI17" s="330"/>
      <c r="HJ17" s="330"/>
      <c r="HK17" s="330"/>
      <c r="HL17" s="330"/>
      <c r="HM17" s="330"/>
      <c r="HN17" s="330"/>
      <c r="HO17" s="330"/>
      <c r="HP17" s="330"/>
      <c r="HQ17" s="330"/>
      <c r="HR17" s="330"/>
      <c r="HS17" s="330"/>
      <c r="HT17" s="330"/>
      <c r="HU17" s="330"/>
      <c r="HV17" s="330"/>
      <c r="HW17" s="330"/>
      <c r="HX17" s="330"/>
      <c r="HY17" s="330"/>
      <c r="HZ17" s="330"/>
      <c r="IA17" s="330"/>
      <c r="IB17" s="330"/>
      <c r="IC17" s="330"/>
      <c r="ID17" s="330"/>
      <c r="IE17" s="330"/>
      <c r="IF17" s="330"/>
      <c r="IG17" s="330"/>
      <c r="IH17" s="330"/>
      <c r="II17" s="330"/>
      <c r="IJ17" s="330"/>
      <c r="IK17" s="330"/>
      <c r="IL17" s="330"/>
      <c r="IM17" s="330"/>
      <c r="IN17" s="330"/>
      <c r="IO17" s="330"/>
      <c r="IP17" s="330"/>
      <c r="IQ17" s="330"/>
      <c r="IR17" s="330"/>
      <c r="IS17" s="330"/>
      <c r="IT17" s="330"/>
      <c r="IU17" s="330"/>
      <c r="IV17" s="330"/>
    </row>
    <row r="18" spans="1:256" s="21" customFormat="1">
      <c r="A18" s="318"/>
      <c r="B18" s="320" t="s">
        <v>516</v>
      </c>
      <c r="C18" s="343">
        <v>18132</v>
      </c>
      <c r="D18" s="343">
        <v>8983</v>
      </c>
      <c r="E18" s="343">
        <v>9149</v>
      </c>
      <c r="F18" s="344"/>
      <c r="G18" s="343">
        <v>12722</v>
      </c>
      <c r="H18" s="343">
        <v>5410</v>
      </c>
      <c r="I18" s="343">
        <v>0</v>
      </c>
      <c r="J18" s="343">
        <v>5410</v>
      </c>
      <c r="K18" s="345">
        <v>18132</v>
      </c>
      <c r="L18" s="346">
        <v>0</v>
      </c>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0"/>
      <c r="BX18" s="330"/>
      <c r="BY18" s="330"/>
      <c r="BZ18" s="330"/>
      <c r="CA18" s="330"/>
      <c r="CB18" s="330"/>
      <c r="CC18" s="330"/>
      <c r="CD18" s="330"/>
      <c r="CE18" s="330"/>
      <c r="CF18" s="330"/>
      <c r="CG18" s="330"/>
      <c r="CH18" s="330"/>
      <c r="CI18" s="330"/>
      <c r="CJ18" s="330"/>
      <c r="CK18" s="330"/>
      <c r="CL18" s="330"/>
      <c r="CM18" s="330"/>
      <c r="CN18" s="330"/>
      <c r="CO18" s="330"/>
      <c r="CP18" s="330"/>
      <c r="CQ18" s="330"/>
      <c r="CR18" s="330"/>
      <c r="CS18" s="330"/>
      <c r="CT18" s="330"/>
      <c r="CU18" s="330"/>
      <c r="CV18" s="330"/>
      <c r="CW18" s="330"/>
      <c r="CX18" s="330"/>
      <c r="CY18" s="330"/>
      <c r="CZ18" s="330"/>
      <c r="DA18" s="330"/>
      <c r="DB18" s="330"/>
      <c r="DC18" s="330"/>
      <c r="DD18" s="330"/>
      <c r="DE18" s="330"/>
      <c r="DF18" s="330"/>
      <c r="DG18" s="330"/>
      <c r="DH18" s="330"/>
      <c r="DI18" s="330"/>
      <c r="DJ18" s="330"/>
      <c r="DK18" s="330"/>
      <c r="DL18" s="330"/>
      <c r="DM18" s="330"/>
      <c r="DN18" s="330"/>
      <c r="DO18" s="330"/>
      <c r="DP18" s="330"/>
      <c r="DQ18" s="330"/>
      <c r="DR18" s="330"/>
      <c r="DS18" s="330"/>
      <c r="DT18" s="330"/>
      <c r="DU18" s="330"/>
      <c r="DV18" s="330"/>
      <c r="DW18" s="330"/>
      <c r="DX18" s="330"/>
      <c r="DY18" s="330"/>
      <c r="DZ18" s="330"/>
      <c r="EA18" s="330"/>
      <c r="EB18" s="330"/>
      <c r="EC18" s="330"/>
      <c r="ED18" s="330"/>
      <c r="EE18" s="330"/>
      <c r="EF18" s="330"/>
      <c r="EG18" s="330"/>
      <c r="EH18" s="330"/>
      <c r="EI18" s="330"/>
      <c r="EJ18" s="330"/>
      <c r="EK18" s="330"/>
      <c r="EL18" s="330"/>
      <c r="EM18" s="330"/>
      <c r="EN18" s="330"/>
      <c r="EO18" s="330"/>
      <c r="EP18" s="330"/>
      <c r="EQ18" s="330"/>
      <c r="ER18" s="330"/>
      <c r="ES18" s="330"/>
      <c r="ET18" s="330"/>
      <c r="EU18" s="330"/>
      <c r="EV18" s="330"/>
      <c r="EW18" s="330"/>
      <c r="EX18" s="330"/>
      <c r="EY18" s="330"/>
      <c r="EZ18" s="330"/>
      <c r="FA18" s="330"/>
      <c r="FB18" s="330"/>
      <c r="FC18" s="330"/>
      <c r="FD18" s="330"/>
      <c r="FE18" s="330"/>
      <c r="FF18" s="330"/>
      <c r="FG18" s="330"/>
      <c r="FH18" s="330"/>
      <c r="FI18" s="330"/>
      <c r="FJ18" s="330"/>
      <c r="FK18" s="330"/>
      <c r="FL18" s="330"/>
      <c r="FM18" s="330"/>
      <c r="FN18" s="330"/>
      <c r="FO18" s="330"/>
      <c r="FP18" s="330"/>
      <c r="FQ18" s="330"/>
      <c r="FR18" s="330"/>
      <c r="FS18" s="330"/>
      <c r="FT18" s="330"/>
      <c r="FU18" s="330"/>
      <c r="FV18" s="330"/>
      <c r="FW18" s="330"/>
      <c r="FX18" s="330"/>
      <c r="FY18" s="330"/>
      <c r="FZ18" s="330"/>
      <c r="GA18" s="330"/>
      <c r="GB18" s="330"/>
      <c r="GC18" s="330"/>
      <c r="GD18" s="330"/>
      <c r="GE18" s="330"/>
      <c r="GF18" s="330"/>
      <c r="GG18" s="330"/>
      <c r="GH18" s="330"/>
      <c r="GI18" s="330"/>
      <c r="GJ18" s="330"/>
      <c r="GK18" s="330"/>
      <c r="GL18" s="330"/>
      <c r="GM18" s="330"/>
      <c r="GN18" s="330"/>
      <c r="GO18" s="330"/>
      <c r="GP18" s="330"/>
      <c r="GQ18" s="330"/>
      <c r="GR18" s="330"/>
      <c r="GS18" s="330"/>
      <c r="GT18" s="330"/>
      <c r="GU18" s="330"/>
      <c r="GV18" s="330"/>
      <c r="GW18" s="330"/>
      <c r="GX18" s="330"/>
      <c r="GY18" s="330"/>
      <c r="GZ18" s="330"/>
      <c r="HA18" s="330"/>
      <c r="HB18" s="330"/>
      <c r="HC18" s="330"/>
      <c r="HD18" s="330"/>
      <c r="HE18" s="330"/>
      <c r="HF18" s="330"/>
      <c r="HG18" s="330"/>
      <c r="HH18" s="330"/>
      <c r="HI18" s="330"/>
      <c r="HJ18" s="330"/>
      <c r="HK18" s="330"/>
      <c r="HL18" s="330"/>
      <c r="HM18" s="330"/>
      <c r="HN18" s="330"/>
      <c r="HO18" s="330"/>
      <c r="HP18" s="330"/>
      <c r="HQ18" s="330"/>
      <c r="HR18" s="330"/>
      <c r="HS18" s="330"/>
      <c r="HT18" s="330"/>
      <c r="HU18" s="330"/>
      <c r="HV18" s="330"/>
      <c r="HW18" s="330"/>
      <c r="HX18" s="330"/>
      <c r="HY18" s="330"/>
      <c r="HZ18" s="330"/>
      <c r="IA18" s="330"/>
      <c r="IB18" s="330"/>
      <c r="IC18" s="330"/>
      <c r="ID18" s="330"/>
      <c r="IE18" s="330"/>
      <c r="IF18" s="330"/>
      <c r="IG18" s="330"/>
      <c r="IH18" s="330"/>
      <c r="II18" s="330"/>
      <c r="IJ18" s="330"/>
      <c r="IK18" s="330"/>
      <c r="IL18" s="330"/>
      <c r="IM18" s="330"/>
      <c r="IN18" s="330"/>
      <c r="IO18" s="330"/>
      <c r="IP18" s="330"/>
      <c r="IQ18" s="330"/>
      <c r="IR18" s="330"/>
      <c r="IS18" s="330"/>
      <c r="IT18" s="330"/>
      <c r="IU18" s="330"/>
      <c r="IV18" s="330"/>
    </row>
    <row r="19" spans="1:256" s="21" customFormat="1" ht="31.5">
      <c r="A19" s="318"/>
      <c r="B19" s="320" t="s">
        <v>270</v>
      </c>
      <c r="C19" s="343">
        <v>4390</v>
      </c>
      <c r="D19" s="343">
        <v>3500</v>
      </c>
      <c r="E19" s="343">
        <v>890</v>
      </c>
      <c r="F19" s="344"/>
      <c r="G19" s="343">
        <v>3951</v>
      </c>
      <c r="H19" s="343">
        <v>439</v>
      </c>
      <c r="I19" s="343">
        <v>0</v>
      </c>
      <c r="J19" s="343">
        <v>439</v>
      </c>
      <c r="K19" s="345">
        <v>4390</v>
      </c>
      <c r="L19" s="346">
        <v>0</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27"/>
      <c r="CD19" s="327"/>
      <c r="CE19" s="327"/>
      <c r="CF19" s="327"/>
      <c r="CG19" s="327"/>
      <c r="CH19" s="327"/>
      <c r="CI19" s="327"/>
      <c r="CJ19" s="327"/>
      <c r="CK19" s="327"/>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327"/>
      <c r="DR19" s="327"/>
      <c r="DS19" s="327"/>
      <c r="DT19" s="327"/>
      <c r="DU19" s="327"/>
      <c r="DV19" s="327"/>
      <c r="DW19" s="327"/>
      <c r="DX19" s="327"/>
      <c r="DY19" s="327"/>
      <c r="DZ19" s="327"/>
      <c r="EA19" s="327"/>
      <c r="EB19" s="327"/>
      <c r="EC19" s="327"/>
      <c r="ED19" s="327"/>
      <c r="EE19" s="327"/>
      <c r="EF19" s="327"/>
      <c r="EG19" s="327"/>
      <c r="EH19" s="327"/>
      <c r="EI19" s="327"/>
      <c r="EJ19" s="327"/>
      <c r="EK19" s="327"/>
      <c r="EL19" s="327"/>
      <c r="EM19" s="327"/>
      <c r="EN19" s="327"/>
      <c r="EO19" s="327"/>
      <c r="EP19" s="327"/>
      <c r="EQ19" s="327"/>
      <c r="ER19" s="327"/>
      <c r="ES19" s="327"/>
      <c r="ET19" s="327"/>
      <c r="EU19" s="327"/>
      <c r="EV19" s="327"/>
      <c r="EW19" s="327"/>
      <c r="EX19" s="327"/>
      <c r="EY19" s="327"/>
      <c r="EZ19" s="327"/>
      <c r="FA19" s="327"/>
      <c r="FB19" s="327"/>
      <c r="FC19" s="327"/>
      <c r="FD19" s="327"/>
      <c r="FE19" s="327"/>
      <c r="FF19" s="327"/>
      <c r="FG19" s="327"/>
      <c r="FH19" s="327"/>
      <c r="FI19" s="327"/>
      <c r="FJ19" s="327"/>
      <c r="FK19" s="327"/>
      <c r="FL19" s="327"/>
      <c r="FM19" s="327"/>
      <c r="FN19" s="327"/>
      <c r="FO19" s="327"/>
      <c r="FP19" s="327"/>
      <c r="FQ19" s="327"/>
      <c r="FR19" s="327"/>
      <c r="FS19" s="327"/>
      <c r="FT19" s="327"/>
      <c r="FU19" s="327"/>
      <c r="FV19" s="327"/>
      <c r="FW19" s="327"/>
      <c r="FX19" s="327"/>
      <c r="FY19" s="327"/>
      <c r="FZ19" s="327"/>
      <c r="GA19" s="327"/>
      <c r="GB19" s="327"/>
      <c r="GC19" s="327"/>
      <c r="GD19" s="327"/>
      <c r="GE19" s="327"/>
      <c r="GF19" s="327"/>
      <c r="GG19" s="327"/>
      <c r="GH19" s="327"/>
      <c r="GI19" s="327"/>
      <c r="GJ19" s="327"/>
      <c r="GK19" s="327"/>
      <c r="GL19" s="327"/>
      <c r="GM19" s="327"/>
      <c r="GN19" s="327"/>
      <c r="GO19" s="327"/>
      <c r="GP19" s="327"/>
      <c r="GQ19" s="327"/>
      <c r="GR19" s="327"/>
      <c r="GS19" s="327"/>
      <c r="GT19" s="327"/>
      <c r="GU19" s="327"/>
      <c r="GV19" s="327"/>
      <c r="GW19" s="327"/>
      <c r="GX19" s="327"/>
      <c r="GY19" s="327"/>
      <c r="GZ19" s="327"/>
      <c r="HA19" s="327"/>
      <c r="HB19" s="327"/>
      <c r="HC19" s="327"/>
      <c r="HD19" s="327"/>
      <c r="HE19" s="327"/>
      <c r="HF19" s="327"/>
      <c r="HG19" s="327"/>
      <c r="HH19" s="327"/>
      <c r="HI19" s="327"/>
      <c r="HJ19" s="327"/>
      <c r="HK19" s="327"/>
      <c r="HL19" s="327"/>
      <c r="HM19" s="327"/>
      <c r="HN19" s="327"/>
      <c r="HO19" s="327"/>
      <c r="HP19" s="327"/>
      <c r="HQ19" s="327"/>
      <c r="HR19" s="327"/>
      <c r="HS19" s="327"/>
      <c r="HT19" s="327"/>
      <c r="HU19" s="327"/>
      <c r="HV19" s="327"/>
      <c r="HW19" s="327"/>
      <c r="HX19" s="327"/>
      <c r="HY19" s="327"/>
      <c r="HZ19" s="327"/>
      <c r="IA19" s="327"/>
      <c r="IB19" s="327"/>
      <c r="IC19" s="327"/>
      <c r="ID19" s="327"/>
      <c r="IE19" s="327"/>
      <c r="IF19" s="327"/>
      <c r="IG19" s="327"/>
      <c r="IH19" s="327"/>
      <c r="II19" s="327"/>
      <c r="IJ19" s="327"/>
      <c r="IK19" s="327"/>
      <c r="IL19" s="327"/>
      <c r="IM19" s="327"/>
      <c r="IN19" s="327"/>
      <c r="IO19" s="327"/>
      <c r="IP19" s="327"/>
      <c r="IQ19" s="327"/>
      <c r="IR19" s="327"/>
      <c r="IS19" s="327"/>
      <c r="IT19" s="327"/>
      <c r="IU19" s="327"/>
      <c r="IV19" s="327"/>
    </row>
    <row r="20" spans="1:256" s="21" customFormat="1">
      <c r="A20" s="318"/>
      <c r="B20" s="320" t="s">
        <v>171</v>
      </c>
      <c r="C20" s="343">
        <v>1159</v>
      </c>
      <c r="D20" s="343">
        <v>1203</v>
      </c>
      <c r="E20" s="343"/>
      <c r="F20" s="344">
        <v>44</v>
      </c>
      <c r="G20" s="343">
        <v>942</v>
      </c>
      <c r="H20" s="343">
        <v>217</v>
      </c>
      <c r="I20" s="343">
        <v>0</v>
      </c>
      <c r="J20" s="343">
        <v>217</v>
      </c>
      <c r="K20" s="345">
        <v>1159</v>
      </c>
      <c r="L20" s="346">
        <v>0</v>
      </c>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327"/>
      <c r="CB20" s="327"/>
      <c r="CC20" s="327"/>
      <c r="CD20" s="327"/>
      <c r="CE20" s="327"/>
      <c r="CF20" s="327"/>
      <c r="CG20" s="327"/>
      <c r="CH20" s="327"/>
      <c r="CI20" s="327"/>
      <c r="CJ20" s="327"/>
      <c r="CK20" s="327"/>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7"/>
      <c r="DH20" s="327"/>
      <c r="DI20" s="327"/>
      <c r="DJ20" s="327"/>
      <c r="DK20" s="327"/>
      <c r="DL20" s="327"/>
      <c r="DM20" s="327"/>
      <c r="DN20" s="327"/>
      <c r="DO20" s="327"/>
      <c r="DP20" s="327"/>
      <c r="DQ20" s="327"/>
      <c r="DR20" s="327"/>
      <c r="DS20" s="327"/>
      <c r="DT20" s="327"/>
      <c r="DU20" s="327"/>
      <c r="DV20" s="327"/>
      <c r="DW20" s="327"/>
      <c r="DX20" s="327"/>
      <c r="DY20" s="327"/>
      <c r="DZ20" s="327"/>
      <c r="EA20" s="327"/>
      <c r="EB20" s="327"/>
      <c r="EC20" s="327"/>
      <c r="ED20" s="327"/>
      <c r="EE20" s="327"/>
      <c r="EF20" s="327"/>
      <c r="EG20" s="327"/>
      <c r="EH20" s="327"/>
      <c r="EI20" s="327"/>
      <c r="EJ20" s="327"/>
      <c r="EK20" s="327"/>
      <c r="EL20" s="327"/>
      <c r="EM20" s="327"/>
      <c r="EN20" s="327"/>
      <c r="EO20" s="327"/>
      <c r="EP20" s="327"/>
      <c r="EQ20" s="327"/>
      <c r="ER20" s="327"/>
      <c r="ES20" s="327"/>
      <c r="ET20" s="327"/>
      <c r="EU20" s="327"/>
      <c r="EV20" s="327"/>
      <c r="EW20" s="327"/>
      <c r="EX20" s="327"/>
      <c r="EY20" s="327"/>
      <c r="EZ20" s="327"/>
      <c r="FA20" s="327"/>
      <c r="FB20" s="327"/>
      <c r="FC20" s="327"/>
      <c r="FD20" s="327"/>
      <c r="FE20" s="327"/>
      <c r="FF20" s="327"/>
      <c r="FG20" s="327"/>
      <c r="FH20" s="327"/>
      <c r="FI20" s="327"/>
      <c r="FJ20" s="327"/>
      <c r="FK20" s="327"/>
      <c r="FL20" s="327"/>
      <c r="FM20" s="327"/>
      <c r="FN20" s="327"/>
      <c r="FO20" s="327"/>
      <c r="FP20" s="327"/>
      <c r="FQ20" s="327"/>
      <c r="FR20" s="327"/>
      <c r="FS20" s="327"/>
      <c r="FT20" s="327"/>
      <c r="FU20" s="327"/>
      <c r="FV20" s="327"/>
      <c r="FW20" s="327"/>
      <c r="FX20" s="327"/>
      <c r="FY20" s="327"/>
      <c r="FZ20" s="327"/>
      <c r="GA20" s="327"/>
      <c r="GB20" s="327"/>
      <c r="GC20" s="327"/>
      <c r="GD20" s="327"/>
      <c r="GE20" s="327"/>
      <c r="GF20" s="327"/>
      <c r="GG20" s="327"/>
      <c r="GH20" s="327"/>
      <c r="GI20" s="327"/>
      <c r="GJ20" s="327"/>
      <c r="GK20" s="327"/>
      <c r="GL20" s="327"/>
      <c r="GM20" s="327"/>
      <c r="GN20" s="327"/>
      <c r="GO20" s="327"/>
      <c r="GP20" s="327"/>
      <c r="GQ20" s="327"/>
      <c r="GR20" s="327"/>
      <c r="GS20" s="327"/>
      <c r="GT20" s="327"/>
      <c r="GU20" s="327"/>
      <c r="GV20" s="327"/>
      <c r="GW20" s="327"/>
      <c r="GX20" s="327"/>
      <c r="GY20" s="327"/>
      <c r="GZ20" s="327"/>
      <c r="HA20" s="327"/>
      <c r="HB20" s="327"/>
      <c r="HC20" s="327"/>
      <c r="HD20" s="327"/>
      <c r="HE20" s="327"/>
      <c r="HF20" s="327"/>
      <c r="HG20" s="327"/>
      <c r="HH20" s="327"/>
      <c r="HI20" s="327"/>
      <c r="HJ20" s="327"/>
      <c r="HK20" s="327"/>
      <c r="HL20" s="327"/>
      <c r="HM20" s="327"/>
      <c r="HN20" s="327"/>
      <c r="HO20" s="327"/>
      <c r="HP20" s="327"/>
      <c r="HQ20" s="327"/>
      <c r="HR20" s="327"/>
      <c r="HS20" s="327"/>
      <c r="HT20" s="327"/>
      <c r="HU20" s="327"/>
      <c r="HV20" s="327"/>
      <c r="HW20" s="327"/>
      <c r="HX20" s="327"/>
      <c r="HY20" s="327"/>
      <c r="HZ20" s="327"/>
      <c r="IA20" s="327"/>
      <c r="IB20" s="327"/>
      <c r="IC20" s="327"/>
      <c r="ID20" s="327"/>
      <c r="IE20" s="327"/>
      <c r="IF20" s="327"/>
      <c r="IG20" s="327"/>
      <c r="IH20" s="327"/>
      <c r="II20" s="327"/>
      <c r="IJ20" s="327"/>
      <c r="IK20" s="327"/>
      <c r="IL20" s="327"/>
      <c r="IM20" s="327"/>
      <c r="IN20" s="327"/>
      <c r="IO20" s="327"/>
      <c r="IP20" s="327"/>
      <c r="IQ20" s="327"/>
      <c r="IR20" s="327"/>
      <c r="IS20" s="327"/>
      <c r="IT20" s="327"/>
      <c r="IU20" s="327"/>
      <c r="IV20" s="327"/>
    </row>
    <row r="21" spans="1:256" s="21" customFormat="1">
      <c r="A21" s="318"/>
      <c r="B21" s="320" t="s">
        <v>527</v>
      </c>
      <c r="C21" s="343">
        <v>11476</v>
      </c>
      <c r="D21" s="343">
        <v>11608</v>
      </c>
      <c r="E21" s="343"/>
      <c r="F21" s="344">
        <v>132</v>
      </c>
      <c r="G21" s="343">
        <v>10829</v>
      </c>
      <c r="H21" s="343">
        <v>647</v>
      </c>
      <c r="I21" s="343">
        <v>236</v>
      </c>
      <c r="J21" s="343">
        <v>411</v>
      </c>
      <c r="K21" s="345">
        <v>11476</v>
      </c>
      <c r="L21" s="346">
        <v>0</v>
      </c>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327"/>
      <c r="CB21" s="327"/>
      <c r="CC21" s="327"/>
      <c r="CD21" s="327"/>
      <c r="CE21" s="327"/>
      <c r="CF21" s="327"/>
      <c r="CG21" s="327"/>
      <c r="CH21" s="327"/>
      <c r="CI21" s="327"/>
      <c r="CJ21" s="327"/>
      <c r="CK21" s="327"/>
      <c r="CL21" s="327"/>
      <c r="CM21" s="327"/>
      <c r="CN21" s="327"/>
      <c r="CO21" s="327"/>
      <c r="CP21" s="327"/>
      <c r="CQ21" s="327"/>
      <c r="CR21" s="327"/>
      <c r="CS21" s="327"/>
      <c r="CT21" s="327"/>
      <c r="CU21" s="327"/>
      <c r="CV21" s="327"/>
      <c r="CW21" s="327"/>
      <c r="CX21" s="327"/>
      <c r="CY21" s="327"/>
      <c r="CZ21" s="327"/>
      <c r="DA21" s="327"/>
      <c r="DB21" s="327"/>
      <c r="DC21" s="327"/>
      <c r="DD21" s="327"/>
      <c r="DE21" s="327"/>
      <c r="DF21" s="327"/>
      <c r="DG21" s="327"/>
      <c r="DH21" s="327"/>
      <c r="DI21" s="327"/>
      <c r="DJ21" s="327"/>
      <c r="DK21" s="327"/>
      <c r="DL21" s="327"/>
      <c r="DM21" s="327"/>
      <c r="DN21" s="327"/>
      <c r="DO21" s="327"/>
      <c r="DP21" s="327"/>
      <c r="DQ21" s="327"/>
      <c r="DR21" s="327"/>
      <c r="DS21" s="327"/>
      <c r="DT21" s="327"/>
      <c r="DU21" s="327"/>
      <c r="DV21" s="327"/>
      <c r="DW21" s="327"/>
      <c r="DX21" s="327"/>
      <c r="DY21" s="327"/>
      <c r="DZ21" s="327"/>
      <c r="EA21" s="327"/>
      <c r="EB21" s="327"/>
      <c r="EC21" s="327"/>
      <c r="ED21" s="327"/>
      <c r="EE21" s="327"/>
      <c r="EF21" s="327"/>
      <c r="EG21" s="327"/>
      <c r="EH21" s="327"/>
      <c r="EI21" s="327"/>
      <c r="EJ21" s="327"/>
      <c r="EK21" s="327"/>
      <c r="EL21" s="327"/>
      <c r="EM21" s="327"/>
      <c r="EN21" s="327"/>
      <c r="EO21" s="327"/>
      <c r="EP21" s="327"/>
      <c r="EQ21" s="327"/>
      <c r="ER21" s="327"/>
      <c r="ES21" s="327"/>
      <c r="ET21" s="327"/>
      <c r="EU21" s="327"/>
      <c r="EV21" s="327"/>
      <c r="EW21" s="327"/>
      <c r="EX21" s="327"/>
      <c r="EY21" s="327"/>
      <c r="EZ21" s="327"/>
      <c r="FA21" s="327"/>
      <c r="FB21" s="327"/>
      <c r="FC21" s="327"/>
      <c r="FD21" s="327"/>
      <c r="FE21" s="327"/>
      <c r="FF21" s="327"/>
      <c r="FG21" s="327"/>
      <c r="FH21" s="327"/>
      <c r="FI21" s="327"/>
      <c r="FJ21" s="327"/>
      <c r="FK21" s="327"/>
      <c r="FL21" s="327"/>
      <c r="FM21" s="327"/>
      <c r="FN21" s="327"/>
      <c r="FO21" s="327"/>
      <c r="FP21" s="327"/>
      <c r="FQ21" s="327"/>
      <c r="FR21" s="327"/>
      <c r="FS21" s="327"/>
      <c r="FT21" s="327"/>
      <c r="FU21" s="327"/>
      <c r="FV21" s="327"/>
      <c r="FW21" s="327"/>
      <c r="FX21" s="327"/>
      <c r="FY21" s="327"/>
      <c r="FZ21" s="327"/>
      <c r="GA21" s="327"/>
      <c r="GB21" s="327"/>
      <c r="GC21" s="327"/>
      <c r="GD21" s="327"/>
      <c r="GE21" s="327"/>
      <c r="GF21" s="327"/>
      <c r="GG21" s="327"/>
      <c r="GH21" s="327"/>
      <c r="GI21" s="327"/>
      <c r="GJ21" s="327"/>
      <c r="GK21" s="327"/>
      <c r="GL21" s="327"/>
      <c r="GM21" s="327"/>
      <c r="GN21" s="327"/>
      <c r="GO21" s="327"/>
      <c r="GP21" s="327"/>
      <c r="GQ21" s="327"/>
      <c r="GR21" s="327"/>
      <c r="GS21" s="327"/>
      <c r="GT21" s="327"/>
      <c r="GU21" s="327"/>
      <c r="GV21" s="327"/>
      <c r="GW21" s="327"/>
      <c r="GX21" s="327"/>
      <c r="GY21" s="327"/>
      <c r="GZ21" s="327"/>
      <c r="HA21" s="327"/>
      <c r="HB21" s="327"/>
      <c r="HC21" s="327"/>
      <c r="HD21" s="327"/>
      <c r="HE21" s="327"/>
      <c r="HF21" s="327"/>
      <c r="HG21" s="327"/>
      <c r="HH21" s="327"/>
      <c r="HI21" s="327"/>
      <c r="HJ21" s="327"/>
      <c r="HK21" s="327"/>
      <c r="HL21" s="327"/>
      <c r="HM21" s="327"/>
      <c r="HN21" s="327"/>
      <c r="HO21" s="327"/>
      <c r="HP21" s="327"/>
      <c r="HQ21" s="327"/>
      <c r="HR21" s="327"/>
      <c r="HS21" s="327"/>
      <c r="HT21" s="327"/>
      <c r="HU21" s="327"/>
      <c r="HV21" s="327"/>
      <c r="HW21" s="327"/>
      <c r="HX21" s="327"/>
      <c r="HY21" s="327"/>
      <c r="HZ21" s="327"/>
      <c r="IA21" s="327"/>
      <c r="IB21" s="327"/>
      <c r="IC21" s="327"/>
      <c r="ID21" s="327"/>
      <c r="IE21" s="327"/>
      <c r="IF21" s="327"/>
      <c r="IG21" s="327"/>
      <c r="IH21" s="327"/>
      <c r="II21" s="327"/>
      <c r="IJ21" s="327"/>
      <c r="IK21" s="327"/>
      <c r="IL21" s="327"/>
      <c r="IM21" s="327"/>
      <c r="IN21" s="327"/>
      <c r="IO21" s="327"/>
      <c r="IP21" s="327"/>
      <c r="IQ21" s="327"/>
      <c r="IR21" s="327"/>
      <c r="IS21" s="327"/>
      <c r="IT21" s="327"/>
      <c r="IU21" s="327"/>
      <c r="IV21" s="327"/>
    </row>
    <row r="22" spans="1:256">
      <c r="A22" s="318"/>
      <c r="B22" s="320" t="s">
        <v>172</v>
      </c>
      <c r="C22" s="343">
        <v>7218</v>
      </c>
      <c r="D22" s="343">
        <v>6933</v>
      </c>
      <c r="E22" s="343">
        <v>285</v>
      </c>
      <c r="F22" s="344"/>
      <c r="G22" s="343">
        <v>6848</v>
      </c>
      <c r="H22" s="343">
        <v>370</v>
      </c>
      <c r="I22" s="343">
        <v>0</v>
      </c>
      <c r="J22" s="343">
        <v>370</v>
      </c>
      <c r="K22" s="345">
        <v>7218</v>
      </c>
      <c r="L22" s="346">
        <v>0</v>
      </c>
    </row>
    <row r="23" spans="1:256">
      <c r="A23" s="318"/>
      <c r="B23" s="320" t="s">
        <v>528</v>
      </c>
      <c r="C23" s="343">
        <v>37808</v>
      </c>
      <c r="D23" s="343">
        <v>13227</v>
      </c>
      <c r="E23" s="343">
        <v>24581</v>
      </c>
      <c r="F23" s="344"/>
      <c r="G23" s="343">
        <v>31177</v>
      </c>
      <c r="H23" s="343">
        <v>6631</v>
      </c>
      <c r="I23" s="343">
        <v>0</v>
      </c>
      <c r="J23" s="343">
        <v>6631</v>
      </c>
      <c r="K23" s="345">
        <v>37808</v>
      </c>
      <c r="L23" s="346">
        <v>0</v>
      </c>
    </row>
    <row r="24" spans="1:256">
      <c r="A24" s="318"/>
      <c r="B24" s="320" t="s">
        <v>173</v>
      </c>
      <c r="C24" s="343">
        <v>23256</v>
      </c>
      <c r="D24" s="343">
        <v>3490</v>
      </c>
      <c r="E24" s="343">
        <v>19766</v>
      </c>
      <c r="F24" s="344"/>
      <c r="G24" s="343">
        <v>7415</v>
      </c>
      <c r="H24" s="343">
        <v>15841</v>
      </c>
      <c r="I24" s="343">
        <v>15674</v>
      </c>
      <c r="J24" s="343">
        <v>167</v>
      </c>
      <c r="K24" s="345">
        <v>23256</v>
      </c>
      <c r="L24" s="346">
        <v>0</v>
      </c>
    </row>
    <row r="25" spans="1:256">
      <c r="A25" s="318"/>
      <c r="B25" s="320" t="s">
        <v>174</v>
      </c>
      <c r="C25" s="343">
        <v>15487</v>
      </c>
      <c r="D25" s="343">
        <v>2394</v>
      </c>
      <c r="E25" s="343">
        <v>13093</v>
      </c>
      <c r="F25" s="344"/>
      <c r="G25" s="343">
        <v>12285</v>
      </c>
      <c r="H25" s="343">
        <v>3202</v>
      </c>
      <c r="I25" s="343">
        <v>0</v>
      </c>
      <c r="J25" s="343">
        <v>3202</v>
      </c>
      <c r="K25" s="345">
        <v>15487</v>
      </c>
      <c r="L25" s="346">
        <v>0</v>
      </c>
    </row>
    <row r="26" spans="1:256" ht="31.5">
      <c r="A26" s="318"/>
      <c r="B26" s="320" t="s">
        <v>518</v>
      </c>
      <c r="C26" s="343">
        <v>0</v>
      </c>
      <c r="D26" s="343"/>
      <c r="E26" s="343">
        <v>0</v>
      </c>
      <c r="F26" s="344">
        <v>0</v>
      </c>
      <c r="G26" s="343">
        <v>0</v>
      </c>
      <c r="H26" s="343">
        <v>0</v>
      </c>
      <c r="I26" s="343">
        <v>0</v>
      </c>
      <c r="J26" s="343">
        <v>0</v>
      </c>
      <c r="K26" s="345">
        <v>0</v>
      </c>
      <c r="L26" s="346">
        <v>0</v>
      </c>
    </row>
    <row r="27" spans="1:256" ht="31.5">
      <c r="A27" s="318"/>
      <c r="B27" s="320" t="s">
        <v>301</v>
      </c>
      <c r="C27" s="343">
        <v>1726</v>
      </c>
      <c r="D27" s="343">
        <v>1891</v>
      </c>
      <c r="E27" s="343"/>
      <c r="F27" s="344">
        <v>165</v>
      </c>
      <c r="G27" s="343">
        <v>1726</v>
      </c>
      <c r="H27" s="343">
        <v>0</v>
      </c>
      <c r="I27" s="343">
        <v>0</v>
      </c>
      <c r="J27" s="343">
        <v>0</v>
      </c>
      <c r="K27" s="345">
        <v>1726</v>
      </c>
      <c r="L27" s="346">
        <v>0</v>
      </c>
    </row>
    <row r="28" spans="1:256" ht="31.5">
      <c r="A28" s="318"/>
      <c r="B28" s="320" t="s">
        <v>251</v>
      </c>
      <c r="C28" s="343">
        <v>5725</v>
      </c>
      <c r="D28" s="343">
        <v>5055</v>
      </c>
      <c r="E28" s="343">
        <v>670</v>
      </c>
      <c r="F28" s="344"/>
      <c r="G28" s="343">
        <v>4866</v>
      </c>
      <c r="H28" s="343">
        <v>859</v>
      </c>
      <c r="I28" s="343">
        <v>0</v>
      </c>
      <c r="J28" s="343">
        <v>859</v>
      </c>
      <c r="K28" s="345">
        <v>5725</v>
      </c>
      <c r="L28" s="346">
        <v>0</v>
      </c>
    </row>
    <row r="29" spans="1:256">
      <c r="A29" s="318"/>
      <c r="B29" s="319" t="s">
        <v>517</v>
      </c>
      <c r="C29" s="343">
        <v>0</v>
      </c>
      <c r="D29" s="343"/>
      <c r="E29" s="343">
        <v>0</v>
      </c>
      <c r="F29" s="344">
        <v>0</v>
      </c>
      <c r="G29" s="343">
        <v>0</v>
      </c>
      <c r="H29" s="343">
        <v>0</v>
      </c>
      <c r="I29" s="343">
        <v>0</v>
      </c>
      <c r="J29" s="343">
        <v>0</v>
      </c>
      <c r="K29" s="345">
        <v>0</v>
      </c>
      <c r="L29" s="346">
        <v>0</v>
      </c>
    </row>
    <row r="30" spans="1:256" ht="31.5">
      <c r="A30" s="318"/>
      <c r="B30" s="319" t="s">
        <v>529</v>
      </c>
      <c r="C30" s="343">
        <v>0</v>
      </c>
      <c r="D30" s="343"/>
      <c r="E30" s="343"/>
      <c r="F30" s="344">
        <v>0</v>
      </c>
      <c r="G30" s="343">
        <v>0</v>
      </c>
      <c r="H30" s="343">
        <v>0</v>
      </c>
      <c r="I30" s="343">
        <v>0</v>
      </c>
      <c r="J30" s="343">
        <v>0</v>
      </c>
      <c r="K30" s="345"/>
      <c r="L30" s="346">
        <v>0</v>
      </c>
    </row>
    <row r="31" spans="1:256">
      <c r="A31" s="324" t="s">
        <v>536</v>
      </c>
      <c r="B31" s="325" t="s">
        <v>537</v>
      </c>
      <c r="C31" s="343">
        <v>9522</v>
      </c>
      <c r="D31" s="343">
        <v>5975</v>
      </c>
      <c r="E31" s="343">
        <v>3484</v>
      </c>
      <c r="F31" s="343">
        <v>63</v>
      </c>
      <c r="G31" s="343">
        <v>8560</v>
      </c>
      <c r="H31" s="343">
        <v>962</v>
      </c>
      <c r="I31" s="343">
        <v>0</v>
      </c>
      <c r="J31" s="343">
        <v>962</v>
      </c>
      <c r="K31" s="394">
        <v>-126</v>
      </c>
      <c r="L31" s="346">
        <v>0</v>
      </c>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46"/>
      <c r="CK31" s="346"/>
      <c r="CL31" s="346"/>
      <c r="CM31" s="346"/>
      <c r="CN31" s="346"/>
      <c r="CO31" s="346"/>
      <c r="CP31" s="346"/>
      <c r="CQ31" s="346"/>
      <c r="CR31" s="346"/>
      <c r="CS31" s="346"/>
      <c r="CT31" s="346"/>
      <c r="CU31" s="346"/>
      <c r="CV31" s="346"/>
      <c r="CW31" s="346"/>
      <c r="CX31" s="346"/>
      <c r="CY31" s="346"/>
      <c r="CZ31" s="346"/>
      <c r="DA31" s="346"/>
      <c r="DB31" s="346"/>
      <c r="DC31" s="346"/>
      <c r="DD31" s="346"/>
      <c r="DE31" s="346"/>
      <c r="DF31" s="346"/>
      <c r="DG31" s="346"/>
      <c r="DH31" s="346"/>
      <c r="DI31" s="346"/>
      <c r="DJ31" s="346"/>
      <c r="DK31" s="346"/>
      <c r="DL31" s="346"/>
      <c r="DM31" s="346"/>
      <c r="DN31" s="346"/>
      <c r="DO31" s="346"/>
      <c r="DP31" s="346"/>
      <c r="DQ31" s="346"/>
      <c r="DR31" s="346"/>
      <c r="DS31" s="346"/>
      <c r="DT31" s="346"/>
      <c r="DU31" s="346"/>
      <c r="DV31" s="346"/>
      <c r="DW31" s="346"/>
      <c r="DX31" s="346"/>
      <c r="DY31" s="346"/>
      <c r="DZ31" s="346"/>
      <c r="EA31" s="346"/>
      <c r="EB31" s="346"/>
      <c r="EC31" s="346"/>
      <c r="ED31" s="346"/>
      <c r="EE31" s="346"/>
      <c r="EF31" s="346"/>
      <c r="EG31" s="346"/>
      <c r="EH31" s="346"/>
      <c r="EI31" s="346"/>
      <c r="EJ31" s="346"/>
      <c r="EK31" s="346"/>
      <c r="EL31" s="346"/>
      <c r="EM31" s="346"/>
      <c r="EN31" s="346"/>
      <c r="EO31" s="346"/>
      <c r="EP31" s="346"/>
      <c r="EQ31" s="346"/>
      <c r="ER31" s="346"/>
      <c r="ES31" s="346"/>
      <c r="ET31" s="346"/>
      <c r="EU31" s="346"/>
      <c r="EV31" s="346"/>
      <c r="EW31" s="346"/>
      <c r="EX31" s="346"/>
      <c r="EY31" s="346"/>
      <c r="EZ31" s="346"/>
      <c r="FA31" s="346"/>
      <c r="FB31" s="346"/>
      <c r="FC31" s="346"/>
      <c r="FD31" s="346"/>
      <c r="FE31" s="346"/>
      <c r="FF31" s="346"/>
      <c r="FG31" s="346"/>
      <c r="FH31" s="346"/>
      <c r="FI31" s="346"/>
      <c r="FJ31" s="346"/>
      <c r="FK31" s="346"/>
      <c r="FL31" s="346"/>
      <c r="FM31" s="346"/>
      <c r="FN31" s="346"/>
      <c r="FO31" s="346"/>
      <c r="FP31" s="346"/>
      <c r="FQ31" s="346"/>
      <c r="FR31" s="346"/>
      <c r="FS31" s="346"/>
      <c r="FT31" s="346"/>
      <c r="FU31" s="346"/>
      <c r="FV31" s="346"/>
      <c r="FW31" s="346"/>
      <c r="FX31" s="346"/>
      <c r="FY31" s="346"/>
      <c r="FZ31" s="346"/>
      <c r="GA31" s="346"/>
      <c r="GB31" s="346"/>
      <c r="GC31" s="346"/>
      <c r="GD31" s="346"/>
      <c r="GE31" s="346"/>
      <c r="GF31" s="346"/>
      <c r="GG31" s="346"/>
      <c r="GH31" s="346"/>
      <c r="GI31" s="346"/>
      <c r="GJ31" s="346"/>
      <c r="GK31" s="346"/>
      <c r="GL31" s="346"/>
      <c r="GM31" s="346"/>
      <c r="GN31" s="346"/>
      <c r="GO31" s="346"/>
      <c r="GP31" s="346"/>
      <c r="GQ31" s="346"/>
      <c r="GR31" s="346"/>
      <c r="GS31" s="346"/>
      <c r="GT31" s="346"/>
      <c r="GU31" s="346"/>
      <c r="GV31" s="346"/>
      <c r="GW31" s="346"/>
      <c r="GX31" s="346"/>
      <c r="GY31" s="346"/>
      <c r="GZ31" s="346"/>
      <c r="HA31" s="346"/>
      <c r="HB31" s="346"/>
      <c r="HC31" s="346"/>
      <c r="HD31" s="346"/>
      <c r="HE31" s="346"/>
      <c r="HF31" s="346"/>
      <c r="HG31" s="346"/>
      <c r="HH31" s="346"/>
      <c r="HI31" s="346"/>
      <c r="HJ31" s="346"/>
      <c r="HK31" s="346"/>
      <c r="HL31" s="346"/>
      <c r="HM31" s="346"/>
      <c r="HN31" s="346"/>
      <c r="HO31" s="346"/>
      <c r="HP31" s="346"/>
      <c r="HQ31" s="346"/>
      <c r="HR31" s="346"/>
      <c r="HS31" s="346"/>
      <c r="HT31" s="346"/>
      <c r="HU31" s="346"/>
      <c r="HV31" s="346"/>
      <c r="HW31" s="346"/>
      <c r="HX31" s="346"/>
      <c r="HY31" s="346"/>
      <c r="HZ31" s="346"/>
      <c r="IA31" s="346"/>
      <c r="IB31" s="346"/>
      <c r="IC31" s="346"/>
      <c r="ID31" s="346"/>
      <c r="IE31" s="346"/>
      <c r="IF31" s="346"/>
      <c r="IG31" s="346"/>
      <c r="IH31" s="346"/>
      <c r="II31" s="346"/>
      <c r="IJ31" s="346"/>
      <c r="IK31" s="346"/>
      <c r="IL31" s="346"/>
      <c r="IM31" s="346"/>
      <c r="IN31" s="346"/>
      <c r="IO31" s="346"/>
      <c r="IP31" s="346"/>
      <c r="IQ31" s="346"/>
      <c r="IR31" s="346"/>
      <c r="IS31" s="346"/>
      <c r="IT31" s="346"/>
      <c r="IU31" s="346"/>
      <c r="IV31" s="346"/>
    </row>
    <row r="32" spans="1:256">
      <c r="A32" s="318"/>
      <c r="B32" s="319" t="s">
        <v>538</v>
      </c>
      <c r="C32" s="343">
        <v>8564</v>
      </c>
      <c r="D32" s="343">
        <v>5975</v>
      </c>
      <c r="E32" s="343">
        <v>2526</v>
      </c>
      <c r="F32" s="343">
        <v>63</v>
      </c>
      <c r="G32" s="343">
        <v>7735</v>
      </c>
      <c r="H32" s="343">
        <v>829</v>
      </c>
      <c r="I32" s="343"/>
      <c r="J32" s="343">
        <v>829</v>
      </c>
      <c r="K32" s="345">
        <v>-126</v>
      </c>
      <c r="L32" s="346">
        <v>0</v>
      </c>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S32" s="346"/>
      <c r="BT32" s="346"/>
      <c r="BU32" s="346"/>
      <c r="BV32" s="346"/>
      <c r="BW32" s="346"/>
      <c r="BX32" s="346"/>
      <c r="BY32" s="346"/>
      <c r="BZ32" s="346"/>
      <c r="CA32" s="346"/>
      <c r="CB32" s="346"/>
      <c r="CC32" s="346"/>
      <c r="CD32" s="346"/>
      <c r="CE32" s="346"/>
      <c r="CF32" s="346"/>
      <c r="CG32" s="346"/>
      <c r="CH32" s="346"/>
      <c r="CI32" s="346"/>
      <c r="CJ32" s="346"/>
      <c r="CK32" s="346"/>
      <c r="CL32" s="346"/>
      <c r="CM32" s="346"/>
      <c r="CN32" s="346"/>
      <c r="CO32" s="346"/>
      <c r="CP32" s="346"/>
      <c r="CQ32" s="346"/>
      <c r="CR32" s="346"/>
      <c r="CS32" s="346"/>
      <c r="CT32" s="346"/>
      <c r="CU32" s="346"/>
      <c r="CV32" s="346"/>
      <c r="CW32" s="346"/>
      <c r="CX32" s="346"/>
      <c r="CY32" s="346"/>
      <c r="CZ32" s="346"/>
      <c r="DA32" s="346"/>
      <c r="DB32" s="346"/>
      <c r="DC32" s="346"/>
      <c r="DD32" s="346"/>
      <c r="DE32" s="346"/>
      <c r="DF32" s="346"/>
      <c r="DG32" s="346"/>
      <c r="DH32" s="346"/>
      <c r="DI32" s="346"/>
      <c r="DJ32" s="346"/>
      <c r="DK32" s="346"/>
      <c r="DL32" s="346"/>
      <c r="DM32" s="346"/>
      <c r="DN32" s="346"/>
      <c r="DO32" s="346"/>
      <c r="DP32" s="346"/>
      <c r="DQ32" s="346"/>
      <c r="DR32" s="346"/>
      <c r="DS32" s="346"/>
      <c r="DT32" s="346"/>
      <c r="DU32" s="346"/>
      <c r="DV32" s="346"/>
      <c r="DW32" s="346"/>
      <c r="DX32" s="346"/>
      <c r="DY32" s="346"/>
      <c r="DZ32" s="346"/>
      <c r="EA32" s="346"/>
      <c r="EB32" s="346"/>
      <c r="EC32" s="346"/>
      <c r="ED32" s="346"/>
      <c r="EE32" s="346"/>
      <c r="EF32" s="346"/>
      <c r="EG32" s="346"/>
      <c r="EH32" s="346"/>
      <c r="EI32" s="346"/>
      <c r="EJ32" s="346"/>
      <c r="EK32" s="346"/>
      <c r="EL32" s="346"/>
      <c r="EM32" s="346"/>
      <c r="EN32" s="346"/>
      <c r="EO32" s="346"/>
      <c r="EP32" s="346"/>
      <c r="EQ32" s="346"/>
      <c r="ER32" s="346"/>
      <c r="ES32" s="346"/>
      <c r="ET32" s="346"/>
      <c r="EU32" s="346"/>
      <c r="EV32" s="346"/>
      <c r="EW32" s="346"/>
      <c r="EX32" s="346"/>
      <c r="EY32" s="346"/>
      <c r="EZ32" s="346"/>
      <c r="FA32" s="346"/>
      <c r="FB32" s="346"/>
      <c r="FC32" s="346"/>
      <c r="FD32" s="346"/>
      <c r="FE32" s="346"/>
      <c r="FF32" s="346"/>
      <c r="FG32" s="346"/>
      <c r="FH32" s="346"/>
      <c r="FI32" s="346"/>
      <c r="FJ32" s="346"/>
      <c r="FK32" s="346"/>
      <c r="FL32" s="346"/>
      <c r="FM32" s="346"/>
      <c r="FN32" s="346"/>
      <c r="FO32" s="346"/>
      <c r="FP32" s="346"/>
      <c r="FQ32" s="346"/>
      <c r="FR32" s="346"/>
      <c r="FS32" s="346"/>
      <c r="FT32" s="346"/>
      <c r="FU32" s="346"/>
      <c r="FV32" s="346"/>
      <c r="FW32" s="346"/>
      <c r="FX32" s="346"/>
      <c r="FY32" s="346"/>
      <c r="FZ32" s="346"/>
      <c r="GA32" s="346"/>
      <c r="GB32" s="346"/>
      <c r="GC32" s="346"/>
      <c r="GD32" s="346"/>
      <c r="GE32" s="346"/>
      <c r="GF32" s="346"/>
      <c r="GG32" s="346"/>
      <c r="GH32" s="346"/>
      <c r="GI32" s="346"/>
      <c r="GJ32" s="346"/>
      <c r="GK32" s="346"/>
      <c r="GL32" s="346"/>
      <c r="GM32" s="346"/>
      <c r="GN32" s="346"/>
      <c r="GO32" s="346"/>
      <c r="GP32" s="346"/>
      <c r="GQ32" s="346"/>
      <c r="GR32" s="346"/>
      <c r="GS32" s="346"/>
      <c r="GT32" s="346"/>
      <c r="GU32" s="346"/>
      <c r="GV32" s="346"/>
      <c r="GW32" s="346"/>
      <c r="GX32" s="346"/>
      <c r="GY32" s="346"/>
      <c r="GZ32" s="346"/>
      <c r="HA32" s="346"/>
      <c r="HB32" s="346"/>
      <c r="HC32" s="346"/>
      <c r="HD32" s="346"/>
      <c r="HE32" s="346"/>
      <c r="HF32" s="346"/>
      <c r="HG32" s="346"/>
      <c r="HH32" s="346"/>
      <c r="HI32" s="346"/>
      <c r="HJ32" s="346"/>
      <c r="HK32" s="346"/>
      <c r="HL32" s="346"/>
      <c r="HM32" s="346"/>
      <c r="HN32" s="346"/>
      <c r="HO32" s="346"/>
      <c r="HP32" s="346"/>
      <c r="HQ32" s="346"/>
      <c r="HR32" s="346"/>
      <c r="HS32" s="346"/>
      <c r="HT32" s="346"/>
      <c r="HU32" s="346"/>
      <c r="HV32" s="346"/>
      <c r="HW32" s="346"/>
      <c r="HX32" s="346"/>
      <c r="HY32" s="346"/>
      <c r="HZ32" s="346"/>
      <c r="IA32" s="346"/>
      <c r="IB32" s="346"/>
      <c r="IC32" s="346"/>
      <c r="ID32" s="346"/>
      <c r="IE32" s="346"/>
      <c r="IF32" s="346"/>
      <c r="IG32" s="346"/>
      <c r="IH32" s="346"/>
      <c r="II32" s="346"/>
      <c r="IJ32" s="346"/>
      <c r="IK32" s="346"/>
      <c r="IL32" s="346"/>
      <c r="IM32" s="346"/>
      <c r="IN32" s="346"/>
      <c r="IO32" s="346"/>
      <c r="IP32" s="346"/>
      <c r="IQ32" s="346"/>
      <c r="IR32" s="346"/>
      <c r="IS32" s="346"/>
      <c r="IT32" s="346"/>
      <c r="IU32" s="346"/>
      <c r="IV32" s="346"/>
    </row>
    <row r="33" spans="1:256" ht="31.5">
      <c r="A33" s="318"/>
      <c r="B33" s="319" t="s">
        <v>840</v>
      </c>
      <c r="C33" s="343">
        <v>958</v>
      </c>
      <c r="D33" s="343"/>
      <c r="E33" s="343">
        <v>958</v>
      </c>
      <c r="F33" s="343"/>
      <c r="G33" s="343">
        <v>825</v>
      </c>
      <c r="H33" s="343">
        <v>133</v>
      </c>
      <c r="I33" s="343"/>
      <c r="J33" s="343">
        <v>133</v>
      </c>
      <c r="K33" s="345">
        <v>0</v>
      </c>
      <c r="L33" s="346">
        <v>0</v>
      </c>
    </row>
    <row r="34" spans="1:256">
      <c r="A34" s="324" t="s">
        <v>85</v>
      </c>
      <c r="B34" s="325" t="s">
        <v>60</v>
      </c>
      <c r="C34" s="344">
        <v>10570</v>
      </c>
      <c r="D34" s="344">
        <v>9861</v>
      </c>
      <c r="E34" s="344">
        <v>835</v>
      </c>
      <c r="F34" s="344">
        <v>126</v>
      </c>
      <c r="G34" s="343">
        <v>9756</v>
      </c>
      <c r="H34" s="344">
        <v>814</v>
      </c>
      <c r="I34" s="344">
        <v>57</v>
      </c>
      <c r="J34" s="344">
        <v>757</v>
      </c>
      <c r="K34" s="345">
        <v>0</v>
      </c>
      <c r="L34" s="346">
        <v>0</v>
      </c>
    </row>
    <row r="35" spans="1:256">
      <c r="A35" s="318"/>
      <c r="B35" s="319" t="s">
        <v>539</v>
      </c>
      <c r="C35" s="343">
        <v>7208</v>
      </c>
      <c r="D35" s="343">
        <v>6900</v>
      </c>
      <c r="E35" s="343">
        <v>434</v>
      </c>
      <c r="F35" s="343">
        <v>126</v>
      </c>
      <c r="G35" s="343">
        <v>6506</v>
      </c>
      <c r="H35" s="343">
        <v>702</v>
      </c>
      <c r="I35" s="343"/>
      <c r="J35" s="343">
        <v>702</v>
      </c>
      <c r="K35" s="345">
        <v>0</v>
      </c>
      <c r="L35" s="346">
        <v>0</v>
      </c>
    </row>
    <row r="36" spans="1:256">
      <c r="A36" s="318"/>
      <c r="B36" s="319" t="s">
        <v>176</v>
      </c>
      <c r="C36" s="343">
        <v>0</v>
      </c>
      <c r="D36" s="344"/>
      <c r="E36" s="343">
        <v>0</v>
      </c>
      <c r="F36" s="344"/>
      <c r="G36" s="343">
        <v>0</v>
      </c>
      <c r="H36" s="343">
        <v>0</v>
      </c>
      <c r="I36" s="344"/>
      <c r="J36" s="344"/>
      <c r="K36" s="345">
        <v>0</v>
      </c>
      <c r="L36" s="346">
        <v>0</v>
      </c>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c r="CQ36" s="346"/>
      <c r="CR36" s="346"/>
      <c r="CS36" s="346"/>
      <c r="CT36" s="346"/>
      <c r="CU36" s="346"/>
      <c r="CV36" s="346"/>
      <c r="CW36" s="346"/>
      <c r="CX36" s="346"/>
      <c r="CY36" s="346"/>
      <c r="CZ36" s="346"/>
      <c r="DA36" s="346"/>
      <c r="DB36" s="346"/>
      <c r="DC36" s="346"/>
      <c r="DD36" s="346"/>
      <c r="DE36" s="346"/>
      <c r="DF36" s="346"/>
      <c r="DG36" s="346"/>
      <c r="DH36" s="346"/>
      <c r="DI36" s="346"/>
      <c r="DJ36" s="346"/>
      <c r="DK36" s="346"/>
      <c r="DL36" s="346"/>
      <c r="DM36" s="346"/>
      <c r="DN36" s="346"/>
      <c r="DO36" s="346"/>
      <c r="DP36" s="346"/>
      <c r="DQ36" s="346"/>
      <c r="DR36" s="346"/>
      <c r="DS36" s="346"/>
      <c r="DT36" s="346"/>
      <c r="DU36" s="346"/>
      <c r="DV36" s="346"/>
      <c r="DW36" s="346"/>
      <c r="DX36" s="346"/>
      <c r="DY36" s="346"/>
      <c r="DZ36" s="346"/>
      <c r="EA36" s="346"/>
      <c r="EB36" s="346"/>
      <c r="EC36" s="346"/>
      <c r="ED36" s="346"/>
      <c r="EE36" s="346"/>
      <c r="EF36" s="346"/>
      <c r="EG36" s="346"/>
      <c r="EH36" s="346"/>
      <c r="EI36" s="346"/>
      <c r="EJ36" s="346"/>
      <c r="EK36" s="346"/>
      <c r="EL36" s="346"/>
      <c r="EM36" s="346"/>
      <c r="EN36" s="346"/>
      <c r="EO36" s="346"/>
      <c r="EP36" s="346"/>
      <c r="EQ36" s="346"/>
      <c r="ER36" s="346"/>
      <c r="ES36" s="346"/>
      <c r="ET36" s="346"/>
      <c r="EU36" s="346"/>
      <c r="EV36" s="346"/>
      <c r="EW36" s="346"/>
      <c r="EX36" s="346"/>
      <c r="EY36" s="346"/>
      <c r="EZ36" s="346"/>
      <c r="FA36" s="346"/>
      <c r="FB36" s="346"/>
      <c r="FC36" s="346"/>
      <c r="FD36" s="346"/>
      <c r="FE36" s="346"/>
      <c r="FF36" s="346"/>
      <c r="FG36" s="346"/>
      <c r="FH36" s="346"/>
      <c r="FI36" s="346"/>
      <c r="FJ36" s="346"/>
      <c r="FK36" s="346"/>
      <c r="FL36" s="346"/>
      <c r="FM36" s="346"/>
      <c r="FN36" s="346"/>
      <c r="FO36" s="346"/>
      <c r="FP36" s="346"/>
      <c r="FQ36" s="346"/>
      <c r="FR36" s="346"/>
      <c r="FS36" s="346"/>
      <c r="FT36" s="346"/>
      <c r="FU36" s="346"/>
      <c r="FV36" s="346"/>
      <c r="FW36" s="346"/>
      <c r="FX36" s="346"/>
      <c r="FY36" s="346"/>
      <c r="FZ36" s="346"/>
      <c r="GA36" s="346"/>
      <c r="GB36" s="346"/>
      <c r="GC36" s="346"/>
      <c r="GD36" s="346"/>
      <c r="GE36" s="346"/>
      <c r="GF36" s="346"/>
      <c r="GG36" s="346"/>
      <c r="GH36" s="346"/>
      <c r="GI36" s="346"/>
      <c r="GJ36" s="346"/>
      <c r="GK36" s="346"/>
      <c r="GL36" s="346"/>
      <c r="GM36" s="346"/>
      <c r="GN36" s="346"/>
      <c r="GO36" s="346"/>
      <c r="GP36" s="346"/>
      <c r="GQ36" s="346"/>
      <c r="GR36" s="346"/>
      <c r="GS36" s="346"/>
      <c r="GT36" s="346"/>
      <c r="GU36" s="346"/>
      <c r="GV36" s="346"/>
      <c r="GW36" s="346"/>
      <c r="GX36" s="346"/>
      <c r="GY36" s="346"/>
      <c r="GZ36" s="346"/>
      <c r="HA36" s="346"/>
      <c r="HB36" s="346"/>
      <c r="HC36" s="346"/>
      <c r="HD36" s="346"/>
      <c r="HE36" s="346"/>
      <c r="HF36" s="346"/>
      <c r="HG36" s="346"/>
      <c r="HH36" s="346"/>
      <c r="HI36" s="346"/>
      <c r="HJ36" s="346"/>
      <c r="HK36" s="346"/>
      <c r="HL36" s="346"/>
      <c r="HM36" s="346"/>
      <c r="HN36" s="346"/>
      <c r="HO36" s="346"/>
      <c r="HP36" s="346"/>
      <c r="HQ36" s="346"/>
      <c r="HR36" s="346"/>
      <c r="HS36" s="346"/>
      <c r="HT36" s="346"/>
      <c r="HU36" s="346"/>
      <c r="HV36" s="346"/>
      <c r="HW36" s="346"/>
      <c r="HX36" s="346"/>
      <c r="HY36" s="346"/>
      <c r="HZ36" s="346"/>
      <c r="IA36" s="346"/>
      <c r="IB36" s="346"/>
      <c r="IC36" s="346"/>
      <c r="ID36" s="346"/>
      <c r="IE36" s="346"/>
      <c r="IF36" s="346"/>
      <c r="IG36" s="346"/>
      <c r="IH36" s="346"/>
      <c r="II36" s="346"/>
      <c r="IJ36" s="346"/>
      <c r="IK36" s="346"/>
      <c r="IL36" s="346"/>
      <c r="IM36" s="346"/>
      <c r="IN36" s="346"/>
      <c r="IO36" s="346"/>
      <c r="IP36" s="346"/>
      <c r="IQ36" s="346"/>
      <c r="IR36" s="346"/>
      <c r="IS36" s="346"/>
      <c r="IT36" s="346"/>
      <c r="IU36" s="346"/>
      <c r="IV36" s="346"/>
    </row>
    <row r="37" spans="1:256">
      <c r="A37" s="318"/>
      <c r="B37" s="319" t="s">
        <v>177</v>
      </c>
      <c r="C37" s="343">
        <v>3362</v>
      </c>
      <c r="D37" s="343">
        <v>2961</v>
      </c>
      <c r="E37" s="343">
        <v>401</v>
      </c>
      <c r="F37" s="343"/>
      <c r="G37" s="343">
        <v>3250</v>
      </c>
      <c r="H37" s="343">
        <v>112</v>
      </c>
      <c r="I37" s="343">
        <v>57</v>
      </c>
      <c r="J37" s="343">
        <v>55</v>
      </c>
      <c r="K37" s="345">
        <v>0</v>
      </c>
      <c r="L37" s="346">
        <v>0</v>
      </c>
    </row>
    <row r="38" spans="1:256">
      <c r="A38" s="324" t="s">
        <v>99</v>
      </c>
      <c r="B38" s="325" t="s">
        <v>181</v>
      </c>
      <c r="C38" s="344">
        <v>31107</v>
      </c>
      <c r="D38" s="344">
        <v>26597</v>
      </c>
      <c r="E38" s="344">
        <v>4635</v>
      </c>
      <c r="F38" s="344">
        <v>125</v>
      </c>
      <c r="G38" s="343">
        <v>27553</v>
      </c>
      <c r="H38" s="344">
        <v>3554</v>
      </c>
      <c r="I38" s="344">
        <v>0</v>
      </c>
      <c r="J38" s="344">
        <v>2378</v>
      </c>
      <c r="K38" s="345">
        <v>1176</v>
      </c>
      <c r="L38" s="346">
        <v>0</v>
      </c>
    </row>
    <row r="39" spans="1:256">
      <c r="A39" s="318"/>
      <c r="B39" s="319" t="s">
        <v>540</v>
      </c>
      <c r="C39" s="343">
        <v>14374</v>
      </c>
      <c r="D39" s="343">
        <v>10197</v>
      </c>
      <c r="E39" s="343">
        <v>4302</v>
      </c>
      <c r="F39" s="343">
        <v>125</v>
      </c>
      <c r="G39" s="343">
        <v>12359</v>
      </c>
      <c r="H39" s="343">
        <v>2015</v>
      </c>
      <c r="I39" s="343"/>
      <c r="J39" s="343">
        <v>2015</v>
      </c>
      <c r="K39" s="327">
        <v>0</v>
      </c>
      <c r="L39" s="346">
        <v>0</v>
      </c>
    </row>
    <row r="40" spans="1:256">
      <c r="A40" s="318"/>
      <c r="B40" s="319" t="s">
        <v>4</v>
      </c>
      <c r="C40" s="343">
        <v>9875</v>
      </c>
      <c r="D40" s="343">
        <v>9699</v>
      </c>
      <c r="E40" s="343">
        <v>176</v>
      </c>
      <c r="F40" s="347"/>
      <c r="G40" s="343">
        <v>9512</v>
      </c>
      <c r="H40" s="343">
        <v>363</v>
      </c>
      <c r="I40" s="347"/>
      <c r="J40" s="343">
        <v>363</v>
      </c>
      <c r="K40" s="327">
        <v>0</v>
      </c>
      <c r="L40" s="346">
        <v>0</v>
      </c>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0"/>
      <c r="BA40" s="330"/>
      <c r="BB40" s="330"/>
      <c r="BC40" s="330"/>
      <c r="BD40" s="330"/>
      <c r="BE40" s="330"/>
      <c r="BF40" s="330"/>
      <c r="BG40" s="330"/>
      <c r="BH40" s="330"/>
      <c r="BI40" s="330"/>
      <c r="BJ40" s="330"/>
      <c r="BK40" s="330"/>
      <c r="BL40" s="330"/>
      <c r="BM40" s="330"/>
      <c r="BN40" s="330"/>
      <c r="BO40" s="330"/>
      <c r="BP40" s="330"/>
      <c r="BQ40" s="330"/>
      <c r="BR40" s="330"/>
      <c r="BS40" s="330"/>
      <c r="BT40" s="330"/>
      <c r="BU40" s="330"/>
      <c r="BV40" s="330"/>
      <c r="BW40" s="330"/>
      <c r="BX40" s="330"/>
      <c r="BY40" s="330"/>
      <c r="BZ40" s="330"/>
      <c r="CA40" s="330"/>
      <c r="CB40" s="330"/>
      <c r="CC40" s="330"/>
      <c r="CD40" s="330"/>
      <c r="CE40" s="330"/>
      <c r="CF40" s="330"/>
      <c r="CG40" s="330"/>
      <c r="CH40" s="330"/>
      <c r="CI40" s="330"/>
      <c r="CJ40" s="330"/>
      <c r="CK40" s="330"/>
      <c r="CL40" s="330"/>
      <c r="CM40" s="330"/>
      <c r="CN40" s="330"/>
      <c r="CO40" s="330"/>
      <c r="CP40" s="330"/>
      <c r="CQ40" s="330"/>
      <c r="CR40" s="330"/>
      <c r="CS40" s="330"/>
      <c r="CT40" s="330"/>
      <c r="CU40" s="330"/>
      <c r="CV40" s="330"/>
      <c r="CW40" s="330"/>
      <c r="CX40" s="330"/>
      <c r="CY40" s="330"/>
      <c r="CZ40" s="330"/>
      <c r="DA40" s="330"/>
      <c r="DB40" s="330"/>
      <c r="DC40" s="330"/>
      <c r="DD40" s="330"/>
      <c r="DE40" s="330"/>
      <c r="DF40" s="330"/>
      <c r="DG40" s="330"/>
      <c r="DH40" s="330"/>
      <c r="DI40" s="330"/>
      <c r="DJ40" s="330"/>
      <c r="DK40" s="330"/>
      <c r="DL40" s="330"/>
      <c r="DM40" s="330"/>
      <c r="DN40" s="330"/>
      <c r="DO40" s="330"/>
      <c r="DP40" s="330"/>
      <c r="DQ40" s="330"/>
      <c r="DR40" s="330"/>
      <c r="DS40" s="330"/>
      <c r="DT40" s="330"/>
      <c r="DU40" s="330"/>
      <c r="DV40" s="330"/>
      <c r="DW40" s="330"/>
      <c r="DX40" s="330"/>
      <c r="DY40" s="330"/>
      <c r="DZ40" s="330"/>
      <c r="EA40" s="330"/>
      <c r="EB40" s="330"/>
      <c r="EC40" s="330"/>
      <c r="ED40" s="330"/>
      <c r="EE40" s="330"/>
      <c r="EF40" s="330"/>
      <c r="EG40" s="330"/>
      <c r="EH40" s="330"/>
      <c r="EI40" s="330"/>
      <c r="EJ40" s="330"/>
      <c r="EK40" s="330"/>
      <c r="EL40" s="330"/>
      <c r="EM40" s="330"/>
      <c r="EN40" s="330"/>
      <c r="EO40" s="330"/>
      <c r="EP40" s="330"/>
      <c r="EQ40" s="330"/>
      <c r="ER40" s="330"/>
      <c r="ES40" s="330"/>
      <c r="ET40" s="330"/>
      <c r="EU40" s="330"/>
      <c r="EV40" s="330"/>
      <c r="EW40" s="330"/>
      <c r="EX40" s="330"/>
      <c r="EY40" s="330"/>
      <c r="EZ40" s="330"/>
      <c r="FA40" s="330"/>
      <c r="FB40" s="330"/>
      <c r="FC40" s="330"/>
      <c r="FD40" s="330"/>
      <c r="FE40" s="330"/>
      <c r="FF40" s="330"/>
      <c r="FG40" s="330"/>
      <c r="FH40" s="330"/>
      <c r="FI40" s="330"/>
      <c r="FJ40" s="330"/>
      <c r="FK40" s="330"/>
      <c r="FL40" s="330"/>
      <c r="FM40" s="330"/>
      <c r="FN40" s="330"/>
      <c r="FO40" s="330"/>
      <c r="FP40" s="330"/>
      <c r="FQ40" s="330"/>
      <c r="FR40" s="330"/>
      <c r="FS40" s="330"/>
      <c r="FT40" s="330"/>
      <c r="FU40" s="330"/>
      <c r="FV40" s="330"/>
      <c r="FW40" s="330"/>
      <c r="FX40" s="330"/>
      <c r="FY40" s="330"/>
      <c r="FZ40" s="330"/>
      <c r="GA40" s="330"/>
      <c r="GB40" s="330"/>
      <c r="GC40" s="330"/>
      <c r="GD40" s="330"/>
      <c r="GE40" s="330"/>
      <c r="GF40" s="330"/>
      <c r="GG40" s="330"/>
      <c r="GH40" s="330"/>
      <c r="GI40" s="330"/>
      <c r="GJ40" s="330"/>
      <c r="GK40" s="330"/>
      <c r="GL40" s="330"/>
      <c r="GM40" s="330"/>
      <c r="GN40" s="330"/>
      <c r="GO40" s="330"/>
      <c r="GP40" s="330"/>
      <c r="GQ40" s="330"/>
      <c r="GR40" s="330"/>
      <c r="GS40" s="330"/>
      <c r="GT40" s="330"/>
      <c r="GU40" s="330"/>
      <c r="GV40" s="330"/>
      <c r="GW40" s="330"/>
      <c r="GX40" s="330"/>
      <c r="GY40" s="330"/>
      <c r="GZ40" s="330"/>
      <c r="HA40" s="330"/>
      <c r="HB40" s="330"/>
      <c r="HC40" s="330"/>
      <c r="HD40" s="330"/>
      <c r="HE40" s="330"/>
      <c r="HF40" s="330"/>
      <c r="HG40" s="330"/>
      <c r="HH40" s="330"/>
      <c r="HI40" s="330"/>
      <c r="HJ40" s="330"/>
      <c r="HK40" s="330"/>
      <c r="HL40" s="330"/>
      <c r="HM40" s="330"/>
      <c r="HN40" s="330"/>
      <c r="HO40" s="330"/>
      <c r="HP40" s="330"/>
      <c r="HQ40" s="330"/>
      <c r="HR40" s="330"/>
      <c r="HS40" s="330"/>
      <c r="HT40" s="330"/>
      <c r="HU40" s="330"/>
      <c r="HV40" s="330"/>
      <c r="HW40" s="330"/>
      <c r="HX40" s="330"/>
      <c r="HY40" s="330"/>
      <c r="HZ40" s="330"/>
      <c r="IA40" s="330"/>
      <c r="IB40" s="330"/>
      <c r="IC40" s="330"/>
      <c r="ID40" s="330"/>
      <c r="IE40" s="330"/>
      <c r="IF40" s="330"/>
      <c r="IG40" s="330"/>
      <c r="IH40" s="330"/>
      <c r="II40" s="330"/>
      <c r="IJ40" s="330"/>
      <c r="IK40" s="330"/>
      <c r="IL40" s="330"/>
      <c r="IM40" s="330"/>
      <c r="IN40" s="330"/>
      <c r="IO40" s="330"/>
      <c r="IP40" s="330"/>
      <c r="IQ40" s="330"/>
      <c r="IR40" s="330"/>
      <c r="IS40" s="330"/>
      <c r="IT40" s="330"/>
      <c r="IU40" s="330"/>
      <c r="IV40" s="330"/>
    </row>
    <row r="41" spans="1:256">
      <c r="A41" s="318"/>
      <c r="B41" s="319" t="s">
        <v>178</v>
      </c>
      <c r="C41" s="343">
        <v>6858</v>
      </c>
      <c r="D41" s="343">
        <v>6701</v>
      </c>
      <c r="E41" s="343">
        <v>157</v>
      </c>
      <c r="F41" s="343"/>
      <c r="G41" s="343">
        <v>5682</v>
      </c>
      <c r="H41" s="343">
        <v>1176</v>
      </c>
      <c r="I41" s="343"/>
      <c r="J41" s="343"/>
      <c r="K41" s="345">
        <v>1176</v>
      </c>
      <c r="L41" s="346">
        <v>0</v>
      </c>
    </row>
    <row r="42" spans="1:256">
      <c r="A42" s="324" t="s">
        <v>541</v>
      </c>
      <c r="B42" s="325" t="s">
        <v>542</v>
      </c>
      <c r="C42" s="344">
        <v>39793</v>
      </c>
      <c r="D42" s="344">
        <v>28119</v>
      </c>
      <c r="E42" s="344">
        <v>11674</v>
      </c>
      <c r="F42" s="344">
        <v>0</v>
      </c>
      <c r="G42" s="343">
        <v>23571</v>
      </c>
      <c r="H42" s="344">
        <v>16222</v>
      </c>
      <c r="I42" s="344">
        <v>15921</v>
      </c>
      <c r="J42" s="344">
        <v>301</v>
      </c>
      <c r="K42" s="345">
        <v>0</v>
      </c>
      <c r="L42" s="346">
        <v>0</v>
      </c>
    </row>
    <row r="43" spans="1:256">
      <c r="A43" s="318"/>
      <c r="B43" s="319" t="s">
        <v>5</v>
      </c>
      <c r="C43" s="343">
        <v>32903</v>
      </c>
      <c r="D43" s="343">
        <v>26575</v>
      </c>
      <c r="E43" s="343">
        <v>6328</v>
      </c>
      <c r="F43" s="343"/>
      <c r="G43" s="343">
        <v>18404</v>
      </c>
      <c r="H43" s="343">
        <v>14499</v>
      </c>
      <c r="I43" s="343">
        <v>14377</v>
      </c>
      <c r="J43" s="343">
        <v>122</v>
      </c>
      <c r="K43" s="345">
        <v>0</v>
      </c>
      <c r="L43" s="346">
        <v>0</v>
      </c>
    </row>
    <row r="44" spans="1:256" ht="31.5">
      <c r="A44" s="318"/>
      <c r="B44" s="319" t="s">
        <v>6</v>
      </c>
      <c r="C44" s="343">
        <v>2114</v>
      </c>
      <c r="D44" s="343">
        <v>1544</v>
      </c>
      <c r="E44" s="343">
        <v>570</v>
      </c>
      <c r="F44" s="343"/>
      <c r="G44" s="343">
        <v>1984</v>
      </c>
      <c r="H44" s="343">
        <v>130</v>
      </c>
      <c r="I44" s="343">
        <v>0</v>
      </c>
      <c r="J44" s="343">
        <v>130</v>
      </c>
      <c r="K44" s="345">
        <v>0</v>
      </c>
      <c r="L44" s="346">
        <v>0</v>
      </c>
    </row>
    <row r="45" spans="1:256">
      <c r="A45" s="318"/>
      <c r="B45" s="319" t="s">
        <v>841</v>
      </c>
      <c r="C45" s="343">
        <v>4776</v>
      </c>
      <c r="D45" s="348"/>
      <c r="E45" s="343">
        <v>4776</v>
      </c>
      <c r="F45" s="348"/>
      <c r="G45" s="343">
        <v>3183</v>
      </c>
      <c r="H45" s="343">
        <v>1593</v>
      </c>
      <c r="I45" s="343">
        <v>1544</v>
      </c>
      <c r="J45" s="343">
        <v>49</v>
      </c>
      <c r="K45" s="345">
        <v>0</v>
      </c>
      <c r="L45" s="346">
        <v>0</v>
      </c>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c r="BX45" s="346"/>
      <c r="BY45" s="346"/>
      <c r="BZ45" s="346"/>
      <c r="CA45" s="346"/>
      <c r="CB45" s="346"/>
      <c r="CC45" s="346"/>
      <c r="CD45" s="346"/>
      <c r="CE45" s="346"/>
      <c r="CF45" s="346"/>
      <c r="CG45" s="346"/>
      <c r="CH45" s="346"/>
      <c r="CI45" s="346"/>
      <c r="CJ45" s="346"/>
      <c r="CK45" s="346"/>
      <c r="CL45" s="346"/>
      <c r="CM45" s="346"/>
      <c r="CN45" s="346"/>
      <c r="CO45" s="346"/>
      <c r="CP45" s="346"/>
      <c r="CQ45" s="346"/>
      <c r="CR45" s="346"/>
      <c r="CS45" s="346"/>
      <c r="CT45" s="346"/>
      <c r="CU45" s="346"/>
      <c r="CV45" s="346"/>
      <c r="CW45" s="346"/>
      <c r="CX45" s="346"/>
      <c r="CY45" s="346"/>
      <c r="CZ45" s="346"/>
      <c r="DA45" s="346"/>
      <c r="DB45" s="346"/>
      <c r="DC45" s="346"/>
      <c r="DD45" s="346"/>
      <c r="DE45" s="346"/>
      <c r="DF45" s="346"/>
      <c r="DG45" s="346"/>
      <c r="DH45" s="346"/>
      <c r="DI45" s="346"/>
      <c r="DJ45" s="346"/>
      <c r="DK45" s="346"/>
      <c r="DL45" s="346"/>
      <c r="DM45" s="346"/>
      <c r="DN45" s="346"/>
      <c r="DO45" s="346"/>
      <c r="DP45" s="346"/>
      <c r="DQ45" s="346"/>
      <c r="DR45" s="346"/>
      <c r="DS45" s="346"/>
      <c r="DT45" s="346"/>
      <c r="DU45" s="346"/>
      <c r="DV45" s="346"/>
      <c r="DW45" s="346"/>
      <c r="DX45" s="346"/>
      <c r="DY45" s="346"/>
      <c r="DZ45" s="346"/>
      <c r="EA45" s="346"/>
      <c r="EB45" s="346"/>
      <c r="EC45" s="346"/>
      <c r="ED45" s="346"/>
      <c r="EE45" s="346"/>
      <c r="EF45" s="346"/>
      <c r="EG45" s="346"/>
      <c r="EH45" s="346"/>
      <c r="EI45" s="346"/>
      <c r="EJ45" s="346"/>
      <c r="EK45" s="346"/>
      <c r="EL45" s="346"/>
      <c r="EM45" s="346"/>
      <c r="EN45" s="346"/>
      <c r="EO45" s="346"/>
      <c r="EP45" s="346"/>
      <c r="EQ45" s="346"/>
      <c r="ER45" s="346"/>
      <c r="ES45" s="346"/>
      <c r="ET45" s="346"/>
      <c r="EU45" s="346"/>
      <c r="EV45" s="346"/>
      <c r="EW45" s="346"/>
      <c r="EX45" s="346"/>
      <c r="EY45" s="346"/>
      <c r="EZ45" s="346"/>
      <c r="FA45" s="346"/>
      <c r="FB45" s="346"/>
      <c r="FC45" s="346"/>
      <c r="FD45" s="346"/>
      <c r="FE45" s="346"/>
      <c r="FF45" s="346"/>
      <c r="FG45" s="346"/>
      <c r="FH45" s="346"/>
      <c r="FI45" s="346"/>
      <c r="FJ45" s="346"/>
      <c r="FK45" s="346"/>
      <c r="FL45" s="346"/>
      <c r="FM45" s="346"/>
      <c r="FN45" s="346"/>
      <c r="FO45" s="346"/>
      <c r="FP45" s="346"/>
      <c r="FQ45" s="346"/>
      <c r="FR45" s="346"/>
      <c r="FS45" s="346"/>
      <c r="FT45" s="346"/>
      <c r="FU45" s="346"/>
      <c r="FV45" s="346"/>
      <c r="FW45" s="346"/>
      <c r="FX45" s="346"/>
      <c r="FY45" s="346"/>
      <c r="FZ45" s="346"/>
      <c r="GA45" s="346"/>
      <c r="GB45" s="346"/>
      <c r="GC45" s="346"/>
      <c r="GD45" s="346"/>
      <c r="GE45" s="346"/>
      <c r="GF45" s="346"/>
      <c r="GG45" s="346"/>
      <c r="GH45" s="346"/>
      <c r="GI45" s="346"/>
      <c r="GJ45" s="346"/>
      <c r="GK45" s="346"/>
      <c r="GL45" s="346"/>
      <c r="GM45" s="346"/>
      <c r="GN45" s="346"/>
      <c r="GO45" s="346"/>
      <c r="GP45" s="346"/>
      <c r="GQ45" s="346"/>
      <c r="GR45" s="346"/>
      <c r="GS45" s="346"/>
      <c r="GT45" s="346"/>
      <c r="GU45" s="346"/>
      <c r="GV45" s="346"/>
      <c r="GW45" s="346"/>
      <c r="GX45" s="346"/>
      <c r="GY45" s="346"/>
      <c r="GZ45" s="346"/>
      <c r="HA45" s="346"/>
      <c r="HB45" s="346"/>
      <c r="HC45" s="346"/>
      <c r="HD45" s="346"/>
      <c r="HE45" s="346"/>
      <c r="HF45" s="346"/>
      <c r="HG45" s="346"/>
      <c r="HH45" s="346"/>
      <c r="HI45" s="346"/>
      <c r="HJ45" s="346"/>
      <c r="HK45" s="346"/>
      <c r="HL45" s="346"/>
      <c r="HM45" s="346"/>
      <c r="HN45" s="346"/>
      <c r="HO45" s="346"/>
      <c r="HP45" s="346"/>
      <c r="HQ45" s="346"/>
      <c r="HR45" s="346"/>
      <c r="HS45" s="346"/>
      <c r="HT45" s="346"/>
      <c r="HU45" s="346"/>
      <c r="HV45" s="346"/>
      <c r="HW45" s="346"/>
      <c r="HX45" s="346"/>
      <c r="HY45" s="346"/>
      <c r="HZ45" s="346"/>
      <c r="IA45" s="346"/>
      <c r="IB45" s="346"/>
      <c r="IC45" s="346"/>
      <c r="ID45" s="346"/>
      <c r="IE45" s="346"/>
      <c r="IF45" s="346"/>
      <c r="IG45" s="346"/>
      <c r="IH45" s="346"/>
      <c r="II45" s="346"/>
      <c r="IJ45" s="346"/>
      <c r="IK45" s="346"/>
      <c r="IL45" s="346"/>
      <c r="IM45" s="346"/>
      <c r="IN45" s="346"/>
      <c r="IO45" s="346"/>
      <c r="IP45" s="346"/>
      <c r="IQ45" s="346"/>
      <c r="IR45" s="346"/>
      <c r="IS45" s="346"/>
      <c r="IT45" s="346"/>
      <c r="IU45" s="346"/>
      <c r="IV45" s="346"/>
    </row>
    <row r="46" spans="1:256" ht="31.5">
      <c r="A46" s="318"/>
      <c r="B46" s="319" t="s">
        <v>255</v>
      </c>
      <c r="C46" s="343">
        <v>0</v>
      </c>
      <c r="D46" s="343"/>
      <c r="E46" s="343">
        <v>0</v>
      </c>
      <c r="F46" s="343"/>
      <c r="G46" s="343">
        <v>0</v>
      </c>
      <c r="H46" s="343">
        <v>0</v>
      </c>
      <c r="I46" s="343"/>
      <c r="J46" s="343">
        <v>0</v>
      </c>
      <c r="K46" s="345">
        <v>0</v>
      </c>
      <c r="L46" s="346">
        <v>0</v>
      </c>
    </row>
    <row r="47" spans="1:256">
      <c r="A47" s="324" t="s">
        <v>543</v>
      </c>
      <c r="B47" s="325" t="s">
        <v>61</v>
      </c>
      <c r="C47" s="344">
        <v>17075</v>
      </c>
      <c r="D47" s="344">
        <v>15869</v>
      </c>
      <c r="E47" s="344">
        <v>1206</v>
      </c>
      <c r="F47" s="344">
        <v>0</v>
      </c>
      <c r="G47" s="343">
        <v>14998</v>
      </c>
      <c r="H47" s="344">
        <v>2077</v>
      </c>
      <c r="I47" s="344">
        <v>0</v>
      </c>
      <c r="J47" s="344">
        <v>2077</v>
      </c>
      <c r="K47" s="345">
        <v>0</v>
      </c>
      <c r="L47" s="346">
        <v>0</v>
      </c>
    </row>
    <row r="48" spans="1:256">
      <c r="A48" s="318"/>
      <c r="B48" s="319" t="s">
        <v>7</v>
      </c>
      <c r="C48" s="343">
        <v>16385</v>
      </c>
      <c r="D48" s="343">
        <v>15179</v>
      </c>
      <c r="E48" s="343">
        <v>1206</v>
      </c>
      <c r="F48" s="343"/>
      <c r="G48" s="343">
        <v>14308</v>
      </c>
      <c r="H48" s="343">
        <v>2077</v>
      </c>
      <c r="I48" s="343"/>
      <c r="J48" s="343">
        <v>2077</v>
      </c>
      <c r="K48" s="345">
        <v>0</v>
      </c>
      <c r="L48" s="346">
        <v>0</v>
      </c>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6"/>
      <c r="BQ48" s="346"/>
      <c r="BR48" s="346"/>
      <c r="BS48" s="346"/>
      <c r="BT48" s="346"/>
      <c r="BU48" s="346"/>
      <c r="BV48" s="346"/>
      <c r="BW48" s="346"/>
      <c r="BX48" s="346"/>
      <c r="BY48" s="346"/>
      <c r="BZ48" s="346"/>
      <c r="CA48" s="346"/>
      <c r="CB48" s="346"/>
      <c r="CC48" s="346"/>
      <c r="CD48" s="346"/>
      <c r="CE48" s="346"/>
      <c r="CF48" s="346"/>
      <c r="CG48" s="346"/>
      <c r="CH48" s="346"/>
      <c r="CI48" s="346"/>
      <c r="CJ48" s="346"/>
      <c r="CK48" s="346"/>
      <c r="CL48" s="346"/>
      <c r="CM48" s="346"/>
      <c r="CN48" s="346"/>
      <c r="CO48" s="346"/>
      <c r="CP48" s="346"/>
      <c r="CQ48" s="346"/>
      <c r="CR48" s="346"/>
      <c r="CS48" s="346"/>
      <c r="CT48" s="346"/>
      <c r="CU48" s="346"/>
      <c r="CV48" s="346"/>
      <c r="CW48" s="346"/>
      <c r="CX48" s="346"/>
      <c r="CY48" s="346"/>
      <c r="CZ48" s="346"/>
      <c r="DA48" s="346"/>
      <c r="DB48" s="346"/>
      <c r="DC48" s="346"/>
      <c r="DD48" s="346"/>
      <c r="DE48" s="346"/>
      <c r="DF48" s="346"/>
      <c r="DG48" s="346"/>
      <c r="DH48" s="346"/>
      <c r="DI48" s="346"/>
      <c r="DJ48" s="346"/>
      <c r="DK48" s="346"/>
      <c r="DL48" s="346"/>
      <c r="DM48" s="346"/>
      <c r="DN48" s="346"/>
      <c r="DO48" s="346"/>
      <c r="DP48" s="346"/>
      <c r="DQ48" s="346"/>
      <c r="DR48" s="346"/>
      <c r="DS48" s="346"/>
      <c r="DT48" s="346"/>
      <c r="DU48" s="346"/>
      <c r="DV48" s="346"/>
      <c r="DW48" s="346"/>
      <c r="DX48" s="346"/>
      <c r="DY48" s="346"/>
      <c r="DZ48" s="346"/>
      <c r="EA48" s="346"/>
      <c r="EB48" s="346"/>
      <c r="EC48" s="346"/>
      <c r="ED48" s="346"/>
      <c r="EE48" s="346"/>
      <c r="EF48" s="346"/>
      <c r="EG48" s="346"/>
      <c r="EH48" s="346"/>
      <c r="EI48" s="346"/>
      <c r="EJ48" s="346"/>
      <c r="EK48" s="346"/>
      <c r="EL48" s="346"/>
      <c r="EM48" s="346"/>
      <c r="EN48" s="346"/>
      <c r="EO48" s="346"/>
      <c r="EP48" s="346"/>
      <c r="EQ48" s="346"/>
      <c r="ER48" s="346"/>
      <c r="ES48" s="346"/>
      <c r="ET48" s="346"/>
      <c r="EU48" s="346"/>
      <c r="EV48" s="346"/>
      <c r="EW48" s="346"/>
      <c r="EX48" s="346"/>
      <c r="EY48" s="346"/>
      <c r="EZ48" s="346"/>
      <c r="FA48" s="346"/>
      <c r="FB48" s="346"/>
      <c r="FC48" s="346"/>
      <c r="FD48" s="346"/>
      <c r="FE48" s="346"/>
      <c r="FF48" s="346"/>
      <c r="FG48" s="346"/>
      <c r="FH48" s="346"/>
      <c r="FI48" s="346"/>
      <c r="FJ48" s="346"/>
      <c r="FK48" s="346"/>
      <c r="FL48" s="346"/>
      <c r="FM48" s="346"/>
      <c r="FN48" s="346"/>
      <c r="FO48" s="346"/>
      <c r="FP48" s="346"/>
      <c r="FQ48" s="346"/>
      <c r="FR48" s="346"/>
      <c r="FS48" s="346"/>
      <c r="FT48" s="346"/>
      <c r="FU48" s="346"/>
      <c r="FV48" s="346"/>
      <c r="FW48" s="346"/>
      <c r="FX48" s="346"/>
      <c r="FY48" s="346"/>
      <c r="FZ48" s="346"/>
      <c r="GA48" s="346"/>
      <c r="GB48" s="346"/>
      <c r="GC48" s="346"/>
      <c r="GD48" s="346"/>
      <c r="GE48" s="346"/>
      <c r="GF48" s="346"/>
      <c r="GG48" s="346"/>
      <c r="GH48" s="346"/>
      <c r="GI48" s="346"/>
      <c r="GJ48" s="346"/>
      <c r="GK48" s="346"/>
      <c r="GL48" s="346"/>
      <c r="GM48" s="346"/>
      <c r="GN48" s="346"/>
      <c r="GO48" s="346"/>
      <c r="GP48" s="346"/>
      <c r="GQ48" s="346"/>
      <c r="GR48" s="346"/>
      <c r="GS48" s="346"/>
      <c r="GT48" s="346"/>
      <c r="GU48" s="346"/>
      <c r="GV48" s="346"/>
      <c r="GW48" s="346"/>
      <c r="GX48" s="346"/>
      <c r="GY48" s="346"/>
      <c r="GZ48" s="346"/>
      <c r="HA48" s="346"/>
      <c r="HB48" s="346"/>
      <c r="HC48" s="346"/>
      <c r="HD48" s="346"/>
      <c r="HE48" s="346"/>
      <c r="HF48" s="346"/>
      <c r="HG48" s="346"/>
      <c r="HH48" s="346"/>
      <c r="HI48" s="346"/>
      <c r="HJ48" s="346"/>
      <c r="HK48" s="346"/>
      <c r="HL48" s="346"/>
      <c r="HM48" s="346"/>
      <c r="HN48" s="346"/>
      <c r="HO48" s="346"/>
      <c r="HP48" s="346"/>
      <c r="HQ48" s="346"/>
      <c r="HR48" s="346"/>
      <c r="HS48" s="346"/>
      <c r="HT48" s="346"/>
      <c r="HU48" s="346"/>
      <c r="HV48" s="346"/>
      <c r="HW48" s="346"/>
      <c r="HX48" s="346"/>
      <c r="HY48" s="346"/>
      <c r="HZ48" s="346"/>
      <c r="IA48" s="346"/>
      <c r="IB48" s="346"/>
      <c r="IC48" s="346"/>
      <c r="ID48" s="346"/>
      <c r="IE48" s="346"/>
      <c r="IF48" s="346"/>
      <c r="IG48" s="346"/>
      <c r="IH48" s="346"/>
      <c r="II48" s="346"/>
      <c r="IJ48" s="346"/>
      <c r="IK48" s="346"/>
      <c r="IL48" s="346"/>
      <c r="IM48" s="346"/>
      <c r="IN48" s="346"/>
      <c r="IO48" s="346"/>
      <c r="IP48" s="346"/>
      <c r="IQ48" s="346"/>
      <c r="IR48" s="346"/>
      <c r="IS48" s="346"/>
      <c r="IT48" s="346"/>
      <c r="IU48" s="346"/>
      <c r="IV48" s="346"/>
    </row>
    <row r="49" spans="1:256">
      <c r="A49" s="318"/>
      <c r="B49" s="319" t="s">
        <v>179</v>
      </c>
      <c r="C49" s="343">
        <v>690</v>
      </c>
      <c r="D49" s="343">
        <v>690</v>
      </c>
      <c r="E49" s="343">
        <v>0</v>
      </c>
      <c r="F49" s="343"/>
      <c r="G49" s="343">
        <v>690</v>
      </c>
      <c r="H49" s="343">
        <v>0</v>
      </c>
      <c r="I49" s="343"/>
      <c r="J49" s="343"/>
      <c r="K49" s="345">
        <v>0</v>
      </c>
      <c r="L49" s="346">
        <v>0</v>
      </c>
    </row>
    <row r="50" spans="1:256">
      <c r="A50" s="324" t="s">
        <v>100</v>
      </c>
      <c r="B50" s="325" t="s">
        <v>62</v>
      </c>
      <c r="C50" s="344">
        <v>10001</v>
      </c>
      <c r="D50" s="344">
        <v>10969</v>
      </c>
      <c r="E50" s="344">
        <v>93</v>
      </c>
      <c r="F50" s="344">
        <v>1061</v>
      </c>
      <c r="G50" s="343">
        <v>9580</v>
      </c>
      <c r="H50" s="344">
        <v>421</v>
      </c>
      <c r="I50" s="344">
        <v>0</v>
      </c>
      <c r="J50" s="344">
        <v>421</v>
      </c>
      <c r="K50" s="345"/>
      <c r="L50" s="346">
        <v>0</v>
      </c>
    </row>
    <row r="51" spans="1:256">
      <c r="A51" s="318"/>
      <c r="B51" s="319" t="s">
        <v>138</v>
      </c>
      <c r="C51" s="343">
        <v>8216</v>
      </c>
      <c r="D51" s="343">
        <v>9277</v>
      </c>
      <c r="E51" s="343"/>
      <c r="F51" s="343">
        <v>1061</v>
      </c>
      <c r="G51" s="343">
        <v>7802</v>
      </c>
      <c r="H51" s="343">
        <v>414</v>
      </c>
      <c r="I51" s="343"/>
      <c r="J51" s="343">
        <v>414</v>
      </c>
      <c r="K51" s="345">
        <v>0</v>
      </c>
      <c r="L51" s="346">
        <v>0</v>
      </c>
    </row>
    <row r="52" spans="1:256">
      <c r="A52" s="318"/>
      <c r="B52" s="319" t="s">
        <v>519</v>
      </c>
      <c r="C52" s="343">
        <v>685</v>
      </c>
      <c r="D52" s="343">
        <v>592</v>
      </c>
      <c r="E52" s="343">
        <v>93</v>
      </c>
      <c r="F52" s="343"/>
      <c r="G52" s="343">
        <v>678</v>
      </c>
      <c r="H52" s="343">
        <v>7</v>
      </c>
      <c r="I52" s="343"/>
      <c r="J52" s="343">
        <v>7</v>
      </c>
      <c r="K52" s="345">
        <v>0</v>
      </c>
      <c r="L52" s="346">
        <v>0</v>
      </c>
    </row>
    <row r="53" spans="1:256" ht="31.5">
      <c r="A53" s="318"/>
      <c r="B53" s="319" t="s">
        <v>530</v>
      </c>
      <c r="C53" s="343">
        <v>1100</v>
      </c>
      <c r="D53" s="343">
        <v>1100</v>
      </c>
      <c r="E53" s="343">
        <v>0</v>
      </c>
      <c r="F53" s="343"/>
      <c r="G53" s="343">
        <v>1100</v>
      </c>
      <c r="H53" s="343">
        <v>0</v>
      </c>
      <c r="I53" s="343"/>
      <c r="J53" s="343">
        <v>0</v>
      </c>
      <c r="K53" s="345">
        <v>0</v>
      </c>
      <c r="L53" s="346">
        <v>0</v>
      </c>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6"/>
      <c r="CI53" s="346"/>
      <c r="CJ53" s="346"/>
      <c r="CK53" s="346"/>
      <c r="CL53" s="346"/>
      <c r="CM53" s="346"/>
      <c r="CN53" s="346"/>
      <c r="CO53" s="346"/>
      <c r="CP53" s="346"/>
      <c r="CQ53" s="346"/>
      <c r="CR53" s="346"/>
      <c r="CS53" s="346"/>
      <c r="CT53" s="346"/>
      <c r="CU53" s="346"/>
      <c r="CV53" s="346"/>
      <c r="CW53" s="346"/>
      <c r="CX53" s="346"/>
      <c r="CY53" s="346"/>
      <c r="CZ53" s="346"/>
      <c r="DA53" s="346"/>
      <c r="DB53" s="346"/>
      <c r="DC53" s="346"/>
      <c r="DD53" s="346"/>
      <c r="DE53" s="346"/>
      <c r="DF53" s="346"/>
      <c r="DG53" s="346"/>
      <c r="DH53" s="346"/>
      <c r="DI53" s="346"/>
      <c r="DJ53" s="346"/>
      <c r="DK53" s="346"/>
      <c r="DL53" s="346"/>
      <c r="DM53" s="346"/>
      <c r="DN53" s="346"/>
      <c r="DO53" s="346"/>
      <c r="DP53" s="346"/>
      <c r="DQ53" s="346"/>
      <c r="DR53" s="346"/>
      <c r="DS53" s="346"/>
      <c r="DT53" s="346"/>
      <c r="DU53" s="346"/>
      <c r="DV53" s="346"/>
      <c r="DW53" s="346"/>
      <c r="DX53" s="346"/>
      <c r="DY53" s="346"/>
      <c r="DZ53" s="346"/>
      <c r="EA53" s="346"/>
      <c r="EB53" s="346"/>
      <c r="EC53" s="346"/>
      <c r="ED53" s="346"/>
      <c r="EE53" s="346"/>
      <c r="EF53" s="346"/>
      <c r="EG53" s="346"/>
      <c r="EH53" s="346"/>
      <c r="EI53" s="346"/>
      <c r="EJ53" s="346"/>
      <c r="EK53" s="346"/>
      <c r="EL53" s="346"/>
      <c r="EM53" s="346"/>
      <c r="EN53" s="346"/>
      <c r="EO53" s="346"/>
      <c r="EP53" s="346"/>
      <c r="EQ53" s="346"/>
      <c r="ER53" s="346"/>
      <c r="ES53" s="346"/>
      <c r="ET53" s="346"/>
      <c r="EU53" s="346"/>
      <c r="EV53" s="346"/>
      <c r="EW53" s="346"/>
      <c r="EX53" s="346"/>
      <c r="EY53" s="346"/>
      <c r="EZ53" s="346"/>
      <c r="FA53" s="346"/>
      <c r="FB53" s="346"/>
      <c r="FC53" s="346"/>
      <c r="FD53" s="346"/>
      <c r="FE53" s="346"/>
      <c r="FF53" s="346"/>
      <c r="FG53" s="346"/>
      <c r="FH53" s="346"/>
      <c r="FI53" s="346"/>
      <c r="FJ53" s="346"/>
      <c r="FK53" s="346"/>
      <c r="FL53" s="346"/>
      <c r="FM53" s="346"/>
      <c r="FN53" s="346"/>
      <c r="FO53" s="346"/>
      <c r="FP53" s="346"/>
      <c r="FQ53" s="346"/>
      <c r="FR53" s="346"/>
      <c r="FS53" s="346"/>
      <c r="FT53" s="346"/>
      <c r="FU53" s="346"/>
      <c r="FV53" s="346"/>
      <c r="FW53" s="346"/>
      <c r="FX53" s="346"/>
      <c r="FY53" s="346"/>
      <c r="FZ53" s="346"/>
      <c r="GA53" s="346"/>
      <c r="GB53" s="346"/>
      <c r="GC53" s="346"/>
      <c r="GD53" s="346"/>
      <c r="GE53" s="346"/>
      <c r="GF53" s="346"/>
      <c r="GG53" s="346"/>
      <c r="GH53" s="346"/>
      <c r="GI53" s="346"/>
      <c r="GJ53" s="346"/>
      <c r="GK53" s="346"/>
      <c r="GL53" s="346"/>
      <c r="GM53" s="346"/>
      <c r="GN53" s="346"/>
      <c r="GO53" s="346"/>
      <c r="GP53" s="346"/>
      <c r="GQ53" s="346"/>
      <c r="GR53" s="346"/>
      <c r="GS53" s="346"/>
      <c r="GT53" s="346"/>
      <c r="GU53" s="346"/>
      <c r="GV53" s="346"/>
      <c r="GW53" s="346"/>
      <c r="GX53" s="346"/>
      <c r="GY53" s="346"/>
      <c r="GZ53" s="346"/>
      <c r="HA53" s="346"/>
      <c r="HB53" s="346"/>
      <c r="HC53" s="346"/>
      <c r="HD53" s="346"/>
      <c r="HE53" s="346"/>
      <c r="HF53" s="346"/>
      <c r="HG53" s="346"/>
      <c r="HH53" s="346"/>
      <c r="HI53" s="346"/>
      <c r="HJ53" s="346"/>
      <c r="HK53" s="346"/>
      <c r="HL53" s="346"/>
      <c r="HM53" s="346"/>
      <c r="HN53" s="346"/>
      <c r="HO53" s="346"/>
      <c r="HP53" s="346"/>
      <c r="HQ53" s="346"/>
      <c r="HR53" s="346"/>
      <c r="HS53" s="346"/>
      <c r="HT53" s="346"/>
      <c r="HU53" s="346"/>
      <c r="HV53" s="346"/>
      <c r="HW53" s="346"/>
      <c r="HX53" s="346"/>
      <c r="HY53" s="346"/>
      <c r="HZ53" s="346"/>
      <c r="IA53" s="346"/>
      <c r="IB53" s="346"/>
      <c r="IC53" s="346"/>
      <c r="ID53" s="346"/>
      <c r="IE53" s="346"/>
      <c r="IF53" s="346"/>
      <c r="IG53" s="346"/>
      <c r="IH53" s="346"/>
      <c r="II53" s="346"/>
      <c r="IJ53" s="346"/>
      <c r="IK53" s="346"/>
      <c r="IL53" s="346"/>
      <c r="IM53" s="346"/>
      <c r="IN53" s="346"/>
      <c r="IO53" s="346"/>
      <c r="IP53" s="346"/>
      <c r="IQ53" s="346"/>
      <c r="IR53" s="346"/>
      <c r="IS53" s="346"/>
      <c r="IT53" s="346"/>
      <c r="IU53" s="346"/>
      <c r="IV53" s="346"/>
    </row>
    <row r="54" spans="1:256">
      <c r="A54" s="324" t="s">
        <v>101</v>
      </c>
      <c r="B54" s="325" t="s">
        <v>454</v>
      </c>
      <c r="C54" s="344">
        <v>24422</v>
      </c>
      <c r="D54" s="344">
        <v>45892</v>
      </c>
      <c r="E54" s="344">
        <v>558</v>
      </c>
      <c r="F54" s="344">
        <v>22028</v>
      </c>
      <c r="G54" s="343">
        <v>19735</v>
      </c>
      <c r="H54" s="344">
        <v>4687</v>
      </c>
      <c r="I54" s="344">
        <v>1108</v>
      </c>
      <c r="J54" s="344">
        <v>3579</v>
      </c>
      <c r="K54" s="395">
        <v>0</v>
      </c>
      <c r="L54" s="346">
        <v>0</v>
      </c>
    </row>
    <row r="55" spans="1:256">
      <c r="A55" s="318"/>
      <c r="B55" s="319" t="s">
        <v>8</v>
      </c>
      <c r="C55" s="343">
        <v>16202</v>
      </c>
      <c r="D55" s="343">
        <v>27188</v>
      </c>
      <c r="E55" s="343"/>
      <c r="F55" s="343">
        <v>10986</v>
      </c>
      <c r="G55" s="343">
        <v>11951</v>
      </c>
      <c r="H55" s="343">
        <v>4251</v>
      </c>
      <c r="I55" s="343">
        <v>825</v>
      </c>
      <c r="J55" s="343">
        <v>3426</v>
      </c>
      <c r="K55" s="345">
        <v>0</v>
      </c>
      <c r="L55" s="346">
        <v>0</v>
      </c>
    </row>
    <row r="56" spans="1:256">
      <c r="A56" s="318"/>
      <c r="B56" s="319" t="s">
        <v>175</v>
      </c>
      <c r="C56" s="343">
        <v>1461</v>
      </c>
      <c r="D56" s="343">
        <v>1195</v>
      </c>
      <c r="E56" s="343">
        <v>266</v>
      </c>
      <c r="F56" s="343"/>
      <c r="G56" s="343">
        <v>1461</v>
      </c>
      <c r="H56" s="343">
        <v>0</v>
      </c>
      <c r="I56" s="343">
        <v>0</v>
      </c>
      <c r="J56" s="343">
        <v>0</v>
      </c>
      <c r="K56" s="345">
        <v>0</v>
      </c>
      <c r="L56" s="346">
        <v>0</v>
      </c>
    </row>
    <row r="57" spans="1:256">
      <c r="A57" s="318"/>
      <c r="B57" s="319" t="s">
        <v>271</v>
      </c>
      <c r="C57" s="343">
        <v>5237</v>
      </c>
      <c r="D57" s="343">
        <v>16279</v>
      </c>
      <c r="E57" s="343"/>
      <c r="F57" s="343">
        <v>11042</v>
      </c>
      <c r="G57" s="343">
        <v>4949</v>
      </c>
      <c r="H57" s="343">
        <v>288</v>
      </c>
      <c r="I57" s="343">
        <v>283</v>
      </c>
      <c r="J57" s="343">
        <v>5</v>
      </c>
      <c r="K57" s="345">
        <v>0</v>
      </c>
      <c r="L57" s="346">
        <v>0</v>
      </c>
    </row>
    <row r="58" spans="1:256">
      <c r="A58" s="318"/>
      <c r="B58" s="319" t="s">
        <v>144</v>
      </c>
      <c r="C58" s="343">
        <v>1284</v>
      </c>
      <c r="D58" s="343">
        <v>1030</v>
      </c>
      <c r="E58" s="343">
        <v>254</v>
      </c>
      <c r="F58" s="344"/>
      <c r="G58" s="343">
        <v>1136</v>
      </c>
      <c r="H58" s="343">
        <v>148</v>
      </c>
      <c r="I58" s="343">
        <v>0</v>
      </c>
      <c r="J58" s="343">
        <v>148</v>
      </c>
      <c r="K58" s="345">
        <v>0</v>
      </c>
      <c r="L58" s="346">
        <v>0</v>
      </c>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46"/>
      <c r="CI58" s="346"/>
      <c r="CJ58" s="346"/>
      <c r="CK58" s="346"/>
      <c r="CL58" s="346"/>
      <c r="CM58" s="346"/>
      <c r="CN58" s="346"/>
      <c r="CO58" s="346"/>
      <c r="CP58" s="346"/>
      <c r="CQ58" s="346"/>
      <c r="CR58" s="346"/>
      <c r="CS58" s="346"/>
      <c r="CT58" s="346"/>
      <c r="CU58" s="346"/>
      <c r="CV58" s="346"/>
      <c r="CW58" s="346"/>
      <c r="CX58" s="346"/>
      <c r="CY58" s="346"/>
      <c r="CZ58" s="346"/>
      <c r="DA58" s="346"/>
      <c r="DB58" s="346"/>
      <c r="DC58" s="346"/>
      <c r="DD58" s="346"/>
      <c r="DE58" s="346"/>
      <c r="DF58" s="346"/>
      <c r="DG58" s="346"/>
      <c r="DH58" s="346"/>
      <c r="DI58" s="346"/>
      <c r="DJ58" s="346"/>
      <c r="DK58" s="346"/>
      <c r="DL58" s="346"/>
      <c r="DM58" s="346"/>
      <c r="DN58" s="346"/>
      <c r="DO58" s="346"/>
      <c r="DP58" s="346"/>
      <c r="DQ58" s="346"/>
      <c r="DR58" s="346"/>
      <c r="DS58" s="346"/>
      <c r="DT58" s="346"/>
      <c r="DU58" s="346"/>
      <c r="DV58" s="346"/>
      <c r="DW58" s="346"/>
      <c r="DX58" s="346"/>
      <c r="DY58" s="346"/>
      <c r="DZ58" s="346"/>
      <c r="EA58" s="346"/>
      <c r="EB58" s="346"/>
      <c r="EC58" s="346"/>
      <c r="ED58" s="346"/>
      <c r="EE58" s="346"/>
      <c r="EF58" s="346"/>
      <c r="EG58" s="346"/>
      <c r="EH58" s="346"/>
      <c r="EI58" s="346"/>
      <c r="EJ58" s="346"/>
      <c r="EK58" s="346"/>
      <c r="EL58" s="346"/>
      <c r="EM58" s="346"/>
      <c r="EN58" s="346"/>
      <c r="EO58" s="346"/>
      <c r="EP58" s="346"/>
      <c r="EQ58" s="346"/>
      <c r="ER58" s="346"/>
      <c r="ES58" s="346"/>
      <c r="ET58" s="346"/>
      <c r="EU58" s="346"/>
      <c r="EV58" s="346"/>
      <c r="EW58" s="346"/>
      <c r="EX58" s="346"/>
      <c r="EY58" s="346"/>
      <c r="EZ58" s="346"/>
      <c r="FA58" s="346"/>
      <c r="FB58" s="346"/>
      <c r="FC58" s="346"/>
      <c r="FD58" s="346"/>
      <c r="FE58" s="346"/>
      <c r="FF58" s="346"/>
      <c r="FG58" s="346"/>
      <c r="FH58" s="346"/>
      <c r="FI58" s="346"/>
      <c r="FJ58" s="346"/>
      <c r="FK58" s="346"/>
      <c r="FL58" s="346"/>
      <c r="FM58" s="346"/>
      <c r="FN58" s="346"/>
      <c r="FO58" s="346"/>
      <c r="FP58" s="346"/>
      <c r="FQ58" s="346"/>
      <c r="FR58" s="346"/>
      <c r="FS58" s="346"/>
      <c r="FT58" s="346"/>
      <c r="FU58" s="346"/>
      <c r="FV58" s="346"/>
      <c r="FW58" s="346"/>
      <c r="FX58" s="346"/>
      <c r="FY58" s="346"/>
      <c r="FZ58" s="346"/>
      <c r="GA58" s="346"/>
      <c r="GB58" s="346"/>
      <c r="GC58" s="346"/>
      <c r="GD58" s="346"/>
      <c r="GE58" s="346"/>
      <c r="GF58" s="346"/>
      <c r="GG58" s="346"/>
      <c r="GH58" s="346"/>
      <c r="GI58" s="346"/>
      <c r="GJ58" s="346"/>
      <c r="GK58" s="346"/>
      <c r="GL58" s="346"/>
      <c r="GM58" s="346"/>
      <c r="GN58" s="346"/>
      <c r="GO58" s="346"/>
      <c r="GP58" s="346"/>
      <c r="GQ58" s="346"/>
      <c r="GR58" s="346"/>
      <c r="GS58" s="346"/>
      <c r="GT58" s="346"/>
      <c r="GU58" s="346"/>
      <c r="GV58" s="346"/>
      <c r="GW58" s="346"/>
      <c r="GX58" s="346"/>
      <c r="GY58" s="346"/>
      <c r="GZ58" s="346"/>
      <c r="HA58" s="346"/>
      <c r="HB58" s="346"/>
      <c r="HC58" s="346"/>
      <c r="HD58" s="346"/>
      <c r="HE58" s="346"/>
      <c r="HF58" s="346"/>
      <c r="HG58" s="346"/>
      <c r="HH58" s="346"/>
      <c r="HI58" s="346"/>
      <c r="HJ58" s="346"/>
      <c r="HK58" s="346"/>
      <c r="HL58" s="346"/>
      <c r="HM58" s="346"/>
      <c r="HN58" s="346"/>
      <c r="HO58" s="346"/>
      <c r="HP58" s="346"/>
      <c r="HQ58" s="346"/>
      <c r="HR58" s="346"/>
      <c r="HS58" s="346"/>
      <c r="HT58" s="346"/>
      <c r="HU58" s="346"/>
      <c r="HV58" s="346"/>
      <c r="HW58" s="346"/>
      <c r="HX58" s="346"/>
      <c r="HY58" s="346"/>
      <c r="HZ58" s="346"/>
      <c r="IA58" s="346"/>
      <c r="IB58" s="346"/>
      <c r="IC58" s="346"/>
      <c r="ID58" s="346"/>
      <c r="IE58" s="346"/>
      <c r="IF58" s="346"/>
      <c r="IG58" s="346"/>
      <c r="IH58" s="346"/>
      <c r="II58" s="346"/>
      <c r="IJ58" s="346"/>
      <c r="IK58" s="346"/>
      <c r="IL58" s="346"/>
      <c r="IM58" s="346"/>
      <c r="IN58" s="346"/>
      <c r="IO58" s="346"/>
      <c r="IP58" s="346"/>
      <c r="IQ58" s="346"/>
      <c r="IR58" s="346"/>
      <c r="IS58" s="346"/>
      <c r="IT58" s="346"/>
      <c r="IU58" s="346"/>
      <c r="IV58" s="346"/>
    </row>
    <row r="59" spans="1:256" ht="31.5">
      <c r="A59" s="318"/>
      <c r="B59" s="319" t="s">
        <v>842</v>
      </c>
      <c r="C59" s="343">
        <v>238</v>
      </c>
      <c r="D59" s="343">
        <v>200</v>
      </c>
      <c r="E59" s="343">
        <v>38</v>
      </c>
      <c r="F59" s="344"/>
      <c r="G59" s="343">
        <v>238</v>
      </c>
      <c r="H59" s="343">
        <v>0</v>
      </c>
      <c r="I59" s="343">
        <v>0</v>
      </c>
      <c r="J59" s="343">
        <v>0</v>
      </c>
      <c r="K59" s="345"/>
      <c r="L59" s="346">
        <v>0</v>
      </c>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c r="CD59" s="346"/>
      <c r="CE59" s="346"/>
      <c r="CF59" s="346"/>
      <c r="CG59" s="346"/>
      <c r="CH59" s="346"/>
      <c r="CI59" s="346"/>
      <c r="CJ59" s="346"/>
      <c r="CK59" s="346"/>
      <c r="CL59" s="346"/>
      <c r="CM59" s="346"/>
      <c r="CN59" s="346"/>
      <c r="CO59" s="346"/>
      <c r="CP59" s="346"/>
      <c r="CQ59" s="346"/>
      <c r="CR59" s="346"/>
      <c r="CS59" s="346"/>
      <c r="CT59" s="346"/>
      <c r="CU59" s="346"/>
      <c r="CV59" s="346"/>
      <c r="CW59" s="346"/>
      <c r="CX59" s="346"/>
      <c r="CY59" s="346"/>
      <c r="CZ59" s="346"/>
      <c r="DA59" s="346"/>
      <c r="DB59" s="346"/>
      <c r="DC59" s="346"/>
      <c r="DD59" s="346"/>
      <c r="DE59" s="346"/>
      <c r="DF59" s="346"/>
      <c r="DG59" s="346"/>
      <c r="DH59" s="346"/>
      <c r="DI59" s="346"/>
      <c r="DJ59" s="346"/>
      <c r="DK59" s="346"/>
      <c r="DL59" s="346"/>
      <c r="DM59" s="346"/>
      <c r="DN59" s="346"/>
      <c r="DO59" s="346"/>
      <c r="DP59" s="346"/>
      <c r="DQ59" s="346"/>
      <c r="DR59" s="346"/>
      <c r="DS59" s="346"/>
      <c r="DT59" s="346"/>
      <c r="DU59" s="346"/>
      <c r="DV59" s="346"/>
      <c r="DW59" s="346"/>
      <c r="DX59" s="346"/>
      <c r="DY59" s="346"/>
      <c r="DZ59" s="346"/>
      <c r="EA59" s="346"/>
      <c r="EB59" s="346"/>
      <c r="EC59" s="346"/>
      <c r="ED59" s="346"/>
      <c r="EE59" s="346"/>
      <c r="EF59" s="346"/>
      <c r="EG59" s="346"/>
      <c r="EH59" s="346"/>
      <c r="EI59" s="346"/>
      <c r="EJ59" s="346"/>
      <c r="EK59" s="346"/>
      <c r="EL59" s="346"/>
      <c r="EM59" s="346"/>
      <c r="EN59" s="346"/>
      <c r="EO59" s="346"/>
      <c r="EP59" s="346"/>
      <c r="EQ59" s="346"/>
      <c r="ER59" s="346"/>
      <c r="ES59" s="346"/>
      <c r="ET59" s="346"/>
      <c r="EU59" s="346"/>
      <c r="EV59" s="346"/>
      <c r="EW59" s="346"/>
      <c r="EX59" s="346"/>
      <c r="EY59" s="346"/>
      <c r="EZ59" s="346"/>
      <c r="FA59" s="346"/>
      <c r="FB59" s="346"/>
      <c r="FC59" s="346"/>
      <c r="FD59" s="346"/>
      <c r="FE59" s="346"/>
      <c r="FF59" s="346"/>
      <c r="FG59" s="346"/>
      <c r="FH59" s="346"/>
      <c r="FI59" s="346"/>
      <c r="FJ59" s="346"/>
      <c r="FK59" s="346"/>
      <c r="FL59" s="346"/>
      <c r="FM59" s="346"/>
      <c r="FN59" s="346"/>
      <c r="FO59" s="346"/>
      <c r="FP59" s="346"/>
      <c r="FQ59" s="346"/>
      <c r="FR59" s="346"/>
      <c r="FS59" s="346"/>
      <c r="FT59" s="346"/>
      <c r="FU59" s="346"/>
      <c r="FV59" s="346"/>
      <c r="FW59" s="346"/>
      <c r="FX59" s="346"/>
      <c r="FY59" s="346"/>
      <c r="FZ59" s="346"/>
      <c r="GA59" s="346"/>
      <c r="GB59" s="346"/>
      <c r="GC59" s="346"/>
      <c r="GD59" s="346"/>
      <c r="GE59" s="346"/>
      <c r="GF59" s="346"/>
      <c r="GG59" s="346"/>
      <c r="GH59" s="346"/>
      <c r="GI59" s="346"/>
      <c r="GJ59" s="346"/>
      <c r="GK59" s="346"/>
      <c r="GL59" s="346"/>
      <c r="GM59" s="346"/>
      <c r="GN59" s="346"/>
      <c r="GO59" s="346"/>
      <c r="GP59" s="346"/>
      <c r="GQ59" s="346"/>
      <c r="GR59" s="346"/>
      <c r="GS59" s="346"/>
      <c r="GT59" s="346"/>
      <c r="GU59" s="346"/>
      <c r="GV59" s="346"/>
      <c r="GW59" s="346"/>
      <c r="GX59" s="346"/>
      <c r="GY59" s="346"/>
      <c r="GZ59" s="346"/>
      <c r="HA59" s="346"/>
      <c r="HB59" s="346"/>
      <c r="HC59" s="346"/>
      <c r="HD59" s="346"/>
      <c r="HE59" s="346"/>
      <c r="HF59" s="346"/>
      <c r="HG59" s="346"/>
      <c r="HH59" s="346"/>
      <c r="HI59" s="346"/>
      <c r="HJ59" s="346"/>
      <c r="HK59" s="346"/>
      <c r="HL59" s="346"/>
      <c r="HM59" s="346"/>
      <c r="HN59" s="346"/>
      <c r="HO59" s="346"/>
      <c r="HP59" s="346"/>
      <c r="HQ59" s="346"/>
      <c r="HR59" s="346"/>
      <c r="HS59" s="346"/>
      <c r="HT59" s="346"/>
      <c r="HU59" s="346"/>
      <c r="HV59" s="346"/>
      <c r="HW59" s="346"/>
      <c r="HX59" s="346"/>
      <c r="HY59" s="346"/>
      <c r="HZ59" s="346"/>
      <c r="IA59" s="346"/>
      <c r="IB59" s="346"/>
      <c r="IC59" s="346"/>
      <c r="ID59" s="346"/>
      <c r="IE59" s="346"/>
      <c r="IF59" s="346"/>
      <c r="IG59" s="346"/>
      <c r="IH59" s="346"/>
      <c r="II59" s="346"/>
      <c r="IJ59" s="346"/>
      <c r="IK59" s="346"/>
      <c r="IL59" s="346"/>
      <c r="IM59" s="346"/>
      <c r="IN59" s="346"/>
      <c r="IO59" s="346"/>
      <c r="IP59" s="346"/>
      <c r="IQ59" s="346"/>
      <c r="IR59" s="346"/>
      <c r="IS59" s="346"/>
      <c r="IT59" s="346"/>
      <c r="IU59" s="346"/>
      <c r="IV59" s="346"/>
    </row>
    <row r="60" spans="1:256">
      <c r="A60" s="324" t="s">
        <v>35</v>
      </c>
      <c r="B60" s="325" t="s">
        <v>544</v>
      </c>
      <c r="C60" s="344">
        <v>414383</v>
      </c>
      <c r="D60" s="344">
        <v>440175</v>
      </c>
      <c r="E60" s="344">
        <v>18065</v>
      </c>
      <c r="F60" s="344">
        <v>43857</v>
      </c>
      <c r="G60" s="343">
        <v>406855</v>
      </c>
      <c r="H60" s="344">
        <v>7528</v>
      </c>
      <c r="I60" s="344">
        <v>5402</v>
      </c>
      <c r="J60" s="344">
        <v>2126</v>
      </c>
      <c r="K60" s="395">
        <v>0</v>
      </c>
      <c r="L60" s="346">
        <v>0</v>
      </c>
    </row>
    <row r="61" spans="1:256">
      <c r="A61" s="318"/>
      <c r="B61" s="319" t="s">
        <v>545</v>
      </c>
      <c r="C61" s="343">
        <v>40598</v>
      </c>
      <c r="D61" s="343">
        <v>84455</v>
      </c>
      <c r="E61" s="343"/>
      <c r="F61" s="343">
        <v>43857</v>
      </c>
      <c r="G61" s="343">
        <v>33435</v>
      </c>
      <c r="H61" s="343">
        <v>7163</v>
      </c>
      <c r="I61" s="343">
        <v>5402</v>
      </c>
      <c r="J61" s="343">
        <v>1761</v>
      </c>
      <c r="K61" s="345">
        <v>0</v>
      </c>
      <c r="L61" s="346">
        <v>0</v>
      </c>
    </row>
    <row r="62" spans="1:256">
      <c r="A62" s="318"/>
      <c r="B62" s="319" t="s">
        <v>142</v>
      </c>
      <c r="C62" s="343">
        <v>357594</v>
      </c>
      <c r="D62" s="343">
        <v>343075</v>
      </c>
      <c r="E62" s="343">
        <v>14519</v>
      </c>
      <c r="F62" s="343"/>
      <c r="G62" s="343">
        <v>357445</v>
      </c>
      <c r="H62" s="343">
        <v>149</v>
      </c>
      <c r="I62" s="343"/>
      <c r="J62" s="343">
        <v>149</v>
      </c>
      <c r="K62" s="345">
        <v>0</v>
      </c>
      <c r="L62" s="346">
        <v>0</v>
      </c>
    </row>
    <row r="63" spans="1:256">
      <c r="A63" s="318"/>
      <c r="B63" s="319" t="s">
        <v>843</v>
      </c>
      <c r="C63" s="343">
        <v>8782</v>
      </c>
      <c r="D63" s="343">
        <v>2216</v>
      </c>
      <c r="E63" s="343">
        <v>6566</v>
      </c>
      <c r="F63" s="343"/>
      <c r="G63" s="343">
        <v>8759</v>
      </c>
      <c r="H63" s="343">
        <v>23</v>
      </c>
      <c r="I63" s="343"/>
      <c r="J63" s="343">
        <v>23</v>
      </c>
      <c r="K63" s="345">
        <v>0</v>
      </c>
      <c r="L63" s="346">
        <v>0</v>
      </c>
    </row>
    <row r="64" spans="1:256">
      <c r="A64" s="318"/>
      <c r="B64" s="319" t="s">
        <v>525</v>
      </c>
      <c r="C64" s="343">
        <v>0</v>
      </c>
      <c r="D64" s="343">
        <v>5307</v>
      </c>
      <c r="E64" s="343">
        <v>-5307</v>
      </c>
      <c r="F64" s="343"/>
      <c r="G64" s="343">
        <v>0</v>
      </c>
      <c r="H64" s="343">
        <v>0</v>
      </c>
      <c r="I64" s="343"/>
      <c r="J64" s="343">
        <v>0</v>
      </c>
      <c r="K64" s="345">
        <v>0</v>
      </c>
      <c r="L64" s="346">
        <v>0</v>
      </c>
    </row>
    <row r="65" spans="1:256">
      <c r="A65" s="318"/>
      <c r="B65" s="319" t="s">
        <v>143</v>
      </c>
      <c r="C65" s="343">
        <v>7409</v>
      </c>
      <c r="D65" s="343">
        <v>5122</v>
      </c>
      <c r="E65" s="343">
        <v>2287</v>
      </c>
      <c r="F65" s="343"/>
      <c r="G65" s="343">
        <v>7216</v>
      </c>
      <c r="H65" s="343">
        <v>193</v>
      </c>
      <c r="I65" s="343"/>
      <c r="J65" s="343">
        <v>193</v>
      </c>
      <c r="K65" s="345">
        <v>0</v>
      </c>
      <c r="L65" s="346">
        <v>0</v>
      </c>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c r="AP65" s="346"/>
      <c r="AQ65" s="346"/>
      <c r="AR65" s="346"/>
      <c r="AS65" s="346"/>
      <c r="AT65" s="346"/>
      <c r="AU65" s="346"/>
      <c r="AV65" s="346"/>
      <c r="AW65" s="346"/>
      <c r="AX65" s="346"/>
      <c r="AY65" s="346"/>
      <c r="AZ65" s="346"/>
      <c r="BA65" s="346"/>
      <c r="BB65" s="346"/>
      <c r="BC65" s="346"/>
      <c r="BD65" s="346"/>
      <c r="BE65" s="346"/>
      <c r="BF65" s="346"/>
      <c r="BG65" s="346"/>
      <c r="BH65" s="346"/>
      <c r="BI65" s="346"/>
      <c r="BJ65" s="346"/>
      <c r="BK65" s="346"/>
      <c r="BL65" s="346"/>
      <c r="BM65" s="346"/>
      <c r="BN65" s="346"/>
      <c r="BO65" s="346"/>
      <c r="BP65" s="346"/>
      <c r="BQ65" s="346"/>
      <c r="BR65" s="346"/>
      <c r="BS65" s="346"/>
      <c r="BT65" s="346"/>
      <c r="BU65" s="346"/>
      <c r="BV65" s="346"/>
      <c r="BW65" s="346"/>
      <c r="BX65" s="346"/>
      <c r="BY65" s="346"/>
      <c r="BZ65" s="346"/>
      <c r="CA65" s="346"/>
      <c r="CB65" s="346"/>
      <c r="CC65" s="346"/>
      <c r="CD65" s="346"/>
      <c r="CE65" s="346"/>
      <c r="CF65" s="346"/>
      <c r="CG65" s="346"/>
      <c r="CH65" s="346"/>
      <c r="CI65" s="346"/>
      <c r="CJ65" s="346"/>
      <c r="CK65" s="346"/>
      <c r="CL65" s="346"/>
      <c r="CM65" s="346"/>
      <c r="CN65" s="346"/>
      <c r="CO65" s="346"/>
      <c r="CP65" s="346"/>
      <c r="CQ65" s="346"/>
      <c r="CR65" s="346"/>
      <c r="CS65" s="346"/>
      <c r="CT65" s="346"/>
      <c r="CU65" s="346"/>
      <c r="CV65" s="346"/>
      <c r="CW65" s="346"/>
      <c r="CX65" s="346"/>
      <c r="CY65" s="346"/>
      <c r="CZ65" s="346"/>
      <c r="DA65" s="346"/>
      <c r="DB65" s="346"/>
      <c r="DC65" s="346"/>
      <c r="DD65" s="346"/>
      <c r="DE65" s="346"/>
      <c r="DF65" s="346"/>
      <c r="DG65" s="346"/>
      <c r="DH65" s="346"/>
      <c r="DI65" s="346"/>
      <c r="DJ65" s="346"/>
      <c r="DK65" s="346"/>
      <c r="DL65" s="346"/>
      <c r="DM65" s="346"/>
      <c r="DN65" s="346"/>
      <c r="DO65" s="346"/>
      <c r="DP65" s="346"/>
      <c r="DQ65" s="346"/>
      <c r="DR65" s="346"/>
      <c r="DS65" s="346"/>
      <c r="DT65" s="346"/>
      <c r="DU65" s="346"/>
      <c r="DV65" s="346"/>
      <c r="DW65" s="346"/>
      <c r="DX65" s="346"/>
      <c r="DY65" s="346"/>
      <c r="DZ65" s="346"/>
      <c r="EA65" s="346"/>
      <c r="EB65" s="346"/>
      <c r="EC65" s="346"/>
      <c r="ED65" s="346"/>
      <c r="EE65" s="346"/>
      <c r="EF65" s="346"/>
      <c r="EG65" s="346"/>
      <c r="EH65" s="346"/>
      <c r="EI65" s="346"/>
      <c r="EJ65" s="346"/>
      <c r="EK65" s="346"/>
      <c r="EL65" s="346"/>
      <c r="EM65" s="346"/>
      <c r="EN65" s="346"/>
      <c r="EO65" s="346"/>
      <c r="EP65" s="346"/>
      <c r="EQ65" s="346"/>
      <c r="ER65" s="346"/>
      <c r="ES65" s="346"/>
      <c r="ET65" s="346"/>
      <c r="EU65" s="346"/>
      <c r="EV65" s="346"/>
      <c r="EW65" s="346"/>
      <c r="EX65" s="346"/>
      <c r="EY65" s="346"/>
      <c r="EZ65" s="346"/>
      <c r="FA65" s="346"/>
      <c r="FB65" s="346"/>
      <c r="FC65" s="346"/>
      <c r="FD65" s="346"/>
      <c r="FE65" s="346"/>
      <c r="FF65" s="346"/>
      <c r="FG65" s="346"/>
      <c r="FH65" s="346"/>
      <c r="FI65" s="346"/>
      <c r="FJ65" s="346"/>
      <c r="FK65" s="346"/>
      <c r="FL65" s="346"/>
      <c r="FM65" s="346"/>
      <c r="FN65" s="346"/>
      <c r="FO65" s="346"/>
      <c r="FP65" s="346"/>
      <c r="FQ65" s="346"/>
      <c r="FR65" s="346"/>
      <c r="FS65" s="346"/>
      <c r="FT65" s="346"/>
      <c r="FU65" s="346"/>
      <c r="FV65" s="346"/>
      <c r="FW65" s="346"/>
      <c r="FX65" s="346"/>
      <c r="FY65" s="346"/>
      <c r="FZ65" s="346"/>
      <c r="GA65" s="346"/>
      <c r="GB65" s="346"/>
      <c r="GC65" s="346"/>
      <c r="GD65" s="346"/>
      <c r="GE65" s="346"/>
      <c r="GF65" s="346"/>
      <c r="GG65" s="346"/>
      <c r="GH65" s="346"/>
      <c r="GI65" s="346"/>
      <c r="GJ65" s="346"/>
      <c r="GK65" s="346"/>
      <c r="GL65" s="346"/>
      <c r="GM65" s="346"/>
      <c r="GN65" s="346"/>
      <c r="GO65" s="346"/>
      <c r="GP65" s="346"/>
      <c r="GQ65" s="346"/>
      <c r="GR65" s="346"/>
      <c r="GS65" s="346"/>
      <c r="GT65" s="346"/>
      <c r="GU65" s="346"/>
      <c r="GV65" s="346"/>
      <c r="GW65" s="346"/>
      <c r="GX65" s="346"/>
      <c r="GY65" s="346"/>
      <c r="GZ65" s="346"/>
      <c r="HA65" s="346"/>
      <c r="HB65" s="346"/>
      <c r="HC65" s="346"/>
      <c r="HD65" s="346"/>
      <c r="HE65" s="346"/>
      <c r="HF65" s="346"/>
      <c r="HG65" s="346"/>
      <c r="HH65" s="346"/>
      <c r="HI65" s="346"/>
      <c r="HJ65" s="346"/>
      <c r="HK65" s="346"/>
      <c r="HL65" s="346"/>
      <c r="HM65" s="346"/>
      <c r="HN65" s="346"/>
      <c r="HO65" s="346"/>
      <c r="HP65" s="346"/>
      <c r="HQ65" s="346"/>
      <c r="HR65" s="346"/>
      <c r="HS65" s="346"/>
      <c r="HT65" s="346"/>
      <c r="HU65" s="346"/>
      <c r="HV65" s="346"/>
      <c r="HW65" s="346"/>
      <c r="HX65" s="346"/>
      <c r="HY65" s="346"/>
      <c r="HZ65" s="346"/>
      <c r="IA65" s="346"/>
      <c r="IB65" s="346"/>
      <c r="IC65" s="346"/>
      <c r="ID65" s="346"/>
      <c r="IE65" s="346"/>
      <c r="IF65" s="346"/>
      <c r="IG65" s="346"/>
      <c r="IH65" s="346"/>
      <c r="II65" s="346"/>
      <c r="IJ65" s="346"/>
      <c r="IK65" s="346"/>
      <c r="IL65" s="346"/>
      <c r="IM65" s="346"/>
      <c r="IN65" s="346"/>
      <c r="IO65" s="346"/>
      <c r="IP65" s="346"/>
      <c r="IQ65" s="346"/>
      <c r="IR65" s="346"/>
      <c r="IS65" s="346"/>
      <c r="IT65" s="346"/>
      <c r="IU65" s="346"/>
      <c r="IV65" s="346"/>
    </row>
    <row r="66" spans="1:256">
      <c r="A66" s="324" t="s">
        <v>546</v>
      </c>
      <c r="B66" s="325" t="s">
        <v>453</v>
      </c>
      <c r="C66" s="344">
        <v>490958</v>
      </c>
      <c r="D66" s="344">
        <v>440175</v>
      </c>
      <c r="E66" s="344">
        <v>187764</v>
      </c>
      <c r="F66" s="344">
        <v>136981</v>
      </c>
      <c r="G66" s="343">
        <v>441895</v>
      </c>
      <c r="H66" s="344">
        <v>49063</v>
      </c>
      <c r="I66" s="344">
        <v>21866</v>
      </c>
      <c r="J66" s="344">
        <v>27197</v>
      </c>
      <c r="K66" s="345">
        <v>0</v>
      </c>
      <c r="L66" s="346">
        <v>0</v>
      </c>
    </row>
    <row r="67" spans="1:256">
      <c r="A67" s="318"/>
      <c r="B67" s="319" t="s">
        <v>122</v>
      </c>
      <c r="C67" s="343">
        <v>127016</v>
      </c>
      <c r="D67" s="343">
        <v>263997</v>
      </c>
      <c r="E67" s="343"/>
      <c r="F67" s="343">
        <v>136981</v>
      </c>
      <c r="G67" s="343">
        <v>88371</v>
      </c>
      <c r="H67" s="343">
        <v>38645</v>
      </c>
      <c r="I67" s="343">
        <v>20242</v>
      </c>
      <c r="J67" s="343">
        <v>18403</v>
      </c>
      <c r="K67" s="345">
        <v>0</v>
      </c>
      <c r="L67" s="346">
        <v>0</v>
      </c>
    </row>
    <row r="68" spans="1:256">
      <c r="A68" s="318"/>
      <c r="B68" s="319" t="s">
        <v>225</v>
      </c>
      <c r="C68" s="343">
        <v>8759</v>
      </c>
      <c r="D68" s="343">
        <v>1215</v>
      </c>
      <c r="E68" s="343">
        <v>7544</v>
      </c>
      <c r="F68" s="343"/>
      <c r="G68" s="343">
        <v>5829</v>
      </c>
      <c r="H68" s="343">
        <v>2930</v>
      </c>
      <c r="I68" s="343">
        <v>0</v>
      </c>
      <c r="J68" s="343">
        <v>2930</v>
      </c>
      <c r="K68" s="345">
        <v>0</v>
      </c>
      <c r="L68" s="346">
        <v>0</v>
      </c>
    </row>
    <row r="69" spans="1:256">
      <c r="A69" s="318"/>
      <c r="B69" s="319" t="s">
        <v>226</v>
      </c>
      <c r="C69" s="343">
        <v>11244</v>
      </c>
      <c r="D69" s="343">
        <v>1801</v>
      </c>
      <c r="E69" s="343">
        <v>9443</v>
      </c>
      <c r="F69" s="343"/>
      <c r="G69" s="343">
        <v>8956</v>
      </c>
      <c r="H69" s="343">
        <v>2288</v>
      </c>
      <c r="I69" s="343">
        <v>0</v>
      </c>
      <c r="J69" s="343">
        <v>2288</v>
      </c>
      <c r="K69" s="345">
        <v>0</v>
      </c>
      <c r="L69" s="346">
        <v>0</v>
      </c>
    </row>
    <row r="70" spans="1:256">
      <c r="A70" s="318"/>
      <c r="B70" s="319" t="s">
        <v>0</v>
      </c>
      <c r="C70" s="343">
        <v>35</v>
      </c>
      <c r="D70" s="343"/>
      <c r="E70" s="343">
        <v>35</v>
      </c>
      <c r="F70" s="343"/>
      <c r="G70" s="343">
        <v>11</v>
      </c>
      <c r="H70" s="343">
        <v>24</v>
      </c>
      <c r="I70" s="343">
        <v>0</v>
      </c>
      <c r="J70" s="343">
        <v>24</v>
      </c>
      <c r="K70" s="345">
        <v>0</v>
      </c>
      <c r="L70" s="346">
        <v>0</v>
      </c>
    </row>
    <row r="71" spans="1:256">
      <c r="A71" s="318"/>
      <c r="B71" s="319" t="s">
        <v>1</v>
      </c>
      <c r="C71" s="343">
        <v>9000</v>
      </c>
      <c r="D71" s="343">
        <v>9000</v>
      </c>
      <c r="E71" s="343">
        <v>0</v>
      </c>
      <c r="F71" s="343"/>
      <c r="G71" s="343">
        <v>9000</v>
      </c>
      <c r="H71" s="343">
        <v>0</v>
      </c>
      <c r="I71" s="343">
        <v>0</v>
      </c>
      <c r="J71" s="343">
        <v>0</v>
      </c>
      <c r="K71" s="345">
        <v>0</v>
      </c>
      <c r="L71" s="346">
        <v>0</v>
      </c>
    </row>
    <row r="72" spans="1:256" ht="31.5">
      <c r="A72" s="318"/>
      <c r="B72" s="319" t="s">
        <v>2</v>
      </c>
      <c r="C72" s="343">
        <v>8000</v>
      </c>
      <c r="D72" s="343">
        <v>8000</v>
      </c>
      <c r="E72" s="343">
        <v>0</v>
      </c>
      <c r="F72" s="343"/>
      <c r="G72" s="343">
        <v>8000</v>
      </c>
      <c r="H72" s="343">
        <v>0</v>
      </c>
      <c r="I72" s="343">
        <v>0</v>
      </c>
      <c r="J72" s="343">
        <v>0</v>
      </c>
      <c r="K72" s="345">
        <v>0</v>
      </c>
      <c r="L72" s="346">
        <v>0</v>
      </c>
    </row>
    <row r="73" spans="1:256" ht="31.5">
      <c r="A73" s="318"/>
      <c r="B73" s="319" t="s">
        <v>219</v>
      </c>
      <c r="C73" s="343">
        <v>10158</v>
      </c>
      <c r="D73" s="343">
        <v>8000</v>
      </c>
      <c r="E73" s="343">
        <v>2158</v>
      </c>
      <c r="F73" s="343"/>
      <c r="G73" s="343">
        <v>10158</v>
      </c>
      <c r="H73" s="343">
        <v>0</v>
      </c>
      <c r="I73" s="343">
        <v>0</v>
      </c>
      <c r="J73" s="343">
        <v>0</v>
      </c>
      <c r="K73" s="345">
        <v>0</v>
      </c>
      <c r="L73" s="346">
        <v>0</v>
      </c>
    </row>
    <row r="74" spans="1:256">
      <c r="A74" s="318"/>
      <c r="B74" s="319" t="s">
        <v>220</v>
      </c>
      <c r="C74" s="343">
        <v>0</v>
      </c>
      <c r="D74" s="343"/>
      <c r="E74" s="343">
        <v>0</v>
      </c>
      <c r="F74" s="343"/>
      <c r="G74" s="343">
        <v>0</v>
      </c>
      <c r="H74" s="343">
        <v>0</v>
      </c>
      <c r="I74" s="343">
        <v>0</v>
      </c>
      <c r="J74" s="343">
        <v>0</v>
      </c>
      <c r="K74" s="345">
        <v>0</v>
      </c>
      <c r="L74" s="346">
        <v>0</v>
      </c>
    </row>
    <row r="75" spans="1:256">
      <c r="A75" s="318"/>
      <c r="B75" s="319" t="s">
        <v>221</v>
      </c>
      <c r="C75" s="343">
        <v>7535</v>
      </c>
      <c r="D75" s="343">
        <v>2000</v>
      </c>
      <c r="E75" s="343">
        <v>5535</v>
      </c>
      <c r="F75" s="343"/>
      <c r="G75" s="343">
        <v>7535</v>
      </c>
      <c r="H75" s="343">
        <v>0</v>
      </c>
      <c r="I75" s="343">
        <v>0</v>
      </c>
      <c r="J75" s="343">
        <v>0</v>
      </c>
      <c r="K75" s="345">
        <v>0</v>
      </c>
      <c r="L75" s="346">
        <v>0</v>
      </c>
    </row>
    <row r="76" spans="1:256">
      <c r="A76" s="318"/>
      <c r="B76" s="319" t="s">
        <v>520</v>
      </c>
      <c r="C76" s="343">
        <v>419</v>
      </c>
      <c r="D76" s="343"/>
      <c r="E76" s="343">
        <v>419</v>
      </c>
      <c r="F76" s="343"/>
      <c r="G76" s="343">
        <v>412</v>
      </c>
      <c r="H76" s="343">
        <v>7</v>
      </c>
      <c r="I76" s="343">
        <v>0</v>
      </c>
      <c r="J76" s="343">
        <v>7</v>
      </c>
      <c r="K76" s="345">
        <v>0</v>
      </c>
      <c r="L76" s="346">
        <v>0</v>
      </c>
    </row>
    <row r="77" spans="1:256">
      <c r="A77" s="318"/>
      <c r="B77" s="319" t="s">
        <v>222</v>
      </c>
      <c r="C77" s="343">
        <v>8016</v>
      </c>
      <c r="D77" s="343">
        <v>5000</v>
      </c>
      <c r="E77" s="343">
        <v>3016</v>
      </c>
      <c r="F77" s="343"/>
      <c r="G77" s="343">
        <v>7847</v>
      </c>
      <c r="H77" s="343">
        <v>169</v>
      </c>
      <c r="I77" s="343">
        <v>0</v>
      </c>
      <c r="J77" s="343">
        <v>169</v>
      </c>
      <c r="K77" s="345">
        <v>0</v>
      </c>
      <c r="L77" s="346">
        <v>0</v>
      </c>
    </row>
    <row r="78" spans="1:256">
      <c r="A78" s="318"/>
      <c r="B78" s="319" t="s">
        <v>257</v>
      </c>
      <c r="C78" s="343">
        <v>5209</v>
      </c>
      <c r="D78" s="343">
        <v>4000</v>
      </c>
      <c r="E78" s="343">
        <v>1209</v>
      </c>
      <c r="F78" s="343"/>
      <c r="G78" s="343">
        <v>5094</v>
      </c>
      <c r="H78" s="343">
        <v>115</v>
      </c>
      <c r="I78" s="343">
        <v>114</v>
      </c>
      <c r="J78" s="343">
        <v>1</v>
      </c>
      <c r="K78" s="345">
        <v>0</v>
      </c>
      <c r="L78" s="346">
        <v>0</v>
      </c>
    </row>
    <row r="79" spans="1:256">
      <c r="A79" s="318"/>
      <c r="B79" s="319" t="s">
        <v>828</v>
      </c>
      <c r="C79" s="343">
        <v>3283</v>
      </c>
      <c r="D79" s="343">
        <v>2579</v>
      </c>
      <c r="E79" s="343">
        <v>704</v>
      </c>
      <c r="F79" s="343"/>
      <c r="G79" s="343">
        <v>3278</v>
      </c>
      <c r="H79" s="343">
        <v>5</v>
      </c>
      <c r="I79" s="343">
        <v>0</v>
      </c>
      <c r="J79" s="343">
        <v>5</v>
      </c>
      <c r="K79" s="345">
        <v>0</v>
      </c>
      <c r="L79" s="346">
        <v>0</v>
      </c>
    </row>
    <row r="80" spans="1:256">
      <c r="A80" s="318"/>
      <c r="B80" s="319" t="s">
        <v>827</v>
      </c>
      <c r="C80" s="343">
        <v>35200</v>
      </c>
      <c r="D80" s="343">
        <v>15726</v>
      </c>
      <c r="E80" s="343">
        <v>19474</v>
      </c>
      <c r="F80" s="343"/>
      <c r="G80" s="343">
        <v>32605</v>
      </c>
      <c r="H80" s="343">
        <v>2595</v>
      </c>
      <c r="I80" s="343">
        <v>0</v>
      </c>
      <c r="J80" s="343">
        <v>2595</v>
      </c>
      <c r="K80" s="345">
        <v>0</v>
      </c>
      <c r="L80" s="346">
        <v>0</v>
      </c>
    </row>
    <row r="81" spans="1:256">
      <c r="A81" s="318"/>
      <c r="B81" s="319" t="s">
        <v>305</v>
      </c>
      <c r="C81" s="343">
        <v>3706</v>
      </c>
      <c r="D81" s="343">
        <v>2463</v>
      </c>
      <c r="E81" s="343">
        <v>1243</v>
      </c>
      <c r="F81" s="343"/>
      <c r="G81" s="343">
        <v>3646</v>
      </c>
      <c r="H81" s="343">
        <v>60</v>
      </c>
      <c r="I81" s="343">
        <v>0</v>
      </c>
      <c r="J81" s="343">
        <v>60</v>
      </c>
      <c r="K81" s="345">
        <v>0</v>
      </c>
      <c r="L81" s="346">
        <v>0</v>
      </c>
    </row>
    <row r="82" spans="1:256">
      <c r="A82" s="318"/>
      <c r="B82" s="319" t="s">
        <v>223</v>
      </c>
      <c r="C82" s="343">
        <v>1703</v>
      </c>
      <c r="D82" s="343">
        <v>1279</v>
      </c>
      <c r="E82" s="343">
        <v>424</v>
      </c>
      <c r="F82" s="343"/>
      <c r="G82" s="343">
        <v>1703</v>
      </c>
      <c r="H82" s="343">
        <v>0</v>
      </c>
      <c r="I82" s="343">
        <v>0</v>
      </c>
      <c r="J82" s="343">
        <v>0</v>
      </c>
      <c r="K82" s="345">
        <v>0</v>
      </c>
      <c r="L82" s="346">
        <v>0</v>
      </c>
    </row>
    <row r="83" spans="1:256">
      <c r="A83" s="318"/>
      <c r="B83" s="319" t="s">
        <v>224</v>
      </c>
      <c r="C83" s="343">
        <v>1341</v>
      </c>
      <c r="D83" s="343">
        <v>1143</v>
      </c>
      <c r="E83" s="343">
        <v>198</v>
      </c>
      <c r="F83" s="343"/>
      <c r="G83" s="343">
        <v>1341</v>
      </c>
      <c r="H83" s="343">
        <v>0</v>
      </c>
      <c r="I83" s="343">
        <v>0</v>
      </c>
      <c r="J83" s="343">
        <v>0</v>
      </c>
      <c r="K83" s="345">
        <v>0</v>
      </c>
      <c r="L83" s="346">
        <v>0</v>
      </c>
    </row>
    <row r="84" spans="1:256">
      <c r="A84" s="318"/>
      <c r="B84" s="319" t="s">
        <v>227</v>
      </c>
      <c r="C84" s="343">
        <v>250334</v>
      </c>
      <c r="D84" s="343">
        <v>113972</v>
      </c>
      <c r="E84" s="343">
        <v>136362</v>
      </c>
      <c r="F84" s="343"/>
      <c r="G84" s="343">
        <v>248109</v>
      </c>
      <c r="H84" s="343">
        <v>2225</v>
      </c>
      <c r="I84" s="343">
        <v>1510</v>
      </c>
      <c r="J84" s="343">
        <v>715</v>
      </c>
      <c r="K84" s="345">
        <v>0</v>
      </c>
      <c r="L84" s="346">
        <v>0</v>
      </c>
    </row>
    <row r="85" spans="1:256">
      <c r="A85" s="324" t="s">
        <v>547</v>
      </c>
      <c r="B85" s="325" t="s">
        <v>548</v>
      </c>
      <c r="C85" s="344">
        <v>95733</v>
      </c>
      <c r="D85" s="344">
        <v>131209</v>
      </c>
      <c r="E85" s="344">
        <v>26517</v>
      </c>
      <c r="F85" s="344">
        <v>61993</v>
      </c>
      <c r="G85" s="343">
        <v>89949.157072000002</v>
      </c>
      <c r="H85" s="344">
        <v>5783.842928</v>
      </c>
      <c r="I85" s="344">
        <v>4191</v>
      </c>
      <c r="J85" s="344">
        <v>1592.842928</v>
      </c>
      <c r="K85" s="345">
        <v>0</v>
      </c>
      <c r="L85" s="346">
        <v>0</v>
      </c>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345"/>
      <c r="AN85" s="345"/>
      <c r="AO85" s="345"/>
      <c r="AP85" s="345"/>
      <c r="AQ85" s="345"/>
      <c r="AR85" s="345"/>
      <c r="AS85" s="345"/>
      <c r="AT85" s="345"/>
      <c r="AU85" s="345"/>
      <c r="AV85" s="345"/>
      <c r="AW85" s="345"/>
      <c r="AX85" s="345"/>
      <c r="AY85" s="345"/>
      <c r="AZ85" s="345"/>
      <c r="BA85" s="345"/>
      <c r="BB85" s="345"/>
      <c r="BC85" s="345"/>
      <c r="BD85" s="345"/>
      <c r="BE85" s="345"/>
      <c r="BF85" s="345"/>
      <c r="BG85" s="345"/>
      <c r="BH85" s="345"/>
      <c r="BI85" s="345"/>
      <c r="BJ85" s="345"/>
      <c r="BK85" s="345"/>
      <c r="BL85" s="345"/>
      <c r="BM85" s="345"/>
      <c r="BN85" s="345"/>
      <c r="BO85" s="345"/>
      <c r="BP85" s="345"/>
      <c r="BQ85" s="345"/>
      <c r="BR85" s="345"/>
      <c r="BS85" s="345"/>
      <c r="BT85" s="345"/>
      <c r="BU85" s="345"/>
      <c r="BV85" s="345"/>
      <c r="BW85" s="345"/>
      <c r="BX85" s="345"/>
      <c r="BY85" s="345"/>
      <c r="BZ85" s="345"/>
      <c r="CA85" s="345"/>
      <c r="CB85" s="345"/>
      <c r="CC85" s="345"/>
      <c r="CD85" s="345"/>
      <c r="CE85" s="345"/>
      <c r="CF85" s="345"/>
      <c r="CG85" s="345"/>
      <c r="CH85" s="345"/>
      <c r="CI85" s="345"/>
      <c r="CJ85" s="345"/>
      <c r="CK85" s="345"/>
      <c r="CL85" s="345"/>
      <c r="CM85" s="345"/>
      <c r="CN85" s="345"/>
      <c r="CO85" s="345"/>
      <c r="CP85" s="345"/>
      <c r="CQ85" s="345"/>
      <c r="CR85" s="345"/>
      <c r="CS85" s="345"/>
      <c r="CT85" s="345"/>
      <c r="CU85" s="345"/>
      <c r="CV85" s="345"/>
      <c r="CW85" s="345"/>
      <c r="CX85" s="345"/>
      <c r="CY85" s="345"/>
      <c r="CZ85" s="345"/>
      <c r="DA85" s="345"/>
      <c r="DB85" s="345"/>
      <c r="DC85" s="345"/>
      <c r="DD85" s="345"/>
      <c r="DE85" s="345"/>
      <c r="DF85" s="345"/>
      <c r="DG85" s="345"/>
      <c r="DH85" s="345"/>
      <c r="DI85" s="345"/>
      <c r="DJ85" s="345"/>
      <c r="DK85" s="345"/>
      <c r="DL85" s="345"/>
      <c r="DM85" s="345"/>
      <c r="DN85" s="345"/>
      <c r="DO85" s="345"/>
      <c r="DP85" s="345"/>
      <c r="DQ85" s="345"/>
      <c r="DR85" s="345"/>
      <c r="DS85" s="345"/>
      <c r="DT85" s="345"/>
      <c r="DU85" s="345"/>
      <c r="DV85" s="345"/>
      <c r="DW85" s="345"/>
      <c r="DX85" s="345"/>
      <c r="DY85" s="345"/>
      <c r="DZ85" s="345"/>
      <c r="EA85" s="345"/>
      <c r="EB85" s="345"/>
      <c r="EC85" s="345"/>
      <c r="ED85" s="345"/>
      <c r="EE85" s="345"/>
      <c r="EF85" s="345"/>
      <c r="EG85" s="345"/>
      <c r="EH85" s="345"/>
      <c r="EI85" s="345"/>
      <c r="EJ85" s="345"/>
      <c r="EK85" s="345"/>
      <c r="EL85" s="345"/>
      <c r="EM85" s="345"/>
      <c r="EN85" s="345"/>
      <c r="EO85" s="345"/>
      <c r="EP85" s="345"/>
      <c r="EQ85" s="345"/>
      <c r="ER85" s="345"/>
      <c r="ES85" s="345"/>
      <c r="ET85" s="345"/>
      <c r="EU85" s="345"/>
      <c r="EV85" s="345"/>
      <c r="EW85" s="345"/>
      <c r="EX85" s="345"/>
      <c r="EY85" s="345"/>
      <c r="EZ85" s="345"/>
      <c r="FA85" s="345"/>
      <c r="FB85" s="345"/>
      <c r="FC85" s="345"/>
      <c r="FD85" s="345"/>
      <c r="FE85" s="345"/>
      <c r="FF85" s="345"/>
      <c r="FG85" s="345"/>
      <c r="FH85" s="345"/>
      <c r="FI85" s="345"/>
      <c r="FJ85" s="345"/>
      <c r="FK85" s="345"/>
      <c r="FL85" s="345"/>
      <c r="FM85" s="345"/>
      <c r="FN85" s="345"/>
      <c r="FO85" s="345"/>
      <c r="FP85" s="345"/>
      <c r="FQ85" s="345"/>
      <c r="FR85" s="345"/>
      <c r="FS85" s="345"/>
      <c r="FT85" s="345"/>
      <c r="FU85" s="345"/>
      <c r="FV85" s="345"/>
      <c r="FW85" s="345"/>
      <c r="FX85" s="345"/>
      <c r="FY85" s="345"/>
      <c r="FZ85" s="345"/>
      <c r="GA85" s="345"/>
      <c r="GB85" s="345"/>
      <c r="GC85" s="345"/>
      <c r="GD85" s="345"/>
      <c r="GE85" s="345"/>
      <c r="GF85" s="345"/>
      <c r="GG85" s="345"/>
      <c r="GH85" s="345"/>
      <c r="GI85" s="345"/>
      <c r="GJ85" s="345"/>
      <c r="GK85" s="345"/>
      <c r="GL85" s="345"/>
      <c r="GM85" s="345"/>
      <c r="GN85" s="345"/>
      <c r="GO85" s="345"/>
      <c r="GP85" s="345"/>
      <c r="GQ85" s="345"/>
      <c r="GR85" s="345"/>
      <c r="GS85" s="345"/>
      <c r="GT85" s="345"/>
      <c r="GU85" s="345"/>
      <c r="GV85" s="345"/>
      <c r="GW85" s="345"/>
      <c r="GX85" s="345"/>
      <c r="GY85" s="345"/>
      <c r="GZ85" s="345"/>
      <c r="HA85" s="345"/>
      <c r="HB85" s="345"/>
      <c r="HC85" s="345"/>
      <c r="HD85" s="345"/>
      <c r="HE85" s="345"/>
      <c r="HF85" s="345"/>
      <c r="HG85" s="345"/>
      <c r="HH85" s="345"/>
      <c r="HI85" s="345"/>
      <c r="HJ85" s="345"/>
      <c r="HK85" s="345"/>
      <c r="HL85" s="345"/>
      <c r="HM85" s="345"/>
      <c r="HN85" s="345"/>
      <c r="HO85" s="345"/>
      <c r="HP85" s="345"/>
      <c r="HQ85" s="345"/>
      <c r="HR85" s="345"/>
      <c r="HS85" s="345"/>
      <c r="HT85" s="345"/>
      <c r="HU85" s="345"/>
      <c r="HV85" s="345"/>
      <c r="HW85" s="345"/>
      <c r="HX85" s="345"/>
      <c r="HY85" s="345"/>
      <c r="HZ85" s="345"/>
      <c r="IA85" s="345"/>
      <c r="IB85" s="345"/>
      <c r="IC85" s="345"/>
      <c r="ID85" s="345"/>
      <c r="IE85" s="345"/>
      <c r="IF85" s="345"/>
      <c r="IG85" s="345"/>
      <c r="IH85" s="345"/>
      <c r="II85" s="345"/>
      <c r="IJ85" s="345"/>
      <c r="IK85" s="345"/>
      <c r="IL85" s="345"/>
      <c r="IM85" s="345"/>
      <c r="IN85" s="345"/>
      <c r="IO85" s="345"/>
      <c r="IP85" s="345"/>
      <c r="IQ85" s="345"/>
      <c r="IR85" s="345"/>
      <c r="IS85" s="345"/>
      <c r="IT85" s="345"/>
      <c r="IU85" s="345"/>
      <c r="IV85" s="345"/>
    </row>
    <row r="86" spans="1:256">
      <c r="A86" s="318"/>
      <c r="B86" s="319" t="s">
        <v>130</v>
      </c>
      <c r="C86" s="343">
        <v>48426</v>
      </c>
      <c r="D86" s="343">
        <v>110419</v>
      </c>
      <c r="E86" s="343"/>
      <c r="F86" s="343">
        <v>61993</v>
      </c>
      <c r="G86" s="343">
        <v>43996</v>
      </c>
      <c r="H86" s="343">
        <v>4430</v>
      </c>
      <c r="I86" s="343">
        <v>3663</v>
      </c>
      <c r="J86" s="343">
        <v>767</v>
      </c>
      <c r="K86" s="345">
        <v>0</v>
      </c>
      <c r="L86" s="346">
        <v>0</v>
      </c>
    </row>
    <row r="87" spans="1:256">
      <c r="A87" s="318"/>
      <c r="B87" s="319" t="s">
        <v>216</v>
      </c>
      <c r="C87" s="343">
        <v>4449</v>
      </c>
      <c r="D87" s="343">
        <v>2912</v>
      </c>
      <c r="E87" s="343">
        <v>1537</v>
      </c>
      <c r="F87" s="343"/>
      <c r="G87" s="343">
        <v>3861</v>
      </c>
      <c r="H87" s="343">
        <v>588</v>
      </c>
      <c r="I87" s="343">
        <v>0</v>
      </c>
      <c r="J87" s="343">
        <v>588</v>
      </c>
      <c r="K87" s="345">
        <v>0</v>
      </c>
      <c r="L87" s="346">
        <v>0</v>
      </c>
    </row>
    <row r="88" spans="1:256">
      <c r="A88" s="318"/>
      <c r="B88" s="319" t="s">
        <v>531</v>
      </c>
      <c r="C88" s="343">
        <v>8709</v>
      </c>
      <c r="D88" s="343">
        <v>3789</v>
      </c>
      <c r="E88" s="343">
        <v>4920</v>
      </c>
      <c r="F88" s="343"/>
      <c r="G88" s="343">
        <v>8461</v>
      </c>
      <c r="H88" s="343">
        <v>248</v>
      </c>
      <c r="I88" s="343">
        <v>74</v>
      </c>
      <c r="J88" s="343">
        <v>174</v>
      </c>
      <c r="K88" s="345">
        <v>0</v>
      </c>
      <c r="L88" s="346">
        <v>0</v>
      </c>
    </row>
    <row r="89" spans="1:256">
      <c r="A89" s="318"/>
      <c r="B89" s="319" t="s">
        <v>217</v>
      </c>
      <c r="C89" s="343">
        <v>3933</v>
      </c>
      <c r="D89" s="343">
        <v>2232</v>
      </c>
      <c r="E89" s="343">
        <v>1701</v>
      </c>
      <c r="F89" s="343"/>
      <c r="G89" s="343">
        <v>3933</v>
      </c>
      <c r="H89" s="343">
        <v>0</v>
      </c>
      <c r="I89" s="343">
        <v>0</v>
      </c>
      <c r="J89" s="343">
        <v>0</v>
      </c>
      <c r="K89" s="327">
        <v>0</v>
      </c>
      <c r="L89" s="346">
        <v>0</v>
      </c>
    </row>
    <row r="90" spans="1:256" ht="31.5">
      <c r="A90" s="318"/>
      <c r="B90" s="319" t="s">
        <v>218</v>
      </c>
      <c r="C90" s="343">
        <v>0</v>
      </c>
      <c r="D90" s="343"/>
      <c r="E90" s="343">
        <v>0</v>
      </c>
      <c r="F90" s="343">
        <v>0</v>
      </c>
      <c r="G90" s="343">
        <v>492.15707200000003</v>
      </c>
      <c r="H90" s="343">
        <v>-492.15707200000003</v>
      </c>
      <c r="I90" s="343">
        <v>0</v>
      </c>
      <c r="J90" s="343">
        <v>-492.15707200000003</v>
      </c>
      <c r="K90" s="345">
        <v>0</v>
      </c>
      <c r="L90" s="346">
        <v>0</v>
      </c>
    </row>
    <row r="91" spans="1:256">
      <c r="A91" s="318"/>
      <c r="B91" s="319" t="s">
        <v>259</v>
      </c>
      <c r="C91" s="343">
        <v>569</v>
      </c>
      <c r="D91" s="343">
        <v>0</v>
      </c>
      <c r="E91" s="343">
        <v>569</v>
      </c>
      <c r="F91" s="343"/>
      <c r="G91" s="343">
        <v>533</v>
      </c>
      <c r="H91" s="343">
        <v>36</v>
      </c>
      <c r="I91" s="343">
        <v>0</v>
      </c>
      <c r="J91" s="343">
        <v>36</v>
      </c>
      <c r="K91" s="345">
        <v>0</v>
      </c>
      <c r="L91" s="346">
        <v>0</v>
      </c>
    </row>
    <row r="92" spans="1:256">
      <c r="A92" s="318"/>
      <c r="B92" s="319" t="s">
        <v>306</v>
      </c>
      <c r="C92" s="343">
        <v>14695</v>
      </c>
      <c r="D92" s="343">
        <v>0</v>
      </c>
      <c r="E92" s="343">
        <v>14695</v>
      </c>
      <c r="F92" s="343"/>
      <c r="G92" s="343">
        <v>13723</v>
      </c>
      <c r="H92" s="343">
        <v>972</v>
      </c>
      <c r="I92" s="343">
        <v>453</v>
      </c>
      <c r="J92" s="343">
        <v>519</v>
      </c>
      <c r="K92" s="345">
        <v>0</v>
      </c>
      <c r="L92" s="346">
        <v>0</v>
      </c>
    </row>
    <row r="93" spans="1:256">
      <c r="A93" s="318"/>
      <c r="B93" s="319" t="s">
        <v>273</v>
      </c>
      <c r="C93" s="343">
        <v>6311</v>
      </c>
      <c r="D93" s="343">
        <v>4892</v>
      </c>
      <c r="E93" s="343">
        <v>1419</v>
      </c>
      <c r="F93" s="343"/>
      <c r="G93" s="343">
        <v>6310</v>
      </c>
      <c r="H93" s="343">
        <v>1</v>
      </c>
      <c r="I93" s="343">
        <v>1</v>
      </c>
      <c r="J93" s="343">
        <v>0</v>
      </c>
      <c r="K93" s="345">
        <v>0</v>
      </c>
      <c r="L93" s="346">
        <v>0</v>
      </c>
    </row>
    <row r="94" spans="1:256">
      <c r="A94" s="318"/>
      <c r="B94" s="319" t="s">
        <v>274</v>
      </c>
      <c r="C94" s="343">
        <v>5197</v>
      </c>
      <c r="D94" s="343">
        <v>4169</v>
      </c>
      <c r="E94" s="343">
        <v>1028</v>
      </c>
      <c r="F94" s="343"/>
      <c r="G94" s="343">
        <v>5196</v>
      </c>
      <c r="H94" s="343">
        <v>1</v>
      </c>
      <c r="I94" s="343">
        <v>0</v>
      </c>
      <c r="J94" s="343">
        <v>1</v>
      </c>
      <c r="K94" s="345">
        <v>0</v>
      </c>
      <c r="L94" s="346">
        <v>0</v>
      </c>
    </row>
    <row r="95" spans="1:256">
      <c r="A95" s="318"/>
      <c r="B95" s="319" t="s">
        <v>275</v>
      </c>
      <c r="C95" s="343">
        <v>3444</v>
      </c>
      <c r="D95" s="343">
        <v>2796</v>
      </c>
      <c r="E95" s="343">
        <v>648</v>
      </c>
      <c r="F95" s="343"/>
      <c r="G95" s="343">
        <v>3444</v>
      </c>
      <c r="H95" s="343">
        <v>0</v>
      </c>
      <c r="I95" s="343">
        <v>0</v>
      </c>
      <c r="J95" s="343">
        <v>0</v>
      </c>
      <c r="K95" s="345">
        <v>0</v>
      </c>
      <c r="L95" s="346">
        <v>0</v>
      </c>
    </row>
    <row r="96" spans="1:256">
      <c r="A96" s="324" t="s">
        <v>549</v>
      </c>
      <c r="B96" s="325" t="s">
        <v>532</v>
      </c>
      <c r="C96" s="343">
        <v>103816</v>
      </c>
      <c r="D96" s="343">
        <v>90037</v>
      </c>
      <c r="E96" s="343">
        <v>28583</v>
      </c>
      <c r="F96" s="343">
        <v>14804</v>
      </c>
      <c r="G96" s="343">
        <v>94494</v>
      </c>
      <c r="H96" s="343">
        <v>8148</v>
      </c>
      <c r="I96" s="343">
        <v>280</v>
      </c>
      <c r="J96" s="343">
        <v>7868</v>
      </c>
      <c r="K96" s="345">
        <v>1174</v>
      </c>
      <c r="L96" s="346">
        <v>0</v>
      </c>
    </row>
    <row r="97" spans="1:256">
      <c r="A97" s="318"/>
      <c r="B97" s="319" t="s">
        <v>180</v>
      </c>
      <c r="C97" s="343">
        <v>26083</v>
      </c>
      <c r="D97" s="343">
        <v>38435</v>
      </c>
      <c r="E97" s="343"/>
      <c r="F97" s="343">
        <v>12352</v>
      </c>
      <c r="G97" s="343">
        <v>18759</v>
      </c>
      <c r="H97" s="343">
        <v>7324</v>
      </c>
      <c r="I97" s="343">
        <v>225</v>
      </c>
      <c r="J97" s="343">
        <v>7099</v>
      </c>
      <c r="K97" s="345">
        <v>0</v>
      </c>
      <c r="L97" s="346">
        <v>0</v>
      </c>
    </row>
    <row r="98" spans="1:256">
      <c r="A98" s="318"/>
      <c r="B98" s="319" t="s">
        <v>121</v>
      </c>
      <c r="C98" s="343">
        <v>0</v>
      </c>
      <c r="D98" s="343"/>
      <c r="E98" s="343">
        <v>0</v>
      </c>
      <c r="F98" s="343"/>
      <c r="G98" s="343">
        <v>0</v>
      </c>
      <c r="H98" s="343">
        <v>0</v>
      </c>
      <c r="I98" s="343">
        <v>0</v>
      </c>
      <c r="J98" s="343">
        <v>0</v>
      </c>
      <c r="K98" s="345">
        <v>0</v>
      </c>
      <c r="L98" s="346">
        <v>0</v>
      </c>
    </row>
    <row r="99" spans="1:256" ht="31.5">
      <c r="A99" s="318"/>
      <c r="B99" s="319" t="s">
        <v>844</v>
      </c>
      <c r="C99" s="343">
        <v>50619</v>
      </c>
      <c r="D99" s="343">
        <v>37588</v>
      </c>
      <c r="E99" s="343">
        <v>13031</v>
      </c>
      <c r="F99" s="343"/>
      <c r="G99" s="343">
        <v>50181</v>
      </c>
      <c r="H99" s="343">
        <v>438</v>
      </c>
      <c r="I99" s="343">
        <v>0</v>
      </c>
      <c r="J99" s="343">
        <v>438</v>
      </c>
      <c r="K99" s="345">
        <v>0</v>
      </c>
      <c r="L99" s="346">
        <v>0</v>
      </c>
    </row>
    <row r="100" spans="1:256">
      <c r="A100" s="318"/>
      <c r="B100" s="319" t="s">
        <v>845</v>
      </c>
      <c r="C100" s="343">
        <v>11744</v>
      </c>
      <c r="D100" s="343">
        <v>2095</v>
      </c>
      <c r="E100" s="343">
        <v>9649</v>
      </c>
      <c r="F100" s="343"/>
      <c r="G100" s="343">
        <v>10570</v>
      </c>
      <c r="H100" s="343"/>
      <c r="I100" s="343">
        <v>0</v>
      </c>
      <c r="J100" s="343">
        <v>0</v>
      </c>
      <c r="K100" s="345">
        <v>1174</v>
      </c>
      <c r="L100" s="346">
        <v>0</v>
      </c>
      <c r="M100" s="346"/>
      <c r="N100" s="346"/>
      <c r="O100" s="346"/>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c r="AK100" s="346"/>
      <c r="AL100" s="346"/>
      <c r="AM100" s="346"/>
      <c r="AN100" s="346"/>
      <c r="AO100" s="346"/>
      <c r="AP100" s="346"/>
      <c r="AQ100" s="346"/>
      <c r="AR100" s="346"/>
      <c r="AS100" s="346"/>
      <c r="AT100" s="346"/>
      <c r="AU100" s="346"/>
      <c r="AV100" s="346"/>
      <c r="AW100" s="346"/>
      <c r="AX100" s="346"/>
      <c r="AY100" s="346"/>
      <c r="AZ100" s="346"/>
      <c r="BA100" s="346"/>
      <c r="BB100" s="346"/>
      <c r="BC100" s="346"/>
      <c r="BD100" s="346"/>
      <c r="BE100" s="346"/>
      <c r="BF100" s="346"/>
      <c r="BG100" s="346"/>
      <c r="BH100" s="346"/>
      <c r="BI100" s="346"/>
      <c r="BJ100" s="346"/>
      <c r="BK100" s="346"/>
      <c r="BL100" s="346"/>
      <c r="BM100" s="346"/>
      <c r="BN100" s="346"/>
      <c r="BO100" s="346"/>
      <c r="BP100" s="346"/>
      <c r="BQ100" s="346"/>
      <c r="BR100" s="346"/>
      <c r="BS100" s="346"/>
      <c r="BT100" s="346"/>
      <c r="BU100" s="346"/>
      <c r="BV100" s="346"/>
      <c r="BW100" s="346"/>
      <c r="BX100" s="346"/>
      <c r="BY100" s="346"/>
      <c r="BZ100" s="346"/>
      <c r="CA100" s="346"/>
      <c r="CB100" s="346"/>
      <c r="CC100" s="346"/>
      <c r="CD100" s="346"/>
      <c r="CE100" s="346"/>
      <c r="CF100" s="346"/>
      <c r="CG100" s="346"/>
      <c r="CH100" s="346"/>
      <c r="CI100" s="346"/>
      <c r="CJ100" s="346"/>
      <c r="CK100" s="346"/>
      <c r="CL100" s="346"/>
      <c r="CM100" s="346"/>
      <c r="CN100" s="346"/>
      <c r="CO100" s="346"/>
      <c r="CP100" s="346"/>
      <c r="CQ100" s="346"/>
      <c r="CR100" s="346"/>
      <c r="CS100" s="346"/>
      <c r="CT100" s="346"/>
      <c r="CU100" s="346"/>
      <c r="CV100" s="346"/>
      <c r="CW100" s="346"/>
      <c r="CX100" s="346"/>
      <c r="CY100" s="346"/>
      <c r="CZ100" s="346"/>
      <c r="DA100" s="346"/>
      <c r="DB100" s="346"/>
      <c r="DC100" s="346"/>
      <c r="DD100" s="346"/>
      <c r="DE100" s="346"/>
      <c r="DF100" s="346"/>
      <c r="DG100" s="346"/>
      <c r="DH100" s="346"/>
      <c r="DI100" s="346"/>
      <c r="DJ100" s="346"/>
      <c r="DK100" s="346"/>
      <c r="DL100" s="346"/>
      <c r="DM100" s="346"/>
      <c r="DN100" s="346"/>
      <c r="DO100" s="346"/>
      <c r="DP100" s="346"/>
      <c r="DQ100" s="346"/>
      <c r="DR100" s="346"/>
      <c r="DS100" s="346"/>
      <c r="DT100" s="346"/>
      <c r="DU100" s="346"/>
      <c r="DV100" s="346"/>
      <c r="DW100" s="346"/>
      <c r="DX100" s="346"/>
      <c r="DY100" s="346"/>
      <c r="DZ100" s="346"/>
      <c r="EA100" s="346"/>
      <c r="EB100" s="346"/>
      <c r="EC100" s="346"/>
      <c r="ED100" s="346"/>
      <c r="EE100" s="346"/>
      <c r="EF100" s="346"/>
      <c r="EG100" s="346"/>
      <c r="EH100" s="346"/>
      <c r="EI100" s="346"/>
      <c r="EJ100" s="346"/>
      <c r="EK100" s="346"/>
      <c r="EL100" s="346"/>
      <c r="EM100" s="346"/>
      <c r="EN100" s="346"/>
      <c r="EO100" s="346"/>
      <c r="EP100" s="346"/>
      <c r="EQ100" s="346"/>
      <c r="ER100" s="346"/>
      <c r="ES100" s="346"/>
      <c r="ET100" s="346"/>
      <c r="EU100" s="346"/>
      <c r="EV100" s="346"/>
      <c r="EW100" s="346"/>
      <c r="EX100" s="346"/>
      <c r="EY100" s="346"/>
      <c r="EZ100" s="346"/>
      <c r="FA100" s="346"/>
      <c r="FB100" s="346"/>
      <c r="FC100" s="346"/>
      <c r="FD100" s="346"/>
      <c r="FE100" s="346"/>
      <c r="FF100" s="346"/>
      <c r="FG100" s="346"/>
      <c r="FH100" s="346"/>
      <c r="FI100" s="346"/>
      <c r="FJ100" s="346"/>
      <c r="FK100" s="346"/>
      <c r="FL100" s="346"/>
      <c r="FM100" s="346"/>
      <c r="FN100" s="346"/>
      <c r="FO100" s="346"/>
      <c r="FP100" s="346"/>
      <c r="FQ100" s="346"/>
      <c r="FR100" s="346"/>
      <c r="FS100" s="346"/>
      <c r="FT100" s="346"/>
      <c r="FU100" s="346"/>
      <c r="FV100" s="346"/>
      <c r="FW100" s="346"/>
      <c r="FX100" s="346"/>
      <c r="FY100" s="346"/>
      <c r="FZ100" s="346"/>
      <c r="GA100" s="346"/>
      <c r="GB100" s="346"/>
      <c r="GC100" s="346"/>
      <c r="GD100" s="346"/>
      <c r="GE100" s="346"/>
      <c r="GF100" s="346"/>
      <c r="GG100" s="346"/>
      <c r="GH100" s="346"/>
      <c r="GI100" s="346"/>
      <c r="GJ100" s="346"/>
      <c r="GK100" s="346"/>
      <c r="GL100" s="346"/>
      <c r="GM100" s="346"/>
      <c r="GN100" s="346"/>
      <c r="GO100" s="346"/>
      <c r="GP100" s="346"/>
      <c r="GQ100" s="346"/>
      <c r="GR100" s="346"/>
      <c r="GS100" s="346"/>
      <c r="GT100" s="346"/>
      <c r="GU100" s="346"/>
      <c r="GV100" s="346"/>
      <c r="GW100" s="346"/>
      <c r="GX100" s="346"/>
      <c r="GY100" s="346"/>
      <c r="GZ100" s="346"/>
      <c r="HA100" s="346"/>
      <c r="HB100" s="346"/>
      <c r="HC100" s="346"/>
      <c r="HD100" s="346"/>
      <c r="HE100" s="346"/>
      <c r="HF100" s="346"/>
      <c r="HG100" s="346"/>
      <c r="HH100" s="346"/>
      <c r="HI100" s="346"/>
      <c r="HJ100" s="346"/>
      <c r="HK100" s="346"/>
      <c r="HL100" s="346"/>
      <c r="HM100" s="346"/>
      <c r="HN100" s="346"/>
      <c r="HO100" s="346"/>
      <c r="HP100" s="346"/>
      <c r="HQ100" s="346"/>
      <c r="HR100" s="346"/>
      <c r="HS100" s="346"/>
      <c r="HT100" s="346"/>
      <c r="HU100" s="346"/>
      <c r="HV100" s="346"/>
      <c r="HW100" s="346"/>
      <c r="HX100" s="346"/>
      <c r="HY100" s="346"/>
      <c r="HZ100" s="346"/>
      <c r="IA100" s="346"/>
      <c r="IB100" s="346"/>
      <c r="IC100" s="346"/>
      <c r="ID100" s="346"/>
      <c r="IE100" s="346"/>
      <c r="IF100" s="346"/>
      <c r="IG100" s="346"/>
      <c r="IH100" s="346"/>
      <c r="II100" s="346"/>
      <c r="IJ100" s="346"/>
      <c r="IK100" s="346"/>
      <c r="IL100" s="346"/>
      <c r="IM100" s="346"/>
      <c r="IN100" s="346"/>
      <c r="IO100" s="346"/>
      <c r="IP100" s="346"/>
      <c r="IQ100" s="346"/>
      <c r="IR100" s="346"/>
      <c r="IS100" s="346"/>
      <c r="IT100" s="346"/>
      <c r="IU100" s="346"/>
      <c r="IV100" s="346"/>
    </row>
    <row r="101" spans="1:256">
      <c r="A101" s="318"/>
      <c r="B101" s="319" t="s">
        <v>258</v>
      </c>
      <c r="C101" s="343">
        <v>2992</v>
      </c>
      <c r="D101" s="343">
        <v>1450</v>
      </c>
      <c r="E101" s="343">
        <v>1542</v>
      </c>
      <c r="F101" s="343"/>
      <c r="G101" s="343">
        <v>2802</v>
      </c>
      <c r="H101" s="343">
        <v>190</v>
      </c>
      <c r="I101" s="343">
        <v>0</v>
      </c>
      <c r="J101" s="343">
        <v>190</v>
      </c>
      <c r="K101" s="345">
        <v>0</v>
      </c>
      <c r="L101" s="346">
        <v>0</v>
      </c>
    </row>
    <row r="102" spans="1:256">
      <c r="A102" s="318"/>
      <c r="B102" s="319" t="s">
        <v>126</v>
      </c>
      <c r="C102" s="343">
        <v>0</v>
      </c>
      <c r="D102" s="343">
        <v>2452</v>
      </c>
      <c r="E102" s="343"/>
      <c r="F102" s="343">
        <v>2452</v>
      </c>
      <c r="G102" s="343">
        <v>0</v>
      </c>
      <c r="H102" s="343">
        <v>0</v>
      </c>
      <c r="I102" s="343">
        <v>0</v>
      </c>
      <c r="J102" s="343">
        <v>0</v>
      </c>
      <c r="K102" s="345">
        <v>0</v>
      </c>
      <c r="L102" s="346">
        <v>0</v>
      </c>
    </row>
    <row r="103" spans="1:256">
      <c r="A103" s="318"/>
      <c r="B103" s="319" t="s">
        <v>127</v>
      </c>
      <c r="C103" s="343">
        <v>3175</v>
      </c>
      <c r="D103" s="343">
        <v>1859</v>
      </c>
      <c r="E103" s="343">
        <v>1316</v>
      </c>
      <c r="F103" s="343"/>
      <c r="G103" s="343">
        <v>3130</v>
      </c>
      <c r="H103" s="343">
        <v>45</v>
      </c>
      <c r="I103" s="343">
        <v>45</v>
      </c>
      <c r="J103" s="343">
        <v>0</v>
      </c>
      <c r="K103" s="345">
        <v>0</v>
      </c>
      <c r="L103" s="346">
        <v>0</v>
      </c>
    </row>
    <row r="104" spans="1:256">
      <c r="A104" s="318"/>
      <c r="B104" s="319" t="s">
        <v>128</v>
      </c>
      <c r="C104" s="343">
        <v>4238</v>
      </c>
      <c r="D104" s="343">
        <v>2692</v>
      </c>
      <c r="E104" s="343">
        <v>1546</v>
      </c>
      <c r="F104" s="343"/>
      <c r="G104" s="343">
        <v>4238</v>
      </c>
      <c r="H104" s="343">
        <v>0</v>
      </c>
      <c r="I104" s="343">
        <v>0</v>
      </c>
      <c r="J104" s="343">
        <v>0</v>
      </c>
      <c r="K104" s="345">
        <v>0</v>
      </c>
      <c r="L104" s="346">
        <v>0</v>
      </c>
    </row>
    <row r="105" spans="1:256">
      <c r="A105" s="318"/>
      <c r="B105" s="319" t="s">
        <v>129</v>
      </c>
      <c r="C105" s="343">
        <v>1734</v>
      </c>
      <c r="D105" s="343">
        <v>974</v>
      </c>
      <c r="E105" s="343">
        <v>760</v>
      </c>
      <c r="F105" s="343"/>
      <c r="G105" s="343">
        <v>1612</v>
      </c>
      <c r="H105" s="343">
        <v>122</v>
      </c>
      <c r="I105" s="343">
        <v>0</v>
      </c>
      <c r="J105" s="343">
        <v>122</v>
      </c>
      <c r="K105" s="345">
        <v>0</v>
      </c>
      <c r="L105" s="346">
        <v>0</v>
      </c>
    </row>
    <row r="106" spans="1:256">
      <c r="A106" s="318"/>
      <c r="B106" s="319" t="s">
        <v>141</v>
      </c>
      <c r="C106" s="343">
        <v>3231</v>
      </c>
      <c r="D106" s="343">
        <v>2492</v>
      </c>
      <c r="E106" s="343">
        <v>739</v>
      </c>
      <c r="F106" s="343"/>
      <c r="G106" s="343">
        <v>3202</v>
      </c>
      <c r="H106" s="343">
        <v>29</v>
      </c>
      <c r="I106" s="343">
        <v>10</v>
      </c>
      <c r="J106" s="343">
        <v>19</v>
      </c>
      <c r="K106" s="327">
        <v>0</v>
      </c>
      <c r="L106" s="346">
        <v>0</v>
      </c>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346"/>
      <c r="AK106" s="346"/>
      <c r="AL106" s="346"/>
      <c r="AM106" s="346"/>
      <c r="AN106" s="346"/>
      <c r="AO106" s="346"/>
      <c r="AP106" s="346"/>
      <c r="AQ106" s="346"/>
      <c r="AR106" s="346"/>
      <c r="AS106" s="346"/>
      <c r="AT106" s="346"/>
      <c r="AU106" s="346"/>
      <c r="AV106" s="346"/>
      <c r="AW106" s="346"/>
      <c r="AX106" s="346"/>
      <c r="AY106" s="346"/>
      <c r="AZ106" s="346"/>
      <c r="BA106" s="346"/>
      <c r="BB106" s="346"/>
      <c r="BC106" s="346"/>
      <c r="BD106" s="346"/>
      <c r="BE106" s="346"/>
      <c r="BF106" s="346"/>
      <c r="BG106" s="346"/>
      <c r="BH106" s="346"/>
      <c r="BI106" s="346"/>
      <c r="BJ106" s="346"/>
      <c r="BK106" s="346"/>
      <c r="BL106" s="346"/>
      <c r="BM106" s="346"/>
      <c r="BN106" s="346"/>
      <c r="BO106" s="346"/>
      <c r="BP106" s="346"/>
      <c r="BQ106" s="346"/>
      <c r="BR106" s="346"/>
      <c r="BS106" s="346"/>
      <c r="BT106" s="346"/>
      <c r="BU106" s="346"/>
      <c r="BV106" s="346"/>
      <c r="BW106" s="346"/>
      <c r="BX106" s="346"/>
      <c r="BY106" s="346"/>
      <c r="BZ106" s="346"/>
      <c r="CA106" s="346"/>
      <c r="CB106" s="346"/>
      <c r="CC106" s="346"/>
      <c r="CD106" s="346"/>
      <c r="CE106" s="346"/>
      <c r="CF106" s="346"/>
      <c r="CG106" s="346"/>
      <c r="CH106" s="346"/>
      <c r="CI106" s="346"/>
      <c r="CJ106" s="346"/>
      <c r="CK106" s="346"/>
      <c r="CL106" s="346"/>
      <c r="CM106" s="346"/>
      <c r="CN106" s="346"/>
      <c r="CO106" s="346"/>
      <c r="CP106" s="346"/>
      <c r="CQ106" s="346"/>
      <c r="CR106" s="346"/>
      <c r="CS106" s="346"/>
      <c r="CT106" s="346"/>
      <c r="CU106" s="346"/>
      <c r="CV106" s="346"/>
      <c r="CW106" s="346"/>
      <c r="CX106" s="346"/>
      <c r="CY106" s="346"/>
      <c r="CZ106" s="346"/>
      <c r="DA106" s="346"/>
      <c r="DB106" s="346"/>
      <c r="DC106" s="346"/>
      <c r="DD106" s="346"/>
      <c r="DE106" s="346"/>
      <c r="DF106" s="346"/>
      <c r="DG106" s="346"/>
      <c r="DH106" s="346"/>
      <c r="DI106" s="346"/>
      <c r="DJ106" s="346"/>
      <c r="DK106" s="346"/>
      <c r="DL106" s="346"/>
      <c r="DM106" s="346"/>
      <c r="DN106" s="346"/>
      <c r="DO106" s="346"/>
      <c r="DP106" s="346"/>
      <c r="DQ106" s="346"/>
      <c r="DR106" s="346"/>
      <c r="DS106" s="346"/>
      <c r="DT106" s="346"/>
      <c r="DU106" s="346"/>
      <c r="DV106" s="346"/>
      <c r="DW106" s="346"/>
      <c r="DX106" s="346"/>
      <c r="DY106" s="346"/>
      <c r="DZ106" s="346"/>
      <c r="EA106" s="346"/>
      <c r="EB106" s="346"/>
      <c r="EC106" s="346"/>
      <c r="ED106" s="346"/>
      <c r="EE106" s="346"/>
      <c r="EF106" s="346"/>
      <c r="EG106" s="346"/>
      <c r="EH106" s="346"/>
      <c r="EI106" s="346"/>
      <c r="EJ106" s="346"/>
      <c r="EK106" s="346"/>
      <c r="EL106" s="346"/>
      <c r="EM106" s="346"/>
      <c r="EN106" s="346"/>
      <c r="EO106" s="346"/>
      <c r="EP106" s="346"/>
      <c r="EQ106" s="346"/>
      <c r="ER106" s="346"/>
      <c r="ES106" s="346"/>
      <c r="ET106" s="346"/>
      <c r="EU106" s="346"/>
      <c r="EV106" s="346"/>
      <c r="EW106" s="346"/>
      <c r="EX106" s="346"/>
      <c r="EY106" s="346"/>
      <c r="EZ106" s="346"/>
      <c r="FA106" s="346"/>
      <c r="FB106" s="346"/>
      <c r="FC106" s="346"/>
      <c r="FD106" s="346"/>
      <c r="FE106" s="346"/>
      <c r="FF106" s="346"/>
      <c r="FG106" s="346"/>
      <c r="FH106" s="346"/>
      <c r="FI106" s="346"/>
      <c r="FJ106" s="346"/>
      <c r="FK106" s="346"/>
      <c r="FL106" s="346"/>
      <c r="FM106" s="346"/>
      <c r="FN106" s="346"/>
      <c r="FO106" s="346"/>
      <c r="FP106" s="346"/>
      <c r="FQ106" s="346"/>
      <c r="FR106" s="346"/>
      <c r="FS106" s="346"/>
      <c r="FT106" s="346"/>
      <c r="FU106" s="346"/>
      <c r="FV106" s="346"/>
      <c r="FW106" s="346"/>
      <c r="FX106" s="346"/>
      <c r="FY106" s="346"/>
      <c r="FZ106" s="346"/>
      <c r="GA106" s="346"/>
      <c r="GB106" s="346"/>
      <c r="GC106" s="346"/>
      <c r="GD106" s="346"/>
      <c r="GE106" s="346"/>
      <c r="GF106" s="346"/>
      <c r="GG106" s="346"/>
      <c r="GH106" s="346"/>
      <c r="GI106" s="346"/>
      <c r="GJ106" s="346"/>
      <c r="GK106" s="346"/>
      <c r="GL106" s="346"/>
      <c r="GM106" s="346"/>
      <c r="GN106" s="346"/>
      <c r="GO106" s="346"/>
      <c r="GP106" s="346"/>
      <c r="GQ106" s="346"/>
      <c r="GR106" s="346"/>
      <c r="GS106" s="346"/>
      <c r="GT106" s="346"/>
      <c r="GU106" s="346"/>
      <c r="GV106" s="346"/>
      <c r="GW106" s="346"/>
      <c r="GX106" s="346"/>
      <c r="GY106" s="346"/>
      <c r="GZ106" s="346"/>
      <c r="HA106" s="346"/>
      <c r="HB106" s="346"/>
      <c r="HC106" s="346"/>
      <c r="HD106" s="346"/>
      <c r="HE106" s="346"/>
      <c r="HF106" s="346"/>
      <c r="HG106" s="346"/>
      <c r="HH106" s="346"/>
      <c r="HI106" s="346"/>
      <c r="HJ106" s="346"/>
      <c r="HK106" s="346"/>
      <c r="HL106" s="346"/>
      <c r="HM106" s="346"/>
      <c r="HN106" s="346"/>
      <c r="HO106" s="346"/>
      <c r="HP106" s="346"/>
      <c r="HQ106" s="346"/>
      <c r="HR106" s="346"/>
      <c r="HS106" s="346"/>
      <c r="HT106" s="346"/>
      <c r="HU106" s="346"/>
      <c r="HV106" s="346"/>
      <c r="HW106" s="346"/>
      <c r="HX106" s="346"/>
      <c r="HY106" s="346"/>
      <c r="HZ106" s="346"/>
      <c r="IA106" s="346"/>
      <c r="IB106" s="346"/>
      <c r="IC106" s="346"/>
      <c r="ID106" s="346"/>
      <c r="IE106" s="346"/>
      <c r="IF106" s="346"/>
      <c r="IG106" s="346"/>
      <c r="IH106" s="346"/>
      <c r="II106" s="346"/>
      <c r="IJ106" s="346"/>
      <c r="IK106" s="346"/>
      <c r="IL106" s="346"/>
      <c r="IM106" s="346"/>
      <c r="IN106" s="346"/>
      <c r="IO106" s="346"/>
      <c r="IP106" s="346"/>
      <c r="IQ106" s="346"/>
      <c r="IR106" s="346"/>
      <c r="IS106" s="346"/>
      <c r="IT106" s="346"/>
      <c r="IU106" s="346"/>
      <c r="IV106" s="346"/>
    </row>
    <row r="107" spans="1:256">
      <c r="A107" s="324" t="s">
        <v>550</v>
      </c>
      <c r="B107" s="325" t="s">
        <v>551</v>
      </c>
      <c r="C107" s="343">
        <v>92970</v>
      </c>
      <c r="D107" s="343">
        <v>95820</v>
      </c>
      <c r="E107" s="343">
        <v>55785</v>
      </c>
      <c r="F107" s="343">
        <v>58635</v>
      </c>
      <c r="G107" s="343">
        <v>80056</v>
      </c>
      <c r="H107" s="343">
        <v>12914</v>
      </c>
      <c r="I107" s="343">
        <v>3529</v>
      </c>
      <c r="J107" s="343">
        <v>9385</v>
      </c>
      <c r="K107" s="345">
        <v>0</v>
      </c>
      <c r="L107" s="346">
        <v>0</v>
      </c>
    </row>
    <row r="108" spans="1:256">
      <c r="A108" s="318"/>
      <c r="B108" s="319" t="s">
        <v>9</v>
      </c>
      <c r="C108" s="343">
        <v>27658</v>
      </c>
      <c r="D108" s="343">
        <v>86293</v>
      </c>
      <c r="E108" s="343"/>
      <c r="F108" s="343">
        <v>58635</v>
      </c>
      <c r="G108" s="343">
        <v>23710</v>
      </c>
      <c r="H108" s="343">
        <v>3948</v>
      </c>
      <c r="I108" s="343">
        <v>1559</v>
      </c>
      <c r="J108" s="343">
        <v>2389</v>
      </c>
      <c r="K108" s="345">
        <v>0</v>
      </c>
      <c r="L108" s="346">
        <v>0</v>
      </c>
    </row>
    <row r="109" spans="1:256">
      <c r="A109" s="318"/>
      <c r="B109" s="319" t="s">
        <v>10</v>
      </c>
      <c r="C109" s="343">
        <v>1902</v>
      </c>
      <c r="D109" s="343">
        <v>1021</v>
      </c>
      <c r="E109" s="343">
        <v>881</v>
      </c>
      <c r="F109" s="348"/>
      <c r="G109" s="343">
        <v>1870</v>
      </c>
      <c r="H109" s="343">
        <v>32</v>
      </c>
      <c r="I109" s="343">
        <v>0</v>
      </c>
      <c r="J109" s="343">
        <v>32</v>
      </c>
      <c r="K109" s="345">
        <v>0</v>
      </c>
      <c r="L109" s="346">
        <v>0</v>
      </c>
      <c r="M109" s="346"/>
      <c r="N109" s="346"/>
      <c r="O109" s="346"/>
      <c r="P109" s="346"/>
      <c r="Q109" s="346"/>
      <c r="R109" s="346"/>
      <c r="S109" s="346"/>
      <c r="T109" s="346"/>
      <c r="U109" s="346"/>
      <c r="V109" s="346"/>
      <c r="W109" s="346"/>
      <c r="X109" s="346"/>
      <c r="Y109" s="346"/>
      <c r="Z109" s="346"/>
      <c r="AA109" s="346"/>
      <c r="AB109" s="346"/>
      <c r="AC109" s="346"/>
      <c r="AD109" s="346"/>
      <c r="AE109" s="346"/>
      <c r="AF109" s="346"/>
      <c r="AG109" s="346"/>
      <c r="AH109" s="346"/>
      <c r="AI109" s="346"/>
      <c r="AJ109" s="346"/>
      <c r="AK109" s="346"/>
      <c r="AL109" s="346"/>
      <c r="AM109" s="346"/>
      <c r="AN109" s="346"/>
      <c r="AO109" s="346"/>
      <c r="AP109" s="346"/>
      <c r="AQ109" s="346"/>
      <c r="AR109" s="346"/>
      <c r="AS109" s="346"/>
      <c r="AT109" s="346"/>
      <c r="AU109" s="346"/>
      <c r="AV109" s="346"/>
      <c r="AW109" s="346"/>
      <c r="AX109" s="346"/>
      <c r="AY109" s="346"/>
      <c r="AZ109" s="346"/>
      <c r="BA109" s="346"/>
      <c r="BB109" s="346"/>
      <c r="BC109" s="346"/>
      <c r="BD109" s="346"/>
      <c r="BE109" s="346"/>
      <c r="BF109" s="346"/>
      <c r="BG109" s="346"/>
      <c r="BH109" s="346"/>
      <c r="BI109" s="346"/>
      <c r="BJ109" s="346"/>
      <c r="BK109" s="346"/>
      <c r="BL109" s="346"/>
      <c r="BM109" s="346"/>
      <c r="BN109" s="346"/>
      <c r="BO109" s="346"/>
      <c r="BP109" s="346"/>
      <c r="BQ109" s="346"/>
      <c r="BR109" s="346"/>
      <c r="BS109" s="346"/>
      <c r="BT109" s="346"/>
      <c r="BU109" s="346"/>
      <c r="BV109" s="346"/>
      <c r="BW109" s="346"/>
      <c r="BX109" s="346"/>
      <c r="BY109" s="346"/>
      <c r="BZ109" s="346"/>
      <c r="CA109" s="346"/>
      <c r="CB109" s="346"/>
      <c r="CC109" s="346"/>
      <c r="CD109" s="346"/>
      <c r="CE109" s="346"/>
      <c r="CF109" s="346"/>
      <c r="CG109" s="346"/>
      <c r="CH109" s="346"/>
      <c r="CI109" s="346"/>
      <c r="CJ109" s="346"/>
      <c r="CK109" s="346"/>
      <c r="CL109" s="346"/>
      <c r="CM109" s="346"/>
      <c r="CN109" s="346"/>
      <c r="CO109" s="346"/>
      <c r="CP109" s="346"/>
      <c r="CQ109" s="346"/>
      <c r="CR109" s="346"/>
      <c r="CS109" s="346"/>
      <c r="CT109" s="346"/>
      <c r="CU109" s="346"/>
      <c r="CV109" s="346"/>
      <c r="CW109" s="346"/>
      <c r="CX109" s="346"/>
      <c r="CY109" s="346"/>
      <c r="CZ109" s="346"/>
      <c r="DA109" s="346"/>
      <c r="DB109" s="346"/>
      <c r="DC109" s="346"/>
      <c r="DD109" s="346"/>
      <c r="DE109" s="346"/>
      <c r="DF109" s="346"/>
      <c r="DG109" s="346"/>
      <c r="DH109" s="346"/>
      <c r="DI109" s="346"/>
      <c r="DJ109" s="346"/>
      <c r="DK109" s="346"/>
      <c r="DL109" s="346"/>
      <c r="DM109" s="346"/>
      <c r="DN109" s="346"/>
      <c r="DO109" s="346"/>
      <c r="DP109" s="346"/>
      <c r="DQ109" s="346"/>
      <c r="DR109" s="346"/>
      <c r="DS109" s="346"/>
      <c r="DT109" s="346"/>
      <c r="DU109" s="346"/>
      <c r="DV109" s="346"/>
      <c r="DW109" s="346"/>
      <c r="DX109" s="346"/>
      <c r="DY109" s="346"/>
      <c r="DZ109" s="346"/>
      <c r="EA109" s="346"/>
      <c r="EB109" s="346"/>
      <c r="EC109" s="346"/>
      <c r="ED109" s="346"/>
      <c r="EE109" s="346"/>
      <c r="EF109" s="346"/>
      <c r="EG109" s="346"/>
      <c r="EH109" s="346"/>
      <c r="EI109" s="346"/>
      <c r="EJ109" s="346"/>
      <c r="EK109" s="346"/>
      <c r="EL109" s="346"/>
      <c r="EM109" s="346"/>
      <c r="EN109" s="346"/>
      <c r="EO109" s="346"/>
      <c r="EP109" s="346"/>
      <c r="EQ109" s="346"/>
      <c r="ER109" s="346"/>
      <c r="ES109" s="346"/>
      <c r="ET109" s="346"/>
      <c r="EU109" s="346"/>
      <c r="EV109" s="346"/>
      <c r="EW109" s="346"/>
      <c r="EX109" s="346"/>
      <c r="EY109" s="346"/>
      <c r="EZ109" s="346"/>
      <c r="FA109" s="346"/>
      <c r="FB109" s="346"/>
      <c r="FC109" s="346"/>
      <c r="FD109" s="346"/>
      <c r="FE109" s="346"/>
      <c r="FF109" s="346"/>
      <c r="FG109" s="346"/>
      <c r="FH109" s="346"/>
      <c r="FI109" s="346"/>
      <c r="FJ109" s="346"/>
      <c r="FK109" s="346"/>
      <c r="FL109" s="346"/>
      <c r="FM109" s="346"/>
      <c r="FN109" s="346"/>
      <c r="FO109" s="346"/>
      <c r="FP109" s="346"/>
      <c r="FQ109" s="346"/>
      <c r="FR109" s="346"/>
      <c r="FS109" s="346"/>
      <c r="FT109" s="346"/>
      <c r="FU109" s="346"/>
      <c r="FV109" s="346"/>
      <c r="FW109" s="346"/>
      <c r="FX109" s="346"/>
      <c r="FY109" s="346"/>
      <c r="FZ109" s="346"/>
      <c r="GA109" s="346"/>
      <c r="GB109" s="346"/>
      <c r="GC109" s="346"/>
      <c r="GD109" s="346"/>
      <c r="GE109" s="346"/>
      <c r="GF109" s="346"/>
      <c r="GG109" s="346"/>
      <c r="GH109" s="346"/>
      <c r="GI109" s="346"/>
      <c r="GJ109" s="346"/>
      <c r="GK109" s="346"/>
      <c r="GL109" s="346"/>
      <c r="GM109" s="346"/>
      <c r="GN109" s="346"/>
      <c r="GO109" s="346"/>
      <c r="GP109" s="346"/>
      <c r="GQ109" s="346"/>
      <c r="GR109" s="346"/>
      <c r="GS109" s="346"/>
      <c r="GT109" s="346"/>
      <c r="GU109" s="346"/>
      <c r="GV109" s="346"/>
      <c r="GW109" s="346"/>
      <c r="GX109" s="346"/>
      <c r="GY109" s="346"/>
      <c r="GZ109" s="346"/>
      <c r="HA109" s="346"/>
      <c r="HB109" s="346"/>
      <c r="HC109" s="346"/>
      <c r="HD109" s="346"/>
      <c r="HE109" s="346"/>
      <c r="HF109" s="346"/>
      <c r="HG109" s="346"/>
      <c r="HH109" s="346"/>
      <c r="HI109" s="346"/>
      <c r="HJ109" s="346"/>
      <c r="HK109" s="346"/>
      <c r="HL109" s="346"/>
      <c r="HM109" s="346"/>
      <c r="HN109" s="346"/>
      <c r="HO109" s="346"/>
      <c r="HP109" s="346"/>
      <c r="HQ109" s="346"/>
      <c r="HR109" s="346"/>
      <c r="HS109" s="346"/>
      <c r="HT109" s="346"/>
      <c r="HU109" s="346"/>
      <c r="HV109" s="346"/>
      <c r="HW109" s="346"/>
      <c r="HX109" s="346"/>
      <c r="HY109" s="346"/>
      <c r="HZ109" s="346"/>
      <c r="IA109" s="346"/>
      <c r="IB109" s="346"/>
      <c r="IC109" s="346"/>
      <c r="ID109" s="346"/>
      <c r="IE109" s="346"/>
      <c r="IF109" s="346"/>
      <c r="IG109" s="346"/>
      <c r="IH109" s="346"/>
      <c r="II109" s="346"/>
      <c r="IJ109" s="346"/>
      <c r="IK109" s="346"/>
      <c r="IL109" s="346"/>
      <c r="IM109" s="346"/>
      <c r="IN109" s="346"/>
      <c r="IO109" s="346"/>
      <c r="IP109" s="346"/>
      <c r="IQ109" s="346"/>
      <c r="IR109" s="346"/>
      <c r="IS109" s="346"/>
      <c r="IT109" s="346"/>
      <c r="IU109" s="346"/>
      <c r="IV109" s="346"/>
    </row>
    <row r="110" spans="1:256">
      <c r="A110" s="318"/>
      <c r="B110" s="319" t="s">
        <v>11</v>
      </c>
      <c r="C110" s="343">
        <v>1289</v>
      </c>
      <c r="D110" s="343">
        <v>1245</v>
      </c>
      <c r="E110" s="343">
        <v>44</v>
      </c>
      <c r="F110" s="343"/>
      <c r="G110" s="343">
        <v>1289</v>
      </c>
      <c r="H110" s="343">
        <v>0</v>
      </c>
      <c r="I110" s="343">
        <v>0</v>
      </c>
      <c r="J110" s="343">
        <v>0</v>
      </c>
      <c r="K110" s="345">
        <v>0</v>
      </c>
      <c r="L110" s="346">
        <v>0</v>
      </c>
    </row>
    <row r="111" spans="1:256">
      <c r="A111" s="318"/>
      <c r="B111" s="319" t="s">
        <v>846</v>
      </c>
      <c r="C111" s="343">
        <v>26293</v>
      </c>
      <c r="D111" s="343"/>
      <c r="E111" s="343">
        <v>26293</v>
      </c>
      <c r="F111" s="343"/>
      <c r="G111" s="343">
        <v>24741</v>
      </c>
      <c r="H111" s="343">
        <v>1552</v>
      </c>
      <c r="I111" s="343">
        <v>1552</v>
      </c>
      <c r="J111" s="343">
        <v>0</v>
      </c>
      <c r="K111" s="345"/>
      <c r="L111" s="346">
        <v>0</v>
      </c>
    </row>
    <row r="112" spans="1:256">
      <c r="A112" s="318"/>
      <c r="B112" s="319" t="s">
        <v>521</v>
      </c>
      <c r="C112" s="343">
        <v>35828</v>
      </c>
      <c r="D112" s="343">
        <v>7261</v>
      </c>
      <c r="E112" s="343">
        <v>28567</v>
      </c>
      <c r="F112" s="343"/>
      <c r="G112" s="343">
        <v>28446</v>
      </c>
      <c r="H112" s="343">
        <v>7382</v>
      </c>
      <c r="I112" s="343">
        <v>418</v>
      </c>
      <c r="J112" s="343">
        <v>6964</v>
      </c>
      <c r="K112" s="345">
        <v>0</v>
      </c>
      <c r="L112" s="346">
        <v>0</v>
      </c>
    </row>
    <row r="113" spans="1:256">
      <c r="A113" s="324" t="s">
        <v>552</v>
      </c>
      <c r="B113" s="325" t="s">
        <v>553</v>
      </c>
      <c r="C113" s="343">
        <v>15171</v>
      </c>
      <c r="D113" s="343">
        <v>13371</v>
      </c>
      <c r="E113" s="343">
        <v>5113</v>
      </c>
      <c r="F113" s="343">
        <v>3313</v>
      </c>
      <c r="G113" s="343">
        <v>13963</v>
      </c>
      <c r="H113" s="343">
        <v>1208</v>
      </c>
      <c r="I113" s="343">
        <v>0</v>
      </c>
      <c r="J113" s="343">
        <v>1208</v>
      </c>
      <c r="K113" s="345">
        <v>0</v>
      </c>
      <c r="L113" s="346">
        <v>0</v>
      </c>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6"/>
      <c r="BJ113" s="346"/>
      <c r="BK113" s="346"/>
      <c r="BL113" s="346"/>
      <c r="BM113" s="346"/>
      <c r="BN113" s="346"/>
      <c r="BO113" s="346"/>
      <c r="BP113" s="346"/>
      <c r="BQ113" s="346"/>
      <c r="BR113" s="346"/>
      <c r="BS113" s="346"/>
      <c r="BT113" s="346"/>
      <c r="BU113" s="346"/>
      <c r="BV113" s="346"/>
      <c r="BW113" s="346"/>
      <c r="BX113" s="346"/>
      <c r="BY113" s="346"/>
      <c r="BZ113" s="346"/>
      <c r="CA113" s="346"/>
      <c r="CB113" s="346"/>
      <c r="CC113" s="346"/>
      <c r="CD113" s="346"/>
      <c r="CE113" s="346"/>
      <c r="CF113" s="346"/>
      <c r="CG113" s="346"/>
      <c r="CH113" s="346"/>
      <c r="CI113" s="346"/>
      <c r="CJ113" s="346"/>
      <c r="CK113" s="346"/>
      <c r="CL113" s="346"/>
      <c r="CM113" s="346"/>
      <c r="CN113" s="346"/>
      <c r="CO113" s="346"/>
      <c r="CP113" s="346"/>
      <c r="CQ113" s="346"/>
      <c r="CR113" s="346"/>
      <c r="CS113" s="346"/>
      <c r="CT113" s="346"/>
      <c r="CU113" s="346"/>
      <c r="CV113" s="346"/>
      <c r="CW113" s="346"/>
      <c r="CX113" s="346"/>
      <c r="CY113" s="346"/>
      <c r="CZ113" s="346"/>
      <c r="DA113" s="346"/>
      <c r="DB113" s="346"/>
      <c r="DC113" s="346"/>
      <c r="DD113" s="346"/>
      <c r="DE113" s="346"/>
      <c r="DF113" s="346"/>
      <c r="DG113" s="346"/>
      <c r="DH113" s="346"/>
      <c r="DI113" s="346"/>
      <c r="DJ113" s="346"/>
      <c r="DK113" s="346"/>
      <c r="DL113" s="346"/>
      <c r="DM113" s="346"/>
      <c r="DN113" s="346"/>
      <c r="DO113" s="346"/>
      <c r="DP113" s="346"/>
      <c r="DQ113" s="346"/>
      <c r="DR113" s="346"/>
      <c r="DS113" s="346"/>
      <c r="DT113" s="346"/>
      <c r="DU113" s="346"/>
      <c r="DV113" s="346"/>
      <c r="DW113" s="346"/>
      <c r="DX113" s="346"/>
      <c r="DY113" s="346"/>
      <c r="DZ113" s="346"/>
      <c r="EA113" s="346"/>
      <c r="EB113" s="346"/>
      <c r="EC113" s="346"/>
      <c r="ED113" s="346"/>
      <c r="EE113" s="346"/>
      <c r="EF113" s="346"/>
      <c r="EG113" s="346"/>
      <c r="EH113" s="346"/>
      <c r="EI113" s="346"/>
      <c r="EJ113" s="346"/>
      <c r="EK113" s="346"/>
      <c r="EL113" s="346"/>
      <c r="EM113" s="346"/>
      <c r="EN113" s="346"/>
      <c r="EO113" s="346"/>
      <c r="EP113" s="346"/>
      <c r="EQ113" s="346"/>
      <c r="ER113" s="346"/>
      <c r="ES113" s="346"/>
      <c r="ET113" s="346"/>
      <c r="EU113" s="346"/>
      <c r="EV113" s="346"/>
      <c r="EW113" s="346"/>
      <c r="EX113" s="346"/>
      <c r="EY113" s="346"/>
      <c r="EZ113" s="346"/>
      <c r="FA113" s="346"/>
      <c r="FB113" s="346"/>
      <c r="FC113" s="346"/>
      <c r="FD113" s="346"/>
      <c r="FE113" s="346"/>
      <c r="FF113" s="346"/>
      <c r="FG113" s="346"/>
      <c r="FH113" s="346"/>
      <c r="FI113" s="346"/>
      <c r="FJ113" s="346"/>
      <c r="FK113" s="346"/>
      <c r="FL113" s="346"/>
      <c r="FM113" s="346"/>
      <c r="FN113" s="346"/>
      <c r="FO113" s="346"/>
      <c r="FP113" s="346"/>
      <c r="FQ113" s="346"/>
      <c r="FR113" s="346"/>
      <c r="FS113" s="346"/>
      <c r="FT113" s="346"/>
      <c r="FU113" s="346"/>
      <c r="FV113" s="346"/>
      <c r="FW113" s="346"/>
      <c r="FX113" s="346"/>
      <c r="FY113" s="346"/>
      <c r="FZ113" s="346"/>
      <c r="GA113" s="346"/>
      <c r="GB113" s="346"/>
      <c r="GC113" s="346"/>
      <c r="GD113" s="346"/>
      <c r="GE113" s="346"/>
      <c r="GF113" s="346"/>
      <c r="GG113" s="346"/>
      <c r="GH113" s="346"/>
      <c r="GI113" s="346"/>
      <c r="GJ113" s="346"/>
      <c r="GK113" s="346"/>
      <c r="GL113" s="346"/>
      <c r="GM113" s="346"/>
      <c r="GN113" s="346"/>
      <c r="GO113" s="346"/>
      <c r="GP113" s="346"/>
      <c r="GQ113" s="346"/>
      <c r="GR113" s="346"/>
      <c r="GS113" s="346"/>
      <c r="GT113" s="346"/>
      <c r="GU113" s="346"/>
      <c r="GV113" s="346"/>
      <c r="GW113" s="346"/>
      <c r="GX113" s="346"/>
      <c r="GY113" s="346"/>
      <c r="GZ113" s="346"/>
      <c r="HA113" s="346"/>
      <c r="HB113" s="346"/>
      <c r="HC113" s="346"/>
      <c r="HD113" s="346"/>
      <c r="HE113" s="346"/>
      <c r="HF113" s="346"/>
      <c r="HG113" s="346"/>
      <c r="HH113" s="346"/>
      <c r="HI113" s="346"/>
      <c r="HJ113" s="346"/>
      <c r="HK113" s="346"/>
      <c r="HL113" s="346"/>
      <c r="HM113" s="346"/>
      <c r="HN113" s="346"/>
      <c r="HO113" s="346"/>
      <c r="HP113" s="346"/>
      <c r="HQ113" s="346"/>
      <c r="HR113" s="346"/>
      <c r="HS113" s="346"/>
      <c r="HT113" s="346"/>
      <c r="HU113" s="346"/>
      <c r="HV113" s="346"/>
      <c r="HW113" s="346"/>
      <c r="HX113" s="346"/>
      <c r="HY113" s="346"/>
      <c r="HZ113" s="346"/>
      <c r="IA113" s="346"/>
      <c r="IB113" s="346"/>
      <c r="IC113" s="346"/>
      <c r="ID113" s="346"/>
      <c r="IE113" s="346"/>
      <c r="IF113" s="346"/>
      <c r="IG113" s="346"/>
      <c r="IH113" s="346"/>
      <c r="II113" s="346"/>
      <c r="IJ113" s="346"/>
      <c r="IK113" s="346"/>
      <c r="IL113" s="346"/>
      <c r="IM113" s="346"/>
      <c r="IN113" s="346"/>
      <c r="IO113" s="346"/>
      <c r="IP113" s="346"/>
      <c r="IQ113" s="346"/>
      <c r="IR113" s="346"/>
      <c r="IS113" s="346"/>
      <c r="IT113" s="346"/>
      <c r="IU113" s="346"/>
      <c r="IV113" s="346"/>
    </row>
    <row r="114" spans="1:256">
      <c r="A114" s="318"/>
      <c r="B114" s="319" t="s">
        <v>272</v>
      </c>
      <c r="C114" s="343">
        <v>8607</v>
      </c>
      <c r="D114" s="343">
        <v>11920</v>
      </c>
      <c r="E114" s="343"/>
      <c r="F114" s="343">
        <v>3313</v>
      </c>
      <c r="G114" s="343">
        <v>7888</v>
      </c>
      <c r="H114" s="343">
        <v>719</v>
      </c>
      <c r="I114" s="343"/>
      <c r="J114" s="343">
        <v>719</v>
      </c>
      <c r="K114" s="345">
        <v>0</v>
      </c>
      <c r="L114" s="346">
        <v>0</v>
      </c>
      <c r="M114" s="345"/>
      <c r="N114" s="345"/>
      <c r="O114" s="345"/>
      <c r="P114" s="345"/>
      <c r="Q114" s="345"/>
      <c r="R114" s="345"/>
      <c r="S114" s="345"/>
      <c r="T114" s="345"/>
      <c r="U114" s="345"/>
      <c r="V114" s="345"/>
      <c r="W114" s="345"/>
      <c r="X114" s="345"/>
      <c r="Y114" s="345"/>
      <c r="Z114" s="345"/>
      <c r="AA114" s="345"/>
      <c r="AB114" s="345"/>
      <c r="AC114" s="345"/>
      <c r="AD114" s="345"/>
      <c r="AE114" s="345"/>
      <c r="AF114" s="345"/>
      <c r="AG114" s="345"/>
      <c r="AH114" s="345"/>
      <c r="AI114" s="345"/>
      <c r="AJ114" s="345"/>
      <c r="AK114" s="345"/>
      <c r="AL114" s="345"/>
      <c r="AM114" s="345"/>
      <c r="AN114" s="345"/>
      <c r="AO114" s="345"/>
      <c r="AP114" s="345"/>
      <c r="AQ114" s="345"/>
      <c r="AR114" s="345"/>
      <c r="AS114" s="345"/>
      <c r="AT114" s="345"/>
      <c r="AU114" s="345"/>
      <c r="AV114" s="345"/>
      <c r="AW114" s="345"/>
      <c r="AX114" s="345"/>
      <c r="AY114" s="345"/>
      <c r="AZ114" s="345"/>
      <c r="BA114" s="345"/>
      <c r="BB114" s="345"/>
      <c r="BC114" s="345"/>
      <c r="BD114" s="345"/>
      <c r="BE114" s="345"/>
      <c r="BF114" s="345"/>
      <c r="BG114" s="345"/>
      <c r="BH114" s="345"/>
      <c r="BI114" s="345"/>
      <c r="BJ114" s="345"/>
      <c r="BK114" s="345"/>
      <c r="BL114" s="345"/>
      <c r="BM114" s="345"/>
      <c r="BN114" s="345"/>
      <c r="BO114" s="345"/>
      <c r="BP114" s="345"/>
      <c r="BQ114" s="345"/>
      <c r="BR114" s="345"/>
      <c r="BS114" s="345"/>
      <c r="BT114" s="345"/>
      <c r="BU114" s="345"/>
      <c r="BV114" s="345"/>
      <c r="BW114" s="345"/>
      <c r="BX114" s="345"/>
      <c r="BY114" s="345"/>
      <c r="BZ114" s="345"/>
      <c r="CA114" s="345"/>
      <c r="CB114" s="345"/>
      <c r="CC114" s="345"/>
      <c r="CD114" s="345"/>
      <c r="CE114" s="345"/>
      <c r="CF114" s="345"/>
      <c r="CG114" s="345"/>
      <c r="CH114" s="345"/>
      <c r="CI114" s="345"/>
      <c r="CJ114" s="345"/>
      <c r="CK114" s="345"/>
      <c r="CL114" s="345"/>
      <c r="CM114" s="345"/>
      <c r="CN114" s="345"/>
      <c r="CO114" s="345"/>
      <c r="CP114" s="345"/>
      <c r="CQ114" s="345"/>
      <c r="CR114" s="345"/>
      <c r="CS114" s="345"/>
      <c r="CT114" s="345"/>
      <c r="CU114" s="345"/>
      <c r="CV114" s="345"/>
      <c r="CW114" s="345"/>
      <c r="CX114" s="345"/>
      <c r="CY114" s="345"/>
      <c r="CZ114" s="345"/>
      <c r="DA114" s="345"/>
      <c r="DB114" s="345"/>
      <c r="DC114" s="345"/>
      <c r="DD114" s="345"/>
      <c r="DE114" s="345"/>
      <c r="DF114" s="345"/>
      <c r="DG114" s="345"/>
      <c r="DH114" s="345"/>
      <c r="DI114" s="345"/>
      <c r="DJ114" s="345"/>
      <c r="DK114" s="345"/>
      <c r="DL114" s="345"/>
      <c r="DM114" s="345"/>
      <c r="DN114" s="345"/>
      <c r="DO114" s="345"/>
      <c r="DP114" s="345"/>
      <c r="DQ114" s="345"/>
      <c r="DR114" s="345"/>
      <c r="DS114" s="345"/>
      <c r="DT114" s="345"/>
      <c r="DU114" s="345"/>
      <c r="DV114" s="345"/>
      <c r="DW114" s="345"/>
      <c r="DX114" s="345"/>
      <c r="DY114" s="345"/>
      <c r="DZ114" s="345"/>
      <c r="EA114" s="345"/>
      <c r="EB114" s="345"/>
      <c r="EC114" s="345"/>
      <c r="ED114" s="345"/>
      <c r="EE114" s="345"/>
      <c r="EF114" s="345"/>
      <c r="EG114" s="345"/>
      <c r="EH114" s="345"/>
      <c r="EI114" s="345"/>
      <c r="EJ114" s="345"/>
      <c r="EK114" s="345"/>
      <c r="EL114" s="345"/>
      <c r="EM114" s="345"/>
      <c r="EN114" s="345"/>
      <c r="EO114" s="345"/>
      <c r="EP114" s="345"/>
      <c r="EQ114" s="345"/>
      <c r="ER114" s="345"/>
      <c r="ES114" s="345"/>
      <c r="ET114" s="345"/>
      <c r="EU114" s="345"/>
      <c r="EV114" s="345"/>
      <c r="EW114" s="345"/>
      <c r="EX114" s="345"/>
      <c r="EY114" s="345"/>
      <c r="EZ114" s="345"/>
      <c r="FA114" s="345"/>
      <c r="FB114" s="345"/>
      <c r="FC114" s="345"/>
      <c r="FD114" s="345"/>
      <c r="FE114" s="345"/>
      <c r="FF114" s="345"/>
      <c r="FG114" s="345"/>
      <c r="FH114" s="345"/>
      <c r="FI114" s="345"/>
      <c r="FJ114" s="345"/>
      <c r="FK114" s="345"/>
      <c r="FL114" s="345"/>
      <c r="FM114" s="345"/>
      <c r="FN114" s="345"/>
      <c r="FO114" s="345"/>
      <c r="FP114" s="345"/>
      <c r="FQ114" s="345"/>
      <c r="FR114" s="345"/>
      <c r="FS114" s="345"/>
      <c r="FT114" s="345"/>
      <c r="FU114" s="345"/>
      <c r="FV114" s="345"/>
      <c r="FW114" s="345"/>
      <c r="FX114" s="345"/>
      <c r="FY114" s="345"/>
      <c r="FZ114" s="345"/>
      <c r="GA114" s="345"/>
      <c r="GB114" s="345"/>
      <c r="GC114" s="345"/>
      <c r="GD114" s="345"/>
      <c r="GE114" s="345"/>
      <c r="GF114" s="345"/>
      <c r="GG114" s="345"/>
      <c r="GH114" s="345"/>
      <c r="GI114" s="345"/>
      <c r="GJ114" s="345"/>
      <c r="GK114" s="345"/>
      <c r="GL114" s="345"/>
      <c r="GM114" s="345"/>
      <c r="GN114" s="345"/>
      <c r="GO114" s="345"/>
      <c r="GP114" s="345"/>
      <c r="GQ114" s="345"/>
      <c r="GR114" s="345"/>
      <c r="GS114" s="345"/>
      <c r="GT114" s="345"/>
      <c r="GU114" s="345"/>
      <c r="GV114" s="345"/>
      <c r="GW114" s="345"/>
      <c r="GX114" s="345"/>
      <c r="GY114" s="345"/>
      <c r="GZ114" s="345"/>
      <c r="HA114" s="345"/>
      <c r="HB114" s="345"/>
      <c r="HC114" s="345"/>
      <c r="HD114" s="345"/>
      <c r="HE114" s="345"/>
      <c r="HF114" s="345"/>
      <c r="HG114" s="345"/>
      <c r="HH114" s="345"/>
      <c r="HI114" s="345"/>
      <c r="HJ114" s="345"/>
      <c r="HK114" s="345"/>
      <c r="HL114" s="345"/>
      <c r="HM114" s="345"/>
      <c r="HN114" s="345"/>
      <c r="HO114" s="345"/>
      <c r="HP114" s="345"/>
      <c r="HQ114" s="345"/>
      <c r="HR114" s="345"/>
      <c r="HS114" s="345"/>
      <c r="HT114" s="345"/>
      <c r="HU114" s="345"/>
      <c r="HV114" s="345"/>
      <c r="HW114" s="345"/>
      <c r="HX114" s="345"/>
      <c r="HY114" s="345"/>
      <c r="HZ114" s="345"/>
      <c r="IA114" s="345"/>
      <c r="IB114" s="345"/>
      <c r="IC114" s="345"/>
      <c r="ID114" s="345"/>
      <c r="IE114" s="345"/>
      <c r="IF114" s="345"/>
      <c r="IG114" s="345"/>
      <c r="IH114" s="345"/>
      <c r="II114" s="345"/>
      <c r="IJ114" s="345"/>
      <c r="IK114" s="345"/>
      <c r="IL114" s="345"/>
      <c r="IM114" s="345"/>
      <c r="IN114" s="345"/>
      <c r="IO114" s="345"/>
      <c r="IP114" s="345"/>
      <c r="IQ114" s="345"/>
      <c r="IR114" s="345"/>
      <c r="IS114" s="345"/>
      <c r="IT114" s="345"/>
      <c r="IU114" s="345"/>
      <c r="IV114" s="345"/>
    </row>
    <row r="115" spans="1:256">
      <c r="A115" s="318"/>
      <c r="B115" s="319" t="s">
        <v>526</v>
      </c>
      <c r="C115" s="343">
        <v>6564</v>
      </c>
      <c r="D115" s="343">
        <v>1451</v>
      </c>
      <c r="E115" s="343">
        <v>5113</v>
      </c>
      <c r="F115" s="343"/>
      <c r="G115" s="343">
        <v>6075</v>
      </c>
      <c r="H115" s="343">
        <v>489</v>
      </c>
      <c r="I115" s="343"/>
      <c r="J115" s="343">
        <v>489</v>
      </c>
      <c r="K115" s="345">
        <v>0</v>
      </c>
      <c r="L115" s="346">
        <v>0</v>
      </c>
    </row>
    <row r="116" spans="1:256">
      <c r="A116" s="324" t="s">
        <v>554</v>
      </c>
      <c r="B116" s="325" t="s">
        <v>21</v>
      </c>
      <c r="C116" s="343">
        <v>46161</v>
      </c>
      <c r="D116" s="343">
        <v>39398</v>
      </c>
      <c r="E116" s="343">
        <v>6763</v>
      </c>
      <c r="F116" s="343">
        <v>0</v>
      </c>
      <c r="G116" s="343">
        <v>36577</v>
      </c>
      <c r="H116" s="343">
        <v>9584</v>
      </c>
      <c r="I116" s="343">
        <v>3</v>
      </c>
      <c r="J116" s="343">
        <v>9581</v>
      </c>
      <c r="K116" s="345">
        <v>0</v>
      </c>
      <c r="L116" s="346">
        <v>0</v>
      </c>
    </row>
    <row r="117" spans="1:256">
      <c r="A117" s="318"/>
      <c r="B117" s="319" t="s">
        <v>12</v>
      </c>
      <c r="C117" s="343">
        <v>44753</v>
      </c>
      <c r="D117" s="343">
        <v>38010</v>
      </c>
      <c r="E117" s="343">
        <v>6743</v>
      </c>
      <c r="F117" s="343"/>
      <c r="G117" s="343">
        <v>35169</v>
      </c>
      <c r="H117" s="343">
        <v>9584</v>
      </c>
      <c r="I117" s="343">
        <v>3</v>
      </c>
      <c r="J117" s="343">
        <v>9581</v>
      </c>
      <c r="K117" s="327">
        <v>0</v>
      </c>
      <c r="L117" s="346">
        <v>0</v>
      </c>
      <c r="M117" s="330"/>
      <c r="N117" s="330"/>
      <c r="O117" s="330"/>
      <c r="P117" s="330"/>
      <c r="Q117" s="330"/>
      <c r="R117" s="330"/>
      <c r="S117" s="330"/>
      <c r="T117" s="330"/>
      <c r="U117" s="330"/>
      <c r="V117" s="330"/>
      <c r="W117" s="330"/>
      <c r="X117" s="330"/>
      <c r="Y117" s="330"/>
      <c r="Z117" s="330"/>
      <c r="AA117" s="330"/>
      <c r="AB117" s="330"/>
      <c r="AC117" s="330"/>
      <c r="AD117" s="330"/>
      <c r="AE117" s="330"/>
      <c r="AF117" s="330"/>
      <c r="AG117" s="330"/>
      <c r="AH117" s="330"/>
      <c r="AI117" s="330"/>
      <c r="AJ117" s="330"/>
      <c r="AK117" s="330"/>
      <c r="AL117" s="330"/>
      <c r="AM117" s="330"/>
      <c r="AN117" s="330"/>
      <c r="AO117" s="330"/>
      <c r="AP117" s="330"/>
      <c r="AQ117" s="330"/>
      <c r="AR117" s="330"/>
      <c r="AS117" s="330"/>
      <c r="AT117" s="330"/>
      <c r="AU117" s="330"/>
      <c r="AV117" s="330"/>
      <c r="AW117" s="330"/>
      <c r="AX117" s="330"/>
      <c r="AY117" s="330"/>
      <c r="AZ117" s="330"/>
      <c r="BA117" s="330"/>
      <c r="BB117" s="330"/>
      <c r="BC117" s="330"/>
      <c r="BD117" s="330"/>
      <c r="BE117" s="330"/>
      <c r="BF117" s="330"/>
      <c r="BG117" s="330"/>
      <c r="BH117" s="330"/>
      <c r="BI117" s="330"/>
      <c r="BJ117" s="330"/>
      <c r="BK117" s="330"/>
      <c r="BL117" s="330"/>
      <c r="BM117" s="330"/>
      <c r="BN117" s="330"/>
      <c r="BO117" s="330"/>
      <c r="BP117" s="330"/>
      <c r="BQ117" s="330"/>
      <c r="BR117" s="330"/>
      <c r="BS117" s="330"/>
      <c r="BT117" s="330"/>
      <c r="BU117" s="330"/>
      <c r="BV117" s="330"/>
      <c r="BW117" s="330"/>
      <c r="BX117" s="330"/>
      <c r="BY117" s="330"/>
      <c r="BZ117" s="330"/>
      <c r="CA117" s="330"/>
      <c r="CB117" s="330"/>
      <c r="CC117" s="330"/>
      <c r="CD117" s="330"/>
      <c r="CE117" s="330"/>
      <c r="CF117" s="330"/>
      <c r="CG117" s="330"/>
      <c r="CH117" s="330"/>
      <c r="CI117" s="330"/>
      <c r="CJ117" s="330"/>
      <c r="CK117" s="330"/>
      <c r="CL117" s="330"/>
      <c r="CM117" s="330"/>
      <c r="CN117" s="330"/>
      <c r="CO117" s="330"/>
      <c r="CP117" s="330"/>
      <c r="CQ117" s="330"/>
      <c r="CR117" s="330"/>
      <c r="CS117" s="330"/>
      <c r="CT117" s="330"/>
      <c r="CU117" s="330"/>
      <c r="CV117" s="330"/>
      <c r="CW117" s="330"/>
      <c r="CX117" s="330"/>
      <c r="CY117" s="330"/>
      <c r="CZ117" s="330"/>
      <c r="DA117" s="330"/>
      <c r="DB117" s="330"/>
      <c r="DC117" s="330"/>
      <c r="DD117" s="330"/>
      <c r="DE117" s="330"/>
      <c r="DF117" s="330"/>
      <c r="DG117" s="330"/>
      <c r="DH117" s="330"/>
      <c r="DI117" s="330"/>
      <c r="DJ117" s="330"/>
      <c r="DK117" s="330"/>
      <c r="DL117" s="330"/>
      <c r="DM117" s="330"/>
      <c r="DN117" s="330"/>
      <c r="DO117" s="330"/>
      <c r="DP117" s="330"/>
      <c r="DQ117" s="330"/>
      <c r="DR117" s="330"/>
      <c r="DS117" s="330"/>
      <c r="DT117" s="330"/>
      <c r="DU117" s="330"/>
      <c r="DV117" s="330"/>
      <c r="DW117" s="330"/>
      <c r="DX117" s="330"/>
      <c r="DY117" s="330"/>
      <c r="DZ117" s="330"/>
      <c r="EA117" s="330"/>
      <c r="EB117" s="330"/>
      <c r="EC117" s="330"/>
      <c r="ED117" s="330"/>
      <c r="EE117" s="330"/>
      <c r="EF117" s="330"/>
      <c r="EG117" s="330"/>
      <c r="EH117" s="330"/>
      <c r="EI117" s="330"/>
      <c r="EJ117" s="330"/>
      <c r="EK117" s="330"/>
      <c r="EL117" s="330"/>
      <c r="EM117" s="330"/>
      <c r="EN117" s="330"/>
      <c r="EO117" s="330"/>
      <c r="EP117" s="330"/>
      <c r="EQ117" s="330"/>
      <c r="ER117" s="330"/>
      <c r="ES117" s="330"/>
      <c r="ET117" s="330"/>
      <c r="EU117" s="330"/>
      <c r="EV117" s="330"/>
      <c r="EW117" s="330"/>
      <c r="EX117" s="330"/>
      <c r="EY117" s="330"/>
      <c r="EZ117" s="330"/>
      <c r="FA117" s="330"/>
      <c r="FB117" s="330"/>
      <c r="FC117" s="330"/>
      <c r="FD117" s="330"/>
      <c r="FE117" s="330"/>
      <c r="FF117" s="330"/>
      <c r="FG117" s="330"/>
      <c r="FH117" s="330"/>
      <c r="FI117" s="330"/>
      <c r="FJ117" s="330"/>
      <c r="FK117" s="330"/>
      <c r="FL117" s="330"/>
      <c r="FM117" s="330"/>
      <c r="FN117" s="330"/>
      <c r="FO117" s="330"/>
      <c r="FP117" s="330"/>
      <c r="FQ117" s="330"/>
      <c r="FR117" s="330"/>
      <c r="FS117" s="330"/>
      <c r="FT117" s="330"/>
      <c r="FU117" s="330"/>
      <c r="FV117" s="330"/>
      <c r="FW117" s="330"/>
      <c r="FX117" s="330"/>
      <c r="FY117" s="330"/>
      <c r="FZ117" s="330"/>
      <c r="GA117" s="330"/>
      <c r="GB117" s="330"/>
      <c r="GC117" s="330"/>
      <c r="GD117" s="330"/>
      <c r="GE117" s="330"/>
      <c r="GF117" s="330"/>
      <c r="GG117" s="330"/>
      <c r="GH117" s="330"/>
      <c r="GI117" s="330"/>
      <c r="GJ117" s="330"/>
      <c r="GK117" s="330"/>
      <c r="GL117" s="330"/>
      <c r="GM117" s="330"/>
      <c r="GN117" s="330"/>
      <c r="GO117" s="330"/>
      <c r="GP117" s="330"/>
      <c r="GQ117" s="330"/>
      <c r="GR117" s="330"/>
      <c r="GS117" s="330"/>
      <c r="GT117" s="330"/>
      <c r="GU117" s="330"/>
      <c r="GV117" s="330"/>
      <c r="GW117" s="330"/>
      <c r="GX117" s="330"/>
      <c r="GY117" s="330"/>
      <c r="GZ117" s="330"/>
      <c r="HA117" s="330"/>
      <c r="HB117" s="330"/>
      <c r="HC117" s="330"/>
      <c r="HD117" s="330"/>
      <c r="HE117" s="330"/>
      <c r="HF117" s="330"/>
      <c r="HG117" s="330"/>
      <c r="HH117" s="330"/>
      <c r="HI117" s="330"/>
      <c r="HJ117" s="330"/>
      <c r="HK117" s="330"/>
      <c r="HL117" s="330"/>
      <c r="HM117" s="330"/>
      <c r="HN117" s="330"/>
      <c r="HO117" s="330"/>
      <c r="HP117" s="330"/>
      <c r="HQ117" s="330"/>
      <c r="HR117" s="330"/>
      <c r="HS117" s="330"/>
      <c r="HT117" s="330"/>
      <c r="HU117" s="330"/>
      <c r="HV117" s="330"/>
      <c r="HW117" s="330"/>
      <c r="HX117" s="330"/>
      <c r="HY117" s="330"/>
      <c r="HZ117" s="330"/>
      <c r="IA117" s="330"/>
      <c r="IB117" s="330"/>
      <c r="IC117" s="330"/>
      <c r="ID117" s="330"/>
      <c r="IE117" s="330"/>
      <c r="IF117" s="330"/>
      <c r="IG117" s="330"/>
      <c r="IH117" s="330"/>
      <c r="II117" s="330"/>
      <c r="IJ117" s="330"/>
      <c r="IK117" s="330"/>
      <c r="IL117" s="330"/>
      <c r="IM117" s="330"/>
      <c r="IN117" s="330"/>
      <c r="IO117" s="330"/>
      <c r="IP117" s="330"/>
      <c r="IQ117" s="330"/>
      <c r="IR117" s="330"/>
      <c r="IS117" s="330"/>
      <c r="IT117" s="330"/>
      <c r="IU117" s="330"/>
      <c r="IV117" s="330"/>
    </row>
    <row r="118" spans="1:256">
      <c r="A118" s="318"/>
      <c r="B118" s="319" t="s">
        <v>302</v>
      </c>
      <c r="C118" s="343">
        <v>1408</v>
      </c>
      <c r="D118" s="343">
        <v>1388</v>
      </c>
      <c r="E118" s="343">
        <v>20</v>
      </c>
      <c r="F118" s="343"/>
      <c r="G118" s="343">
        <v>1408</v>
      </c>
      <c r="H118" s="343">
        <v>0</v>
      </c>
      <c r="I118" s="343"/>
      <c r="J118" s="343"/>
      <c r="K118" s="327">
        <v>0</v>
      </c>
      <c r="L118" s="346">
        <v>0</v>
      </c>
      <c r="M118" s="330"/>
      <c r="N118" s="330"/>
      <c r="O118" s="330"/>
      <c r="P118" s="330"/>
      <c r="Q118" s="330"/>
      <c r="R118" s="330"/>
      <c r="S118" s="330"/>
      <c r="T118" s="330"/>
      <c r="U118" s="330"/>
      <c r="V118" s="330"/>
      <c r="W118" s="330"/>
      <c r="X118" s="330"/>
      <c r="Y118" s="330"/>
      <c r="Z118" s="330"/>
      <c r="AA118" s="330"/>
      <c r="AB118" s="330"/>
      <c r="AC118" s="330"/>
      <c r="AD118" s="330"/>
      <c r="AE118" s="330"/>
      <c r="AF118" s="330"/>
      <c r="AG118" s="330"/>
      <c r="AH118" s="330"/>
      <c r="AI118" s="330"/>
      <c r="AJ118" s="330"/>
      <c r="AK118" s="330"/>
      <c r="AL118" s="330"/>
      <c r="AM118" s="330"/>
      <c r="AN118" s="330"/>
      <c r="AO118" s="330"/>
      <c r="AP118" s="330"/>
      <c r="AQ118" s="330"/>
      <c r="AR118" s="330"/>
      <c r="AS118" s="330"/>
      <c r="AT118" s="330"/>
      <c r="AU118" s="330"/>
      <c r="AV118" s="330"/>
      <c r="AW118" s="330"/>
      <c r="AX118" s="330"/>
      <c r="AY118" s="330"/>
      <c r="AZ118" s="330"/>
      <c r="BA118" s="330"/>
      <c r="BB118" s="330"/>
      <c r="BC118" s="330"/>
      <c r="BD118" s="330"/>
      <c r="BE118" s="330"/>
      <c r="BF118" s="330"/>
      <c r="BG118" s="330"/>
      <c r="BH118" s="330"/>
      <c r="BI118" s="330"/>
      <c r="BJ118" s="330"/>
      <c r="BK118" s="330"/>
      <c r="BL118" s="330"/>
      <c r="BM118" s="330"/>
      <c r="BN118" s="330"/>
      <c r="BO118" s="330"/>
      <c r="BP118" s="330"/>
      <c r="BQ118" s="330"/>
      <c r="BR118" s="330"/>
      <c r="BS118" s="330"/>
      <c r="BT118" s="330"/>
      <c r="BU118" s="330"/>
      <c r="BV118" s="330"/>
      <c r="BW118" s="330"/>
      <c r="BX118" s="330"/>
      <c r="BY118" s="330"/>
      <c r="BZ118" s="330"/>
      <c r="CA118" s="330"/>
      <c r="CB118" s="330"/>
      <c r="CC118" s="330"/>
      <c r="CD118" s="330"/>
      <c r="CE118" s="330"/>
      <c r="CF118" s="330"/>
      <c r="CG118" s="330"/>
      <c r="CH118" s="330"/>
      <c r="CI118" s="330"/>
      <c r="CJ118" s="330"/>
      <c r="CK118" s="330"/>
      <c r="CL118" s="330"/>
      <c r="CM118" s="330"/>
      <c r="CN118" s="330"/>
      <c r="CO118" s="330"/>
      <c r="CP118" s="330"/>
      <c r="CQ118" s="330"/>
      <c r="CR118" s="330"/>
      <c r="CS118" s="330"/>
      <c r="CT118" s="330"/>
      <c r="CU118" s="330"/>
      <c r="CV118" s="330"/>
      <c r="CW118" s="330"/>
      <c r="CX118" s="330"/>
      <c r="CY118" s="330"/>
      <c r="CZ118" s="330"/>
      <c r="DA118" s="330"/>
      <c r="DB118" s="330"/>
      <c r="DC118" s="330"/>
      <c r="DD118" s="330"/>
      <c r="DE118" s="330"/>
      <c r="DF118" s="330"/>
      <c r="DG118" s="330"/>
      <c r="DH118" s="330"/>
      <c r="DI118" s="330"/>
      <c r="DJ118" s="330"/>
      <c r="DK118" s="330"/>
      <c r="DL118" s="330"/>
      <c r="DM118" s="330"/>
      <c r="DN118" s="330"/>
      <c r="DO118" s="330"/>
      <c r="DP118" s="330"/>
      <c r="DQ118" s="330"/>
      <c r="DR118" s="330"/>
      <c r="DS118" s="330"/>
      <c r="DT118" s="330"/>
      <c r="DU118" s="330"/>
      <c r="DV118" s="330"/>
      <c r="DW118" s="330"/>
      <c r="DX118" s="330"/>
      <c r="DY118" s="330"/>
      <c r="DZ118" s="330"/>
      <c r="EA118" s="330"/>
      <c r="EB118" s="330"/>
      <c r="EC118" s="330"/>
      <c r="ED118" s="330"/>
      <c r="EE118" s="330"/>
      <c r="EF118" s="330"/>
      <c r="EG118" s="330"/>
      <c r="EH118" s="330"/>
      <c r="EI118" s="330"/>
      <c r="EJ118" s="330"/>
      <c r="EK118" s="330"/>
      <c r="EL118" s="330"/>
      <c r="EM118" s="330"/>
      <c r="EN118" s="330"/>
      <c r="EO118" s="330"/>
      <c r="EP118" s="330"/>
      <c r="EQ118" s="330"/>
      <c r="ER118" s="330"/>
      <c r="ES118" s="330"/>
      <c r="ET118" s="330"/>
      <c r="EU118" s="330"/>
      <c r="EV118" s="330"/>
      <c r="EW118" s="330"/>
      <c r="EX118" s="330"/>
      <c r="EY118" s="330"/>
      <c r="EZ118" s="330"/>
      <c r="FA118" s="330"/>
      <c r="FB118" s="330"/>
      <c r="FC118" s="330"/>
      <c r="FD118" s="330"/>
      <c r="FE118" s="330"/>
      <c r="FF118" s="330"/>
      <c r="FG118" s="330"/>
      <c r="FH118" s="330"/>
      <c r="FI118" s="330"/>
      <c r="FJ118" s="330"/>
      <c r="FK118" s="330"/>
      <c r="FL118" s="330"/>
      <c r="FM118" s="330"/>
      <c r="FN118" s="330"/>
      <c r="FO118" s="330"/>
      <c r="FP118" s="330"/>
      <c r="FQ118" s="330"/>
      <c r="FR118" s="330"/>
      <c r="FS118" s="330"/>
      <c r="FT118" s="330"/>
      <c r="FU118" s="330"/>
      <c r="FV118" s="330"/>
      <c r="FW118" s="330"/>
      <c r="FX118" s="330"/>
      <c r="FY118" s="330"/>
      <c r="FZ118" s="330"/>
      <c r="GA118" s="330"/>
      <c r="GB118" s="330"/>
      <c r="GC118" s="330"/>
      <c r="GD118" s="330"/>
      <c r="GE118" s="330"/>
      <c r="GF118" s="330"/>
      <c r="GG118" s="330"/>
      <c r="GH118" s="330"/>
      <c r="GI118" s="330"/>
      <c r="GJ118" s="330"/>
      <c r="GK118" s="330"/>
      <c r="GL118" s="330"/>
      <c r="GM118" s="330"/>
      <c r="GN118" s="330"/>
      <c r="GO118" s="330"/>
      <c r="GP118" s="330"/>
      <c r="GQ118" s="330"/>
      <c r="GR118" s="330"/>
      <c r="GS118" s="330"/>
      <c r="GT118" s="330"/>
      <c r="GU118" s="330"/>
      <c r="GV118" s="330"/>
      <c r="GW118" s="330"/>
      <c r="GX118" s="330"/>
      <c r="GY118" s="330"/>
      <c r="GZ118" s="330"/>
      <c r="HA118" s="330"/>
      <c r="HB118" s="330"/>
      <c r="HC118" s="330"/>
      <c r="HD118" s="330"/>
      <c r="HE118" s="330"/>
      <c r="HF118" s="330"/>
      <c r="HG118" s="330"/>
      <c r="HH118" s="330"/>
      <c r="HI118" s="330"/>
      <c r="HJ118" s="330"/>
      <c r="HK118" s="330"/>
      <c r="HL118" s="330"/>
      <c r="HM118" s="330"/>
      <c r="HN118" s="330"/>
      <c r="HO118" s="330"/>
      <c r="HP118" s="330"/>
      <c r="HQ118" s="330"/>
      <c r="HR118" s="330"/>
      <c r="HS118" s="330"/>
      <c r="HT118" s="330"/>
      <c r="HU118" s="330"/>
      <c r="HV118" s="330"/>
      <c r="HW118" s="330"/>
      <c r="HX118" s="330"/>
      <c r="HY118" s="330"/>
      <c r="HZ118" s="330"/>
      <c r="IA118" s="330"/>
      <c r="IB118" s="330"/>
      <c r="IC118" s="330"/>
      <c r="ID118" s="330"/>
      <c r="IE118" s="330"/>
      <c r="IF118" s="330"/>
      <c r="IG118" s="330"/>
      <c r="IH118" s="330"/>
      <c r="II118" s="330"/>
      <c r="IJ118" s="330"/>
      <c r="IK118" s="330"/>
      <c r="IL118" s="330"/>
      <c r="IM118" s="330"/>
      <c r="IN118" s="330"/>
      <c r="IO118" s="330"/>
      <c r="IP118" s="330"/>
      <c r="IQ118" s="330"/>
      <c r="IR118" s="330"/>
      <c r="IS118" s="330"/>
      <c r="IT118" s="330"/>
      <c r="IU118" s="330"/>
      <c r="IV118" s="330"/>
    </row>
    <row r="119" spans="1:256">
      <c r="A119" s="324" t="s">
        <v>555</v>
      </c>
      <c r="B119" s="325" t="s">
        <v>22</v>
      </c>
      <c r="C119" s="343">
        <v>9995</v>
      </c>
      <c r="D119" s="344">
        <v>7535</v>
      </c>
      <c r="E119" s="344">
        <v>2527</v>
      </c>
      <c r="F119" s="344">
        <v>67</v>
      </c>
      <c r="G119" s="343">
        <v>9865</v>
      </c>
      <c r="H119" s="344">
        <v>130</v>
      </c>
      <c r="I119" s="344">
        <v>42</v>
      </c>
      <c r="J119" s="344">
        <v>88</v>
      </c>
      <c r="K119" s="345">
        <v>0</v>
      </c>
      <c r="L119" s="346">
        <v>0</v>
      </c>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346"/>
      <c r="AK119" s="346"/>
      <c r="AL119" s="346"/>
      <c r="AM119" s="346"/>
      <c r="AN119" s="346"/>
      <c r="AO119" s="346"/>
      <c r="AP119" s="346"/>
      <c r="AQ119" s="346"/>
      <c r="AR119" s="346"/>
      <c r="AS119" s="346"/>
      <c r="AT119" s="346"/>
      <c r="AU119" s="346"/>
      <c r="AV119" s="346"/>
      <c r="AW119" s="346"/>
      <c r="AX119" s="346"/>
      <c r="AY119" s="346"/>
      <c r="AZ119" s="346"/>
      <c r="BA119" s="346"/>
      <c r="BB119" s="346"/>
      <c r="BC119" s="346"/>
      <c r="BD119" s="346"/>
      <c r="BE119" s="346"/>
      <c r="BF119" s="346"/>
      <c r="BG119" s="346"/>
      <c r="BH119" s="346"/>
      <c r="BI119" s="346"/>
      <c r="BJ119" s="346"/>
      <c r="BK119" s="346"/>
      <c r="BL119" s="346"/>
      <c r="BM119" s="346"/>
      <c r="BN119" s="346"/>
      <c r="BO119" s="346"/>
      <c r="BP119" s="346"/>
      <c r="BQ119" s="346"/>
      <c r="BR119" s="346"/>
      <c r="BS119" s="346"/>
      <c r="BT119" s="346"/>
      <c r="BU119" s="346"/>
      <c r="BV119" s="346"/>
      <c r="BW119" s="346"/>
      <c r="BX119" s="346"/>
      <c r="BY119" s="346"/>
      <c r="BZ119" s="346"/>
      <c r="CA119" s="346"/>
      <c r="CB119" s="346"/>
      <c r="CC119" s="346"/>
      <c r="CD119" s="346"/>
      <c r="CE119" s="346"/>
      <c r="CF119" s="346"/>
      <c r="CG119" s="346"/>
      <c r="CH119" s="346"/>
      <c r="CI119" s="346"/>
      <c r="CJ119" s="346"/>
      <c r="CK119" s="346"/>
      <c r="CL119" s="346"/>
      <c r="CM119" s="346"/>
      <c r="CN119" s="346"/>
      <c r="CO119" s="346"/>
      <c r="CP119" s="346"/>
      <c r="CQ119" s="346"/>
      <c r="CR119" s="346"/>
      <c r="CS119" s="346"/>
      <c r="CT119" s="346"/>
      <c r="CU119" s="346"/>
      <c r="CV119" s="346"/>
      <c r="CW119" s="346"/>
      <c r="CX119" s="346"/>
      <c r="CY119" s="346"/>
      <c r="CZ119" s="346"/>
      <c r="DA119" s="346"/>
      <c r="DB119" s="346"/>
      <c r="DC119" s="346"/>
      <c r="DD119" s="346"/>
      <c r="DE119" s="346"/>
      <c r="DF119" s="346"/>
      <c r="DG119" s="346"/>
      <c r="DH119" s="346"/>
      <c r="DI119" s="346"/>
      <c r="DJ119" s="346"/>
      <c r="DK119" s="346"/>
      <c r="DL119" s="346"/>
      <c r="DM119" s="346"/>
      <c r="DN119" s="346"/>
      <c r="DO119" s="346"/>
      <c r="DP119" s="346"/>
      <c r="DQ119" s="346"/>
      <c r="DR119" s="346"/>
      <c r="DS119" s="346"/>
      <c r="DT119" s="346"/>
      <c r="DU119" s="346"/>
      <c r="DV119" s="346"/>
      <c r="DW119" s="346"/>
      <c r="DX119" s="346"/>
      <c r="DY119" s="346"/>
      <c r="DZ119" s="346"/>
      <c r="EA119" s="346"/>
      <c r="EB119" s="346"/>
      <c r="EC119" s="346"/>
      <c r="ED119" s="346"/>
      <c r="EE119" s="346"/>
      <c r="EF119" s="346"/>
      <c r="EG119" s="346"/>
      <c r="EH119" s="346"/>
      <c r="EI119" s="346"/>
      <c r="EJ119" s="346"/>
      <c r="EK119" s="346"/>
      <c r="EL119" s="346"/>
      <c r="EM119" s="346"/>
      <c r="EN119" s="346"/>
      <c r="EO119" s="346"/>
      <c r="EP119" s="346"/>
      <c r="EQ119" s="346"/>
      <c r="ER119" s="346"/>
      <c r="ES119" s="346"/>
      <c r="ET119" s="346"/>
      <c r="EU119" s="346"/>
      <c r="EV119" s="346"/>
      <c r="EW119" s="346"/>
      <c r="EX119" s="346"/>
      <c r="EY119" s="346"/>
      <c r="EZ119" s="346"/>
      <c r="FA119" s="346"/>
      <c r="FB119" s="346"/>
      <c r="FC119" s="346"/>
      <c r="FD119" s="346"/>
      <c r="FE119" s="346"/>
      <c r="FF119" s="346"/>
      <c r="FG119" s="346"/>
      <c r="FH119" s="346"/>
      <c r="FI119" s="346"/>
      <c r="FJ119" s="346"/>
      <c r="FK119" s="346"/>
      <c r="FL119" s="346"/>
      <c r="FM119" s="346"/>
      <c r="FN119" s="346"/>
      <c r="FO119" s="346"/>
      <c r="FP119" s="346"/>
      <c r="FQ119" s="346"/>
      <c r="FR119" s="346"/>
      <c r="FS119" s="346"/>
      <c r="FT119" s="346"/>
      <c r="FU119" s="346"/>
      <c r="FV119" s="346"/>
      <c r="FW119" s="346"/>
      <c r="FX119" s="346"/>
      <c r="FY119" s="346"/>
      <c r="FZ119" s="346"/>
      <c r="GA119" s="346"/>
      <c r="GB119" s="346"/>
      <c r="GC119" s="346"/>
      <c r="GD119" s="346"/>
      <c r="GE119" s="346"/>
      <c r="GF119" s="346"/>
      <c r="GG119" s="346"/>
      <c r="GH119" s="346"/>
      <c r="GI119" s="346"/>
      <c r="GJ119" s="346"/>
      <c r="GK119" s="346"/>
      <c r="GL119" s="346"/>
      <c r="GM119" s="346"/>
      <c r="GN119" s="346"/>
      <c r="GO119" s="346"/>
      <c r="GP119" s="346"/>
      <c r="GQ119" s="346"/>
      <c r="GR119" s="346"/>
      <c r="GS119" s="346"/>
      <c r="GT119" s="346"/>
      <c r="GU119" s="346"/>
      <c r="GV119" s="346"/>
      <c r="GW119" s="346"/>
      <c r="GX119" s="346"/>
      <c r="GY119" s="346"/>
      <c r="GZ119" s="346"/>
      <c r="HA119" s="346"/>
      <c r="HB119" s="346"/>
      <c r="HC119" s="346"/>
      <c r="HD119" s="346"/>
      <c r="HE119" s="346"/>
      <c r="HF119" s="346"/>
      <c r="HG119" s="346"/>
      <c r="HH119" s="346"/>
      <c r="HI119" s="346"/>
      <c r="HJ119" s="346"/>
      <c r="HK119" s="346"/>
      <c r="HL119" s="346"/>
      <c r="HM119" s="346"/>
      <c r="HN119" s="346"/>
      <c r="HO119" s="346"/>
      <c r="HP119" s="346"/>
      <c r="HQ119" s="346"/>
      <c r="HR119" s="346"/>
      <c r="HS119" s="346"/>
      <c r="HT119" s="346"/>
      <c r="HU119" s="346"/>
      <c r="HV119" s="346"/>
      <c r="HW119" s="346"/>
      <c r="HX119" s="346"/>
      <c r="HY119" s="346"/>
      <c r="HZ119" s="346"/>
      <c r="IA119" s="346"/>
      <c r="IB119" s="346"/>
      <c r="IC119" s="346"/>
      <c r="ID119" s="346"/>
      <c r="IE119" s="346"/>
      <c r="IF119" s="346"/>
      <c r="IG119" s="346"/>
      <c r="IH119" s="346"/>
      <c r="II119" s="346"/>
      <c r="IJ119" s="346"/>
      <c r="IK119" s="346"/>
      <c r="IL119" s="346"/>
      <c r="IM119" s="346"/>
      <c r="IN119" s="346"/>
      <c r="IO119" s="346"/>
      <c r="IP119" s="346"/>
      <c r="IQ119" s="346"/>
      <c r="IR119" s="346"/>
      <c r="IS119" s="346"/>
      <c r="IT119" s="346"/>
      <c r="IU119" s="346"/>
      <c r="IV119" s="346"/>
    </row>
    <row r="120" spans="1:256">
      <c r="A120" s="324" t="s">
        <v>556</v>
      </c>
      <c r="B120" s="325" t="s">
        <v>557</v>
      </c>
      <c r="C120" s="343">
        <v>3808</v>
      </c>
      <c r="D120" s="343">
        <v>2919</v>
      </c>
      <c r="E120" s="343">
        <v>889</v>
      </c>
      <c r="F120" s="343">
        <v>0</v>
      </c>
      <c r="G120" s="343">
        <v>3015</v>
      </c>
      <c r="H120" s="343">
        <v>793</v>
      </c>
      <c r="I120" s="343">
        <v>0</v>
      </c>
      <c r="J120" s="343">
        <v>793</v>
      </c>
      <c r="K120" s="394">
        <v>0</v>
      </c>
      <c r="L120" s="346">
        <v>0</v>
      </c>
    </row>
    <row r="121" spans="1:256">
      <c r="A121" s="318"/>
      <c r="B121" s="319" t="s">
        <v>254</v>
      </c>
      <c r="C121" s="343">
        <v>3808</v>
      </c>
      <c r="D121" s="343">
        <v>2919</v>
      </c>
      <c r="E121" s="343">
        <v>889</v>
      </c>
      <c r="F121" s="343"/>
      <c r="G121" s="343">
        <v>3015</v>
      </c>
      <c r="H121" s="343">
        <v>793</v>
      </c>
      <c r="I121" s="343"/>
      <c r="J121" s="343">
        <v>793</v>
      </c>
      <c r="K121" s="345">
        <v>0</v>
      </c>
      <c r="L121" s="346">
        <v>0</v>
      </c>
    </row>
    <row r="122" spans="1:256" ht="31.5">
      <c r="A122" s="318"/>
      <c r="B122" s="319" t="s">
        <v>253</v>
      </c>
      <c r="C122" s="343">
        <v>0</v>
      </c>
      <c r="D122" s="343"/>
      <c r="E122" s="343"/>
      <c r="F122" s="343"/>
      <c r="G122" s="343">
        <v>0</v>
      </c>
      <c r="H122" s="343">
        <v>0</v>
      </c>
      <c r="I122" s="343"/>
      <c r="J122" s="343"/>
      <c r="K122" s="345">
        <v>0</v>
      </c>
      <c r="L122" s="346">
        <v>0</v>
      </c>
    </row>
    <row r="123" spans="1:256" ht="31.5">
      <c r="A123" s="324" t="s">
        <v>558</v>
      </c>
      <c r="B123" s="325" t="s">
        <v>524</v>
      </c>
      <c r="C123" s="343">
        <v>38849</v>
      </c>
      <c r="D123" s="344"/>
      <c r="E123" s="344">
        <v>38849</v>
      </c>
      <c r="F123" s="344"/>
      <c r="G123" s="343">
        <v>31976</v>
      </c>
      <c r="H123" s="344">
        <v>6873</v>
      </c>
      <c r="I123" s="344">
        <v>3515</v>
      </c>
      <c r="J123" s="344">
        <v>3358</v>
      </c>
      <c r="K123" s="345">
        <v>0</v>
      </c>
      <c r="L123" s="346">
        <v>0</v>
      </c>
      <c r="M123" s="345"/>
      <c r="N123" s="345"/>
      <c r="O123" s="345"/>
      <c r="P123" s="345"/>
      <c r="Q123" s="345"/>
      <c r="R123" s="345"/>
      <c r="S123" s="345"/>
      <c r="T123" s="345"/>
      <c r="U123" s="345"/>
      <c r="V123" s="345"/>
      <c r="W123" s="345"/>
      <c r="X123" s="345"/>
      <c r="Y123" s="345"/>
      <c r="Z123" s="345"/>
      <c r="AA123" s="345"/>
      <c r="AB123" s="345"/>
      <c r="AC123" s="345"/>
      <c r="AD123" s="345"/>
      <c r="AE123" s="345"/>
      <c r="AF123" s="345"/>
      <c r="AG123" s="345"/>
      <c r="AH123" s="345"/>
      <c r="AI123" s="345"/>
      <c r="AJ123" s="345"/>
      <c r="AK123" s="345"/>
      <c r="AL123" s="345"/>
      <c r="AM123" s="345"/>
      <c r="AN123" s="345"/>
      <c r="AO123" s="345"/>
      <c r="AP123" s="345"/>
      <c r="AQ123" s="345"/>
      <c r="AR123" s="345"/>
      <c r="AS123" s="345"/>
      <c r="AT123" s="345"/>
      <c r="AU123" s="345"/>
      <c r="AV123" s="345"/>
      <c r="AW123" s="345"/>
      <c r="AX123" s="345"/>
      <c r="AY123" s="345"/>
      <c r="AZ123" s="345"/>
      <c r="BA123" s="345"/>
      <c r="BB123" s="345"/>
      <c r="BC123" s="345"/>
      <c r="BD123" s="345"/>
      <c r="BE123" s="345"/>
      <c r="BF123" s="345"/>
      <c r="BG123" s="345"/>
      <c r="BH123" s="345"/>
      <c r="BI123" s="345"/>
      <c r="BJ123" s="345"/>
      <c r="BK123" s="345"/>
      <c r="BL123" s="345"/>
      <c r="BM123" s="345"/>
      <c r="BN123" s="345"/>
      <c r="BO123" s="345"/>
      <c r="BP123" s="345"/>
      <c r="BQ123" s="345"/>
      <c r="BR123" s="345"/>
      <c r="BS123" s="345"/>
      <c r="BT123" s="345"/>
      <c r="BU123" s="345"/>
      <c r="BV123" s="345"/>
      <c r="BW123" s="345"/>
      <c r="BX123" s="345"/>
      <c r="BY123" s="345"/>
      <c r="BZ123" s="345"/>
      <c r="CA123" s="345"/>
      <c r="CB123" s="345"/>
      <c r="CC123" s="345"/>
      <c r="CD123" s="345"/>
      <c r="CE123" s="345"/>
      <c r="CF123" s="345"/>
      <c r="CG123" s="345"/>
      <c r="CH123" s="345"/>
      <c r="CI123" s="345"/>
      <c r="CJ123" s="345"/>
      <c r="CK123" s="345"/>
      <c r="CL123" s="345"/>
      <c r="CM123" s="345"/>
      <c r="CN123" s="345"/>
      <c r="CO123" s="345"/>
      <c r="CP123" s="345"/>
      <c r="CQ123" s="345"/>
      <c r="CR123" s="345"/>
      <c r="CS123" s="345"/>
      <c r="CT123" s="345"/>
      <c r="CU123" s="345"/>
      <c r="CV123" s="345"/>
      <c r="CW123" s="345"/>
      <c r="CX123" s="345"/>
      <c r="CY123" s="345"/>
      <c r="CZ123" s="345"/>
      <c r="DA123" s="345"/>
      <c r="DB123" s="345"/>
      <c r="DC123" s="345"/>
      <c r="DD123" s="345"/>
      <c r="DE123" s="345"/>
      <c r="DF123" s="345"/>
      <c r="DG123" s="345"/>
      <c r="DH123" s="345"/>
      <c r="DI123" s="345"/>
      <c r="DJ123" s="345"/>
      <c r="DK123" s="345"/>
      <c r="DL123" s="345"/>
      <c r="DM123" s="345"/>
      <c r="DN123" s="345"/>
      <c r="DO123" s="345"/>
      <c r="DP123" s="345"/>
      <c r="DQ123" s="345"/>
      <c r="DR123" s="345"/>
      <c r="DS123" s="345"/>
      <c r="DT123" s="345"/>
      <c r="DU123" s="345"/>
      <c r="DV123" s="345"/>
      <c r="DW123" s="345"/>
      <c r="DX123" s="345"/>
      <c r="DY123" s="345"/>
      <c r="DZ123" s="345"/>
      <c r="EA123" s="345"/>
      <c r="EB123" s="345"/>
      <c r="EC123" s="345"/>
      <c r="ED123" s="345"/>
      <c r="EE123" s="345"/>
      <c r="EF123" s="345"/>
      <c r="EG123" s="345"/>
      <c r="EH123" s="345"/>
      <c r="EI123" s="345"/>
      <c r="EJ123" s="345"/>
      <c r="EK123" s="345"/>
      <c r="EL123" s="345"/>
      <c r="EM123" s="345"/>
      <c r="EN123" s="345"/>
      <c r="EO123" s="345"/>
      <c r="EP123" s="345"/>
      <c r="EQ123" s="345"/>
      <c r="ER123" s="345"/>
      <c r="ES123" s="345"/>
      <c r="ET123" s="345"/>
      <c r="EU123" s="345"/>
      <c r="EV123" s="345"/>
      <c r="EW123" s="345"/>
      <c r="EX123" s="345"/>
      <c r="EY123" s="345"/>
      <c r="EZ123" s="345"/>
      <c r="FA123" s="345"/>
      <c r="FB123" s="345"/>
      <c r="FC123" s="345"/>
      <c r="FD123" s="345"/>
      <c r="FE123" s="345"/>
      <c r="FF123" s="345"/>
      <c r="FG123" s="345"/>
      <c r="FH123" s="345"/>
      <c r="FI123" s="345"/>
      <c r="FJ123" s="345"/>
      <c r="FK123" s="345"/>
      <c r="FL123" s="345"/>
      <c r="FM123" s="345"/>
      <c r="FN123" s="345"/>
      <c r="FO123" s="345"/>
      <c r="FP123" s="345"/>
      <c r="FQ123" s="345"/>
      <c r="FR123" s="345"/>
      <c r="FS123" s="345"/>
      <c r="FT123" s="345"/>
      <c r="FU123" s="345"/>
      <c r="FV123" s="345"/>
      <c r="FW123" s="345"/>
      <c r="FX123" s="345"/>
      <c r="FY123" s="345"/>
      <c r="FZ123" s="345"/>
      <c r="GA123" s="345"/>
      <c r="GB123" s="345"/>
      <c r="GC123" s="345"/>
      <c r="GD123" s="345"/>
      <c r="GE123" s="345"/>
      <c r="GF123" s="345"/>
      <c r="GG123" s="345"/>
      <c r="GH123" s="345"/>
      <c r="GI123" s="345"/>
      <c r="GJ123" s="345"/>
      <c r="GK123" s="345"/>
      <c r="GL123" s="345"/>
      <c r="GM123" s="345"/>
      <c r="GN123" s="345"/>
      <c r="GO123" s="345"/>
      <c r="GP123" s="345"/>
      <c r="GQ123" s="345"/>
      <c r="GR123" s="345"/>
      <c r="GS123" s="345"/>
      <c r="GT123" s="345"/>
      <c r="GU123" s="345"/>
      <c r="GV123" s="345"/>
      <c r="GW123" s="345"/>
      <c r="GX123" s="345"/>
      <c r="GY123" s="345"/>
      <c r="GZ123" s="345"/>
      <c r="HA123" s="345"/>
      <c r="HB123" s="345"/>
      <c r="HC123" s="345"/>
      <c r="HD123" s="345"/>
      <c r="HE123" s="345"/>
      <c r="HF123" s="345"/>
      <c r="HG123" s="345"/>
      <c r="HH123" s="345"/>
      <c r="HI123" s="345"/>
      <c r="HJ123" s="345"/>
      <c r="HK123" s="345"/>
      <c r="HL123" s="345"/>
      <c r="HM123" s="345"/>
      <c r="HN123" s="345"/>
      <c r="HO123" s="345"/>
      <c r="HP123" s="345"/>
      <c r="HQ123" s="345"/>
      <c r="HR123" s="345"/>
      <c r="HS123" s="345"/>
      <c r="HT123" s="345"/>
      <c r="HU123" s="345"/>
      <c r="HV123" s="345"/>
      <c r="HW123" s="345"/>
      <c r="HX123" s="345"/>
      <c r="HY123" s="345"/>
      <c r="HZ123" s="345"/>
      <c r="IA123" s="345"/>
      <c r="IB123" s="345"/>
      <c r="IC123" s="345"/>
      <c r="ID123" s="345"/>
      <c r="IE123" s="345"/>
      <c r="IF123" s="345"/>
      <c r="IG123" s="345"/>
      <c r="IH123" s="345"/>
      <c r="II123" s="345"/>
      <c r="IJ123" s="345"/>
      <c r="IK123" s="345"/>
      <c r="IL123" s="345"/>
      <c r="IM123" s="345"/>
      <c r="IN123" s="345"/>
      <c r="IO123" s="345"/>
      <c r="IP123" s="345"/>
      <c r="IQ123" s="345"/>
      <c r="IR123" s="345"/>
      <c r="IS123" s="345"/>
      <c r="IT123" s="345"/>
      <c r="IU123" s="345"/>
      <c r="IV123" s="345"/>
    </row>
    <row r="124" spans="1:256">
      <c r="A124" s="324" t="s">
        <v>559</v>
      </c>
      <c r="B124" s="380" t="s">
        <v>560</v>
      </c>
      <c r="C124" s="343">
        <v>7787</v>
      </c>
      <c r="D124" s="344">
        <v>4400</v>
      </c>
      <c r="E124" s="344">
        <v>3387</v>
      </c>
      <c r="F124" s="344"/>
      <c r="G124" s="343">
        <v>5282</v>
      </c>
      <c r="H124" s="344">
        <v>2505</v>
      </c>
      <c r="I124" s="344"/>
      <c r="J124" s="344">
        <v>2505</v>
      </c>
      <c r="K124" s="345">
        <v>0</v>
      </c>
      <c r="L124" s="346">
        <v>0</v>
      </c>
      <c r="M124" s="346"/>
      <c r="N124" s="346"/>
      <c r="O124" s="346"/>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346"/>
      <c r="AK124" s="346"/>
      <c r="AL124" s="346"/>
      <c r="AM124" s="346"/>
      <c r="AN124" s="346"/>
      <c r="AO124" s="346"/>
      <c r="AP124" s="346"/>
      <c r="AQ124" s="346"/>
      <c r="AR124" s="346"/>
      <c r="AS124" s="346"/>
      <c r="AT124" s="346"/>
      <c r="AU124" s="346"/>
      <c r="AV124" s="346"/>
      <c r="AW124" s="346"/>
      <c r="AX124" s="346"/>
      <c r="AY124" s="346"/>
      <c r="AZ124" s="346"/>
      <c r="BA124" s="346"/>
      <c r="BB124" s="346"/>
      <c r="BC124" s="346"/>
      <c r="BD124" s="346"/>
      <c r="BE124" s="346"/>
      <c r="BF124" s="346"/>
      <c r="BG124" s="346"/>
      <c r="BH124" s="346"/>
      <c r="BI124" s="346"/>
      <c r="BJ124" s="346"/>
      <c r="BK124" s="346"/>
      <c r="BL124" s="346"/>
      <c r="BM124" s="346"/>
      <c r="BN124" s="346"/>
      <c r="BO124" s="346"/>
      <c r="BP124" s="346"/>
      <c r="BQ124" s="346"/>
      <c r="BR124" s="346"/>
      <c r="BS124" s="346"/>
      <c r="BT124" s="346"/>
      <c r="BU124" s="346"/>
      <c r="BV124" s="346"/>
      <c r="BW124" s="346"/>
      <c r="BX124" s="346"/>
      <c r="BY124" s="346"/>
      <c r="BZ124" s="346"/>
      <c r="CA124" s="346"/>
      <c r="CB124" s="346"/>
      <c r="CC124" s="346"/>
      <c r="CD124" s="346"/>
      <c r="CE124" s="346"/>
      <c r="CF124" s="346"/>
      <c r="CG124" s="346"/>
      <c r="CH124" s="346"/>
      <c r="CI124" s="346"/>
      <c r="CJ124" s="346"/>
      <c r="CK124" s="346"/>
      <c r="CL124" s="346"/>
      <c r="CM124" s="346"/>
      <c r="CN124" s="346"/>
      <c r="CO124" s="346"/>
      <c r="CP124" s="346"/>
      <c r="CQ124" s="346"/>
      <c r="CR124" s="346"/>
      <c r="CS124" s="346"/>
      <c r="CT124" s="346"/>
      <c r="CU124" s="346"/>
      <c r="CV124" s="346"/>
      <c r="CW124" s="346"/>
      <c r="CX124" s="346"/>
      <c r="CY124" s="346"/>
      <c r="CZ124" s="346"/>
      <c r="DA124" s="346"/>
      <c r="DB124" s="346"/>
      <c r="DC124" s="346"/>
      <c r="DD124" s="346"/>
      <c r="DE124" s="346"/>
      <c r="DF124" s="346"/>
      <c r="DG124" s="346"/>
      <c r="DH124" s="346"/>
      <c r="DI124" s="346"/>
      <c r="DJ124" s="346"/>
      <c r="DK124" s="346"/>
      <c r="DL124" s="346"/>
      <c r="DM124" s="346"/>
      <c r="DN124" s="346"/>
      <c r="DO124" s="346"/>
      <c r="DP124" s="346"/>
      <c r="DQ124" s="346"/>
      <c r="DR124" s="346"/>
      <c r="DS124" s="346"/>
      <c r="DT124" s="346"/>
      <c r="DU124" s="346"/>
      <c r="DV124" s="346"/>
      <c r="DW124" s="346"/>
      <c r="DX124" s="346"/>
      <c r="DY124" s="346"/>
      <c r="DZ124" s="346"/>
      <c r="EA124" s="346"/>
      <c r="EB124" s="346"/>
      <c r="EC124" s="346"/>
      <c r="ED124" s="346"/>
      <c r="EE124" s="346"/>
      <c r="EF124" s="346"/>
      <c r="EG124" s="346"/>
      <c r="EH124" s="346"/>
      <c r="EI124" s="346"/>
      <c r="EJ124" s="346"/>
      <c r="EK124" s="346"/>
      <c r="EL124" s="346"/>
      <c r="EM124" s="346"/>
      <c r="EN124" s="346"/>
      <c r="EO124" s="346"/>
      <c r="EP124" s="346"/>
      <c r="EQ124" s="346"/>
      <c r="ER124" s="346"/>
      <c r="ES124" s="346"/>
      <c r="ET124" s="346"/>
      <c r="EU124" s="346"/>
      <c r="EV124" s="346"/>
      <c r="EW124" s="346"/>
      <c r="EX124" s="346"/>
      <c r="EY124" s="346"/>
      <c r="EZ124" s="346"/>
      <c r="FA124" s="346"/>
      <c r="FB124" s="346"/>
      <c r="FC124" s="346"/>
      <c r="FD124" s="346"/>
      <c r="FE124" s="346"/>
      <c r="FF124" s="346"/>
      <c r="FG124" s="346"/>
      <c r="FH124" s="346"/>
      <c r="FI124" s="346"/>
      <c r="FJ124" s="346"/>
      <c r="FK124" s="346"/>
      <c r="FL124" s="346"/>
      <c r="FM124" s="346"/>
      <c r="FN124" s="346"/>
      <c r="FO124" s="346"/>
      <c r="FP124" s="346"/>
      <c r="FQ124" s="346"/>
      <c r="FR124" s="346"/>
      <c r="FS124" s="346"/>
      <c r="FT124" s="346"/>
      <c r="FU124" s="346"/>
      <c r="FV124" s="346"/>
      <c r="FW124" s="346"/>
      <c r="FX124" s="346"/>
      <c r="FY124" s="346"/>
      <c r="FZ124" s="346"/>
      <c r="GA124" s="346"/>
      <c r="GB124" s="346"/>
      <c r="GC124" s="346"/>
      <c r="GD124" s="346"/>
      <c r="GE124" s="346"/>
      <c r="GF124" s="346"/>
      <c r="GG124" s="346"/>
      <c r="GH124" s="346"/>
      <c r="GI124" s="346"/>
      <c r="GJ124" s="346"/>
      <c r="GK124" s="346"/>
      <c r="GL124" s="346"/>
      <c r="GM124" s="346"/>
      <c r="GN124" s="346"/>
      <c r="GO124" s="346"/>
      <c r="GP124" s="346"/>
      <c r="GQ124" s="346"/>
      <c r="GR124" s="346"/>
      <c r="GS124" s="346"/>
      <c r="GT124" s="346"/>
      <c r="GU124" s="346"/>
      <c r="GV124" s="346"/>
      <c r="GW124" s="346"/>
      <c r="GX124" s="346"/>
      <c r="GY124" s="346"/>
      <c r="GZ124" s="346"/>
      <c r="HA124" s="346"/>
      <c r="HB124" s="346"/>
      <c r="HC124" s="346"/>
      <c r="HD124" s="346"/>
      <c r="HE124" s="346"/>
      <c r="HF124" s="346"/>
      <c r="HG124" s="346"/>
      <c r="HH124" s="346"/>
      <c r="HI124" s="346"/>
      <c r="HJ124" s="346"/>
      <c r="HK124" s="346"/>
      <c r="HL124" s="346"/>
      <c r="HM124" s="346"/>
      <c r="HN124" s="346"/>
      <c r="HO124" s="346"/>
      <c r="HP124" s="346"/>
      <c r="HQ124" s="346"/>
      <c r="HR124" s="346"/>
      <c r="HS124" s="346"/>
      <c r="HT124" s="346"/>
      <c r="HU124" s="346"/>
      <c r="HV124" s="346"/>
      <c r="HW124" s="346"/>
      <c r="HX124" s="346"/>
      <c r="HY124" s="346"/>
      <c r="HZ124" s="346"/>
      <c r="IA124" s="346"/>
      <c r="IB124" s="346"/>
      <c r="IC124" s="346"/>
      <c r="ID124" s="346"/>
      <c r="IE124" s="346"/>
      <c r="IF124" s="346"/>
      <c r="IG124" s="346"/>
      <c r="IH124" s="346"/>
      <c r="II124" s="346"/>
      <c r="IJ124" s="346"/>
      <c r="IK124" s="346"/>
      <c r="IL124" s="346"/>
      <c r="IM124" s="346"/>
      <c r="IN124" s="346"/>
      <c r="IO124" s="346"/>
      <c r="IP124" s="346"/>
      <c r="IQ124" s="346"/>
      <c r="IR124" s="346"/>
      <c r="IS124" s="346"/>
      <c r="IT124" s="346"/>
      <c r="IU124" s="346"/>
      <c r="IV124" s="346"/>
    </row>
    <row r="125" spans="1:256">
      <c r="A125" s="324" t="s">
        <v>561</v>
      </c>
      <c r="B125" s="326" t="s">
        <v>562</v>
      </c>
      <c r="C125" s="343">
        <v>10725</v>
      </c>
      <c r="D125" s="344">
        <v>11242</v>
      </c>
      <c r="E125" s="344"/>
      <c r="F125" s="344">
        <v>517</v>
      </c>
      <c r="G125" s="343">
        <v>10725</v>
      </c>
      <c r="H125" s="344">
        <v>0</v>
      </c>
      <c r="I125" s="344"/>
      <c r="J125" s="344"/>
      <c r="K125" s="345">
        <v>0</v>
      </c>
      <c r="L125" s="346">
        <v>0</v>
      </c>
      <c r="M125" s="346"/>
      <c r="N125" s="346"/>
      <c r="O125" s="346"/>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346"/>
      <c r="AK125" s="346"/>
      <c r="AL125" s="346"/>
      <c r="AM125" s="346"/>
      <c r="AN125" s="346"/>
      <c r="AO125" s="346"/>
      <c r="AP125" s="346"/>
      <c r="AQ125" s="346"/>
      <c r="AR125" s="346"/>
      <c r="AS125" s="346"/>
      <c r="AT125" s="346"/>
      <c r="AU125" s="346"/>
      <c r="AV125" s="346"/>
      <c r="AW125" s="346"/>
      <c r="AX125" s="346"/>
      <c r="AY125" s="346"/>
      <c r="AZ125" s="346"/>
      <c r="BA125" s="346"/>
      <c r="BB125" s="346"/>
      <c r="BC125" s="346"/>
      <c r="BD125" s="346"/>
      <c r="BE125" s="346"/>
      <c r="BF125" s="346"/>
      <c r="BG125" s="346"/>
      <c r="BH125" s="346"/>
      <c r="BI125" s="346"/>
      <c r="BJ125" s="346"/>
      <c r="BK125" s="346"/>
      <c r="BL125" s="346"/>
      <c r="BM125" s="346"/>
      <c r="BN125" s="346"/>
      <c r="BO125" s="346"/>
      <c r="BP125" s="346"/>
      <c r="BQ125" s="346"/>
      <c r="BR125" s="346"/>
      <c r="BS125" s="346"/>
      <c r="BT125" s="346"/>
      <c r="BU125" s="346"/>
      <c r="BV125" s="346"/>
      <c r="BW125" s="346"/>
      <c r="BX125" s="346"/>
      <c r="BY125" s="346"/>
      <c r="BZ125" s="346"/>
      <c r="CA125" s="346"/>
      <c r="CB125" s="346"/>
      <c r="CC125" s="346"/>
      <c r="CD125" s="346"/>
      <c r="CE125" s="346"/>
      <c r="CF125" s="346"/>
      <c r="CG125" s="346"/>
      <c r="CH125" s="346"/>
      <c r="CI125" s="346"/>
      <c r="CJ125" s="346"/>
      <c r="CK125" s="346"/>
      <c r="CL125" s="346"/>
      <c r="CM125" s="346"/>
      <c r="CN125" s="346"/>
      <c r="CO125" s="346"/>
      <c r="CP125" s="346"/>
      <c r="CQ125" s="346"/>
      <c r="CR125" s="346"/>
      <c r="CS125" s="346"/>
      <c r="CT125" s="346"/>
      <c r="CU125" s="346"/>
      <c r="CV125" s="346"/>
      <c r="CW125" s="346"/>
      <c r="CX125" s="346"/>
      <c r="CY125" s="346"/>
      <c r="CZ125" s="346"/>
      <c r="DA125" s="346"/>
      <c r="DB125" s="346"/>
      <c r="DC125" s="346"/>
      <c r="DD125" s="346"/>
      <c r="DE125" s="346"/>
      <c r="DF125" s="346"/>
      <c r="DG125" s="346"/>
      <c r="DH125" s="346"/>
      <c r="DI125" s="346"/>
      <c r="DJ125" s="346"/>
      <c r="DK125" s="346"/>
      <c r="DL125" s="346"/>
      <c r="DM125" s="346"/>
      <c r="DN125" s="346"/>
      <c r="DO125" s="346"/>
      <c r="DP125" s="346"/>
      <c r="DQ125" s="346"/>
      <c r="DR125" s="346"/>
      <c r="DS125" s="346"/>
      <c r="DT125" s="346"/>
      <c r="DU125" s="346"/>
      <c r="DV125" s="346"/>
      <c r="DW125" s="346"/>
      <c r="DX125" s="346"/>
      <c r="DY125" s="346"/>
      <c r="DZ125" s="346"/>
      <c r="EA125" s="346"/>
      <c r="EB125" s="346"/>
      <c r="EC125" s="346"/>
      <c r="ED125" s="346"/>
      <c r="EE125" s="346"/>
      <c r="EF125" s="346"/>
      <c r="EG125" s="346"/>
      <c r="EH125" s="346"/>
      <c r="EI125" s="346"/>
      <c r="EJ125" s="346"/>
      <c r="EK125" s="346"/>
      <c r="EL125" s="346"/>
      <c r="EM125" s="346"/>
      <c r="EN125" s="346"/>
      <c r="EO125" s="346"/>
      <c r="EP125" s="346"/>
      <c r="EQ125" s="346"/>
      <c r="ER125" s="346"/>
      <c r="ES125" s="346"/>
      <c r="ET125" s="346"/>
      <c r="EU125" s="346"/>
      <c r="EV125" s="346"/>
      <c r="EW125" s="346"/>
      <c r="EX125" s="346"/>
      <c r="EY125" s="346"/>
      <c r="EZ125" s="346"/>
      <c r="FA125" s="346"/>
      <c r="FB125" s="346"/>
      <c r="FC125" s="346"/>
      <c r="FD125" s="346"/>
      <c r="FE125" s="346"/>
      <c r="FF125" s="346"/>
      <c r="FG125" s="346"/>
      <c r="FH125" s="346"/>
      <c r="FI125" s="346"/>
      <c r="FJ125" s="346"/>
      <c r="FK125" s="346"/>
      <c r="FL125" s="346"/>
      <c r="FM125" s="346"/>
      <c r="FN125" s="346"/>
      <c r="FO125" s="346"/>
      <c r="FP125" s="346"/>
      <c r="FQ125" s="346"/>
      <c r="FR125" s="346"/>
      <c r="FS125" s="346"/>
      <c r="FT125" s="346"/>
      <c r="FU125" s="346"/>
      <c r="FV125" s="346"/>
      <c r="FW125" s="346"/>
      <c r="FX125" s="346"/>
      <c r="FY125" s="346"/>
      <c r="FZ125" s="346"/>
      <c r="GA125" s="346"/>
      <c r="GB125" s="346"/>
      <c r="GC125" s="346"/>
      <c r="GD125" s="346"/>
      <c r="GE125" s="346"/>
      <c r="GF125" s="346"/>
      <c r="GG125" s="346"/>
      <c r="GH125" s="346"/>
      <c r="GI125" s="346"/>
      <c r="GJ125" s="346"/>
      <c r="GK125" s="346"/>
      <c r="GL125" s="346"/>
      <c r="GM125" s="346"/>
      <c r="GN125" s="346"/>
      <c r="GO125" s="346"/>
      <c r="GP125" s="346"/>
      <c r="GQ125" s="346"/>
      <c r="GR125" s="346"/>
      <c r="GS125" s="346"/>
      <c r="GT125" s="346"/>
      <c r="GU125" s="346"/>
      <c r="GV125" s="346"/>
      <c r="GW125" s="346"/>
      <c r="GX125" s="346"/>
      <c r="GY125" s="346"/>
      <c r="GZ125" s="346"/>
      <c r="HA125" s="346"/>
      <c r="HB125" s="346"/>
      <c r="HC125" s="346"/>
      <c r="HD125" s="346"/>
      <c r="HE125" s="346"/>
      <c r="HF125" s="346"/>
      <c r="HG125" s="346"/>
      <c r="HH125" s="346"/>
      <c r="HI125" s="346"/>
      <c r="HJ125" s="346"/>
      <c r="HK125" s="346"/>
      <c r="HL125" s="346"/>
      <c r="HM125" s="346"/>
      <c r="HN125" s="346"/>
      <c r="HO125" s="346"/>
      <c r="HP125" s="346"/>
      <c r="HQ125" s="346"/>
      <c r="HR125" s="346"/>
      <c r="HS125" s="346"/>
      <c r="HT125" s="346"/>
      <c r="HU125" s="346"/>
      <c r="HV125" s="346"/>
      <c r="HW125" s="346"/>
      <c r="HX125" s="346"/>
      <c r="HY125" s="346"/>
      <c r="HZ125" s="346"/>
      <c r="IA125" s="346"/>
      <c r="IB125" s="346"/>
      <c r="IC125" s="346"/>
      <c r="ID125" s="346"/>
      <c r="IE125" s="346"/>
      <c r="IF125" s="346"/>
      <c r="IG125" s="346"/>
      <c r="IH125" s="346"/>
      <c r="II125" s="346"/>
      <c r="IJ125" s="346"/>
      <c r="IK125" s="346"/>
      <c r="IL125" s="346"/>
      <c r="IM125" s="346"/>
      <c r="IN125" s="346"/>
      <c r="IO125" s="346"/>
      <c r="IP125" s="346"/>
      <c r="IQ125" s="346"/>
      <c r="IR125" s="346"/>
      <c r="IS125" s="346"/>
      <c r="IT125" s="346"/>
      <c r="IU125" s="346"/>
      <c r="IV125" s="346"/>
    </row>
    <row r="126" spans="1:256">
      <c r="A126" s="324" t="s">
        <v>563</v>
      </c>
      <c r="B126" s="380" t="s">
        <v>564</v>
      </c>
      <c r="C126" s="343">
        <v>5140</v>
      </c>
      <c r="D126" s="343">
        <v>10518</v>
      </c>
      <c r="E126" s="343">
        <v>0</v>
      </c>
      <c r="F126" s="343">
        <v>5378</v>
      </c>
      <c r="G126" s="343">
        <v>4921</v>
      </c>
      <c r="H126" s="343">
        <v>220</v>
      </c>
      <c r="I126" s="343">
        <v>0</v>
      </c>
      <c r="J126" s="343">
        <v>220</v>
      </c>
      <c r="K126" s="345">
        <v>-1</v>
      </c>
      <c r="L126" s="346">
        <v>0</v>
      </c>
      <c r="M126" s="346"/>
      <c r="N126" s="346"/>
      <c r="O126" s="346"/>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6"/>
      <c r="BR126" s="346"/>
      <c r="BS126" s="346"/>
      <c r="BT126" s="346"/>
      <c r="BU126" s="346"/>
      <c r="BV126" s="346"/>
      <c r="BW126" s="346"/>
      <c r="BX126" s="346"/>
      <c r="BY126" s="346"/>
      <c r="BZ126" s="346"/>
      <c r="CA126" s="346"/>
      <c r="CB126" s="346"/>
      <c r="CC126" s="346"/>
      <c r="CD126" s="346"/>
      <c r="CE126" s="346"/>
      <c r="CF126" s="346"/>
      <c r="CG126" s="346"/>
      <c r="CH126" s="346"/>
      <c r="CI126" s="346"/>
      <c r="CJ126" s="346"/>
      <c r="CK126" s="346"/>
      <c r="CL126" s="346"/>
      <c r="CM126" s="346"/>
      <c r="CN126" s="346"/>
      <c r="CO126" s="346"/>
      <c r="CP126" s="346"/>
      <c r="CQ126" s="346"/>
      <c r="CR126" s="346"/>
      <c r="CS126" s="346"/>
      <c r="CT126" s="346"/>
      <c r="CU126" s="346"/>
      <c r="CV126" s="346"/>
      <c r="CW126" s="346"/>
      <c r="CX126" s="346"/>
      <c r="CY126" s="346"/>
      <c r="CZ126" s="346"/>
      <c r="DA126" s="346"/>
      <c r="DB126" s="346"/>
      <c r="DC126" s="346"/>
      <c r="DD126" s="346"/>
      <c r="DE126" s="346"/>
      <c r="DF126" s="346"/>
      <c r="DG126" s="346"/>
      <c r="DH126" s="346"/>
      <c r="DI126" s="346"/>
      <c r="DJ126" s="346"/>
      <c r="DK126" s="346"/>
      <c r="DL126" s="346"/>
      <c r="DM126" s="346"/>
      <c r="DN126" s="346"/>
      <c r="DO126" s="346"/>
      <c r="DP126" s="346"/>
      <c r="DQ126" s="346"/>
      <c r="DR126" s="346"/>
      <c r="DS126" s="346"/>
      <c r="DT126" s="346"/>
      <c r="DU126" s="346"/>
      <c r="DV126" s="346"/>
      <c r="DW126" s="346"/>
      <c r="DX126" s="346"/>
      <c r="DY126" s="346"/>
      <c r="DZ126" s="346"/>
      <c r="EA126" s="346"/>
      <c r="EB126" s="346"/>
      <c r="EC126" s="346"/>
      <c r="ED126" s="346"/>
      <c r="EE126" s="346"/>
      <c r="EF126" s="346"/>
      <c r="EG126" s="346"/>
      <c r="EH126" s="346"/>
      <c r="EI126" s="346"/>
      <c r="EJ126" s="346"/>
      <c r="EK126" s="346"/>
      <c r="EL126" s="346"/>
      <c r="EM126" s="346"/>
      <c r="EN126" s="346"/>
      <c r="EO126" s="346"/>
      <c r="EP126" s="346"/>
      <c r="EQ126" s="346"/>
      <c r="ER126" s="346"/>
      <c r="ES126" s="346"/>
      <c r="ET126" s="346"/>
      <c r="EU126" s="346"/>
      <c r="EV126" s="346"/>
      <c r="EW126" s="346"/>
      <c r="EX126" s="346"/>
      <c r="EY126" s="346"/>
      <c r="EZ126" s="346"/>
      <c r="FA126" s="346"/>
      <c r="FB126" s="346"/>
      <c r="FC126" s="346"/>
      <c r="FD126" s="346"/>
      <c r="FE126" s="346"/>
      <c r="FF126" s="346"/>
      <c r="FG126" s="346"/>
      <c r="FH126" s="346"/>
      <c r="FI126" s="346"/>
      <c r="FJ126" s="346"/>
      <c r="FK126" s="346"/>
      <c r="FL126" s="346"/>
      <c r="FM126" s="346"/>
      <c r="FN126" s="346"/>
      <c r="FO126" s="346"/>
      <c r="FP126" s="346"/>
      <c r="FQ126" s="346"/>
      <c r="FR126" s="346"/>
      <c r="FS126" s="346"/>
      <c r="FT126" s="346"/>
      <c r="FU126" s="346"/>
      <c r="FV126" s="346"/>
      <c r="FW126" s="346"/>
      <c r="FX126" s="346"/>
      <c r="FY126" s="346"/>
      <c r="FZ126" s="346"/>
      <c r="GA126" s="346"/>
      <c r="GB126" s="346"/>
      <c r="GC126" s="346"/>
      <c r="GD126" s="346"/>
      <c r="GE126" s="346"/>
      <c r="GF126" s="346"/>
      <c r="GG126" s="346"/>
      <c r="GH126" s="346"/>
      <c r="GI126" s="346"/>
      <c r="GJ126" s="346"/>
      <c r="GK126" s="346"/>
      <c r="GL126" s="346"/>
      <c r="GM126" s="346"/>
      <c r="GN126" s="346"/>
      <c r="GO126" s="346"/>
      <c r="GP126" s="346"/>
      <c r="GQ126" s="346"/>
      <c r="GR126" s="346"/>
      <c r="GS126" s="346"/>
      <c r="GT126" s="346"/>
      <c r="GU126" s="346"/>
      <c r="GV126" s="346"/>
      <c r="GW126" s="346"/>
      <c r="GX126" s="346"/>
      <c r="GY126" s="346"/>
      <c r="GZ126" s="346"/>
      <c r="HA126" s="346"/>
      <c r="HB126" s="346"/>
      <c r="HC126" s="346"/>
      <c r="HD126" s="346"/>
      <c r="HE126" s="346"/>
      <c r="HF126" s="346"/>
      <c r="HG126" s="346"/>
      <c r="HH126" s="346"/>
      <c r="HI126" s="346"/>
      <c r="HJ126" s="346"/>
      <c r="HK126" s="346"/>
      <c r="HL126" s="346"/>
      <c r="HM126" s="346"/>
      <c r="HN126" s="346"/>
      <c r="HO126" s="346"/>
      <c r="HP126" s="346"/>
      <c r="HQ126" s="346"/>
      <c r="HR126" s="346"/>
      <c r="HS126" s="346"/>
      <c r="HT126" s="346"/>
      <c r="HU126" s="346"/>
      <c r="HV126" s="346"/>
      <c r="HW126" s="346"/>
      <c r="HX126" s="346"/>
      <c r="HY126" s="346"/>
      <c r="HZ126" s="346"/>
      <c r="IA126" s="346"/>
      <c r="IB126" s="346"/>
      <c r="IC126" s="346"/>
      <c r="ID126" s="346"/>
      <c r="IE126" s="346"/>
      <c r="IF126" s="346"/>
      <c r="IG126" s="346"/>
      <c r="IH126" s="346"/>
      <c r="II126" s="346"/>
      <c r="IJ126" s="346"/>
      <c r="IK126" s="346"/>
      <c r="IL126" s="346"/>
      <c r="IM126" s="346"/>
      <c r="IN126" s="346"/>
      <c r="IO126" s="346"/>
      <c r="IP126" s="346"/>
      <c r="IQ126" s="346"/>
      <c r="IR126" s="346"/>
      <c r="IS126" s="346"/>
      <c r="IT126" s="346"/>
      <c r="IU126" s="346"/>
      <c r="IV126" s="346"/>
    </row>
    <row r="127" spans="1:256">
      <c r="A127" s="324"/>
      <c r="B127" s="380" t="s">
        <v>847</v>
      </c>
      <c r="C127" s="343">
        <v>4298</v>
      </c>
      <c r="D127" s="343">
        <v>9676</v>
      </c>
      <c r="E127" s="343"/>
      <c r="F127" s="343">
        <v>5378</v>
      </c>
      <c r="G127" s="343">
        <v>4085</v>
      </c>
      <c r="H127" s="343">
        <v>213</v>
      </c>
      <c r="I127" s="343"/>
      <c r="J127" s="343">
        <v>213</v>
      </c>
      <c r="K127" s="345"/>
      <c r="L127" s="346">
        <v>0</v>
      </c>
      <c r="M127" s="346"/>
      <c r="N127" s="346"/>
      <c r="O127" s="346"/>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346"/>
      <c r="AK127" s="346"/>
      <c r="AL127" s="346"/>
      <c r="AM127" s="346"/>
      <c r="AN127" s="346"/>
      <c r="AO127" s="346"/>
      <c r="AP127" s="346"/>
      <c r="AQ127" s="346"/>
      <c r="AR127" s="346"/>
      <c r="AS127" s="346"/>
      <c r="AT127" s="346"/>
      <c r="AU127" s="346"/>
      <c r="AV127" s="346"/>
      <c r="AW127" s="346"/>
      <c r="AX127" s="346"/>
      <c r="AY127" s="346"/>
      <c r="AZ127" s="346"/>
      <c r="BA127" s="346"/>
      <c r="BB127" s="346"/>
      <c r="BC127" s="346"/>
      <c r="BD127" s="346"/>
      <c r="BE127" s="346"/>
      <c r="BF127" s="346"/>
      <c r="BG127" s="346"/>
      <c r="BH127" s="346"/>
      <c r="BI127" s="346"/>
      <c r="BJ127" s="346"/>
      <c r="BK127" s="346"/>
      <c r="BL127" s="346"/>
      <c r="BM127" s="346"/>
      <c r="BN127" s="346"/>
      <c r="BO127" s="346"/>
      <c r="BP127" s="346"/>
      <c r="BQ127" s="346"/>
      <c r="BR127" s="346"/>
      <c r="BS127" s="346"/>
      <c r="BT127" s="346"/>
      <c r="BU127" s="346"/>
      <c r="BV127" s="346"/>
      <c r="BW127" s="346"/>
      <c r="BX127" s="346"/>
      <c r="BY127" s="346"/>
      <c r="BZ127" s="346"/>
      <c r="CA127" s="346"/>
      <c r="CB127" s="346"/>
      <c r="CC127" s="346"/>
      <c r="CD127" s="346"/>
      <c r="CE127" s="346"/>
      <c r="CF127" s="346"/>
      <c r="CG127" s="346"/>
      <c r="CH127" s="346"/>
      <c r="CI127" s="346"/>
      <c r="CJ127" s="346"/>
      <c r="CK127" s="346"/>
      <c r="CL127" s="346"/>
      <c r="CM127" s="346"/>
      <c r="CN127" s="346"/>
      <c r="CO127" s="346"/>
      <c r="CP127" s="346"/>
      <c r="CQ127" s="346"/>
      <c r="CR127" s="346"/>
      <c r="CS127" s="346"/>
      <c r="CT127" s="346"/>
      <c r="CU127" s="346"/>
      <c r="CV127" s="346"/>
      <c r="CW127" s="346"/>
      <c r="CX127" s="346"/>
      <c r="CY127" s="346"/>
      <c r="CZ127" s="346"/>
      <c r="DA127" s="346"/>
      <c r="DB127" s="346"/>
      <c r="DC127" s="346"/>
      <c r="DD127" s="346"/>
      <c r="DE127" s="346"/>
      <c r="DF127" s="346"/>
      <c r="DG127" s="346"/>
      <c r="DH127" s="346"/>
      <c r="DI127" s="346"/>
      <c r="DJ127" s="346"/>
      <c r="DK127" s="346"/>
      <c r="DL127" s="346"/>
      <c r="DM127" s="346"/>
      <c r="DN127" s="346"/>
      <c r="DO127" s="346"/>
      <c r="DP127" s="346"/>
      <c r="DQ127" s="346"/>
      <c r="DR127" s="346"/>
      <c r="DS127" s="346"/>
      <c r="DT127" s="346"/>
      <c r="DU127" s="346"/>
      <c r="DV127" s="346"/>
      <c r="DW127" s="346"/>
      <c r="DX127" s="346"/>
      <c r="DY127" s="346"/>
      <c r="DZ127" s="346"/>
      <c r="EA127" s="346"/>
      <c r="EB127" s="346"/>
      <c r="EC127" s="346"/>
      <c r="ED127" s="346"/>
      <c r="EE127" s="346"/>
      <c r="EF127" s="346"/>
      <c r="EG127" s="346"/>
      <c r="EH127" s="346"/>
      <c r="EI127" s="346"/>
      <c r="EJ127" s="346"/>
      <c r="EK127" s="346"/>
      <c r="EL127" s="346"/>
      <c r="EM127" s="346"/>
      <c r="EN127" s="346"/>
      <c r="EO127" s="346"/>
      <c r="EP127" s="346"/>
      <c r="EQ127" s="346"/>
      <c r="ER127" s="346"/>
      <c r="ES127" s="346"/>
      <c r="ET127" s="346"/>
      <c r="EU127" s="346"/>
      <c r="EV127" s="346"/>
      <c r="EW127" s="346"/>
      <c r="EX127" s="346"/>
      <c r="EY127" s="346"/>
      <c r="EZ127" s="346"/>
      <c r="FA127" s="346"/>
      <c r="FB127" s="346"/>
      <c r="FC127" s="346"/>
      <c r="FD127" s="346"/>
      <c r="FE127" s="346"/>
      <c r="FF127" s="346"/>
      <c r="FG127" s="346"/>
      <c r="FH127" s="346"/>
      <c r="FI127" s="346"/>
      <c r="FJ127" s="346"/>
      <c r="FK127" s="346"/>
      <c r="FL127" s="346"/>
      <c r="FM127" s="346"/>
      <c r="FN127" s="346"/>
      <c r="FO127" s="346"/>
      <c r="FP127" s="346"/>
      <c r="FQ127" s="346"/>
      <c r="FR127" s="346"/>
      <c r="FS127" s="346"/>
      <c r="FT127" s="346"/>
      <c r="FU127" s="346"/>
      <c r="FV127" s="346"/>
      <c r="FW127" s="346"/>
      <c r="FX127" s="346"/>
      <c r="FY127" s="346"/>
      <c r="FZ127" s="346"/>
      <c r="GA127" s="346"/>
      <c r="GB127" s="346"/>
      <c r="GC127" s="346"/>
      <c r="GD127" s="346"/>
      <c r="GE127" s="346"/>
      <c r="GF127" s="346"/>
      <c r="GG127" s="346"/>
      <c r="GH127" s="346"/>
      <c r="GI127" s="346"/>
      <c r="GJ127" s="346"/>
      <c r="GK127" s="346"/>
      <c r="GL127" s="346"/>
      <c r="GM127" s="346"/>
      <c r="GN127" s="346"/>
      <c r="GO127" s="346"/>
      <c r="GP127" s="346"/>
      <c r="GQ127" s="346"/>
      <c r="GR127" s="346"/>
      <c r="GS127" s="346"/>
      <c r="GT127" s="346"/>
      <c r="GU127" s="346"/>
      <c r="GV127" s="346"/>
      <c r="GW127" s="346"/>
      <c r="GX127" s="346"/>
      <c r="GY127" s="346"/>
      <c r="GZ127" s="346"/>
      <c r="HA127" s="346"/>
      <c r="HB127" s="346"/>
      <c r="HC127" s="346"/>
      <c r="HD127" s="346"/>
      <c r="HE127" s="346"/>
      <c r="HF127" s="346"/>
      <c r="HG127" s="346"/>
      <c r="HH127" s="346"/>
      <c r="HI127" s="346"/>
      <c r="HJ127" s="346"/>
      <c r="HK127" s="346"/>
      <c r="HL127" s="346"/>
      <c r="HM127" s="346"/>
      <c r="HN127" s="346"/>
      <c r="HO127" s="346"/>
      <c r="HP127" s="346"/>
      <c r="HQ127" s="346"/>
      <c r="HR127" s="346"/>
      <c r="HS127" s="346"/>
      <c r="HT127" s="346"/>
      <c r="HU127" s="346"/>
      <c r="HV127" s="346"/>
      <c r="HW127" s="346"/>
      <c r="HX127" s="346"/>
      <c r="HY127" s="346"/>
      <c r="HZ127" s="346"/>
      <c r="IA127" s="346"/>
      <c r="IB127" s="346"/>
      <c r="IC127" s="346"/>
      <c r="ID127" s="346"/>
      <c r="IE127" s="346"/>
      <c r="IF127" s="346"/>
      <c r="IG127" s="346"/>
      <c r="IH127" s="346"/>
      <c r="II127" s="346"/>
      <c r="IJ127" s="346"/>
      <c r="IK127" s="346"/>
      <c r="IL127" s="346"/>
      <c r="IM127" s="346"/>
      <c r="IN127" s="346"/>
      <c r="IO127" s="346"/>
      <c r="IP127" s="346"/>
      <c r="IQ127" s="346"/>
      <c r="IR127" s="346"/>
      <c r="IS127" s="346"/>
      <c r="IT127" s="346"/>
      <c r="IU127" s="346"/>
      <c r="IV127" s="346"/>
    </row>
    <row r="128" spans="1:256">
      <c r="A128" s="324"/>
      <c r="B128" s="380" t="s">
        <v>848</v>
      </c>
      <c r="C128" s="343">
        <v>842</v>
      </c>
      <c r="D128" s="343">
        <v>842</v>
      </c>
      <c r="E128" s="343"/>
      <c r="F128" s="343"/>
      <c r="G128" s="343">
        <v>835</v>
      </c>
      <c r="H128" s="343">
        <v>7</v>
      </c>
      <c r="I128" s="343"/>
      <c r="J128" s="343">
        <v>7</v>
      </c>
      <c r="K128" s="345"/>
      <c r="L128" s="346">
        <v>0</v>
      </c>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346"/>
      <c r="AK128" s="346"/>
      <c r="AL128" s="346"/>
      <c r="AM128" s="346"/>
      <c r="AN128" s="346"/>
      <c r="AO128" s="346"/>
      <c r="AP128" s="346"/>
      <c r="AQ128" s="346"/>
      <c r="AR128" s="346"/>
      <c r="AS128" s="346"/>
      <c r="AT128" s="346"/>
      <c r="AU128" s="346"/>
      <c r="AV128" s="346"/>
      <c r="AW128" s="346"/>
      <c r="AX128" s="346"/>
      <c r="AY128" s="346"/>
      <c r="AZ128" s="346"/>
      <c r="BA128" s="346"/>
      <c r="BB128" s="346"/>
      <c r="BC128" s="346"/>
      <c r="BD128" s="346"/>
      <c r="BE128" s="346"/>
      <c r="BF128" s="346"/>
      <c r="BG128" s="346"/>
      <c r="BH128" s="346"/>
      <c r="BI128" s="346"/>
      <c r="BJ128" s="346"/>
      <c r="BK128" s="346"/>
      <c r="BL128" s="346"/>
      <c r="BM128" s="346"/>
      <c r="BN128" s="346"/>
      <c r="BO128" s="346"/>
      <c r="BP128" s="346"/>
      <c r="BQ128" s="346"/>
      <c r="BR128" s="346"/>
      <c r="BS128" s="346"/>
      <c r="BT128" s="346"/>
      <c r="BU128" s="346"/>
      <c r="BV128" s="346"/>
      <c r="BW128" s="346"/>
      <c r="BX128" s="346"/>
      <c r="BY128" s="346"/>
      <c r="BZ128" s="346"/>
      <c r="CA128" s="346"/>
      <c r="CB128" s="346"/>
      <c r="CC128" s="346"/>
      <c r="CD128" s="346"/>
      <c r="CE128" s="346"/>
      <c r="CF128" s="346"/>
      <c r="CG128" s="346"/>
      <c r="CH128" s="346"/>
      <c r="CI128" s="346"/>
      <c r="CJ128" s="346"/>
      <c r="CK128" s="346"/>
      <c r="CL128" s="346"/>
      <c r="CM128" s="346"/>
      <c r="CN128" s="346"/>
      <c r="CO128" s="346"/>
      <c r="CP128" s="346"/>
      <c r="CQ128" s="346"/>
      <c r="CR128" s="346"/>
      <c r="CS128" s="346"/>
      <c r="CT128" s="346"/>
      <c r="CU128" s="346"/>
      <c r="CV128" s="346"/>
      <c r="CW128" s="346"/>
      <c r="CX128" s="346"/>
      <c r="CY128" s="346"/>
      <c r="CZ128" s="346"/>
      <c r="DA128" s="346"/>
      <c r="DB128" s="346"/>
      <c r="DC128" s="346"/>
      <c r="DD128" s="346"/>
      <c r="DE128" s="346"/>
      <c r="DF128" s="346"/>
      <c r="DG128" s="346"/>
      <c r="DH128" s="346"/>
      <c r="DI128" s="346"/>
      <c r="DJ128" s="346"/>
      <c r="DK128" s="346"/>
      <c r="DL128" s="346"/>
      <c r="DM128" s="346"/>
      <c r="DN128" s="346"/>
      <c r="DO128" s="346"/>
      <c r="DP128" s="346"/>
      <c r="DQ128" s="346"/>
      <c r="DR128" s="346"/>
      <c r="DS128" s="346"/>
      <c r="DT128" s="346"/>
      <c r="DU128" s="346"/>
      <c r="DV128" s="346"/>
      <c r="DW128" s="346"/>
      <c r="DX128" s="346"/>
      <c r="DY128" s="346"/>
      <c r="DZ128" s="346"/>
      <c r="EA128" s="346"/>
      <c r="EB128" s="346"/>
      <c r="EC128" s="346"/>
      <c r="ED128" s="346"/>
      <c r="EE128" s="346"/>
      <c r="EF128" s="346"/>
      <c r="EG128" s="346"/>
      <c r="EH128" s="346"/>
      <c r="EI128" s="346"/>
      <c r="EJ128" s="346"/>
      <c r="EK128" s="346"/>
      <c r="EL128" s="346"/>
      <c r="EM128" s="346"/>
      <c r="EN128" s="346"/>
      <c r="EO128" s="346"/>
      <c r="EP128" s="346"/>
      <c r="EQ128" s="346"/>
      <c r="ER128" s="346"/>
      <c r="ES128" s="346"/>
      <c r="ET128" s="346"/>
      <c r="EU128" s="346"/>
      <c r="EV128" s="346"/>
      <c r="EW128" s="346"/>
      <c r="EX128" s="346"/>
      <c r="EY128" s="346"/>
      <c r="EZ128" s="346"/>
      <c r="FA128" s="346"/>
      <c r="FB128" s="346"/>
      <c r="FC128" s="346"/>
      <c r="FD128" s="346"/>
      <c r="FE128" s="346"/>
      <c r="FF128" s="346"/>
      <c r="FG128" s="346"/>
      <c r="FH128" s="346"/>
      <c r="FI128" s="346"/>
      <c r="FJ128" s="346"/>
      <c r="FK128" s="346"/>
      <c r="FL128" s="346"/>
      <c r="FM128" s="346"/>
      <c r="FN128" s="346"/>
      <c r="FO128" s="346"/>
      <c r="FP128" s="346"/>
      <c r="FQ128" s="346"/>
      <c r="FR128" s="346"/>
      <c r="FS128" s="346"/>
      <c r="FT128" s="346"/>
      <c r="FU128" s="346"/>
      <c r="FV128" s="346"/>
      <c r="FW128" s="346"/>
      <c r="FX128" s="346"/>
      <c r="FY128" s="346"/>
      <c r="FZ128" s="346"/>
      <c r="GA128" s="346"/>
      <c r="GB128" s="346"/>
      <c r="GC128" s="346"/>
      <c r="GD128" s="346"/>
      <c r="GE128" s="346"/>
      <c r="GF128" s="346"/>
      <c r="GG128" s="346"/>
      <c r="GH128" s="346"/>
      <c r="GI128" s="346"/>
      <c r="GJ128" s="346"/>
      <c r="GK128" s="346"/>
      <c r="GL128" s="346"/>
      <c r="GM128" s="346"/>
      <c r="GN128" s="346"/>
      <c r="GO128" s="346"/>
      <c r="GP128" s="346"/>
      <c r="GQ128" s="346"/>
      <c r="GR128" s="346"/>
      <c r="GS128" s="346"/>
      <c r="GT128" s="346"/>
      <c r="GU128" s="346"/>
      <c r="GV128" s="346"/>
      <c r="GW128" s="346"/>
      <c r="GX128" s="346"/>
      <c r="GY128" s="346"/>
      <c r="GZ128" s="346"/>
      <c r="HA128" s="346"/>
      <c r="HB128" s="346"/>
      <c r="HC128" s="346"/>
      <c r="HD128" s="346"/>
      <c r="HE128" s="346"/>
      <c r="HF128" s="346"/>
      <c r="HG128" s="346"/>
      <c r="HH128" s="346"/>
      <c r="HI128" s="346"/>
      <c r="HJ128" s="346"/>
      <c r="HK128" s="346"/>
      <c r="HL128" s="346"/>
      <c r="HM128" s="346"/>
      <c r="HN128" s="346"/>
      <c r="HO128" s="346"/>
      <c r="HP128" s="346"/>
      <c r="HQ128" s="346"/>
      <c r="HR128" s="346"/>
      <c r="HS128" s="346"/>
      <c r="HT128" s="346"/>
      <c r="HU128" s="346"/>
      <c r="HV128" s="346"/>
      <c r="HW128" s="346"/>
      <c r="HX128" s="346"/>
      <c r="HY128" s="346"/>
      <c r="HZ128" s="346"/>
      <c r="IA128" s="346"/>
      <c r="IB128" s="346"/>
      <c r="IC128" s="346"/>
      <c r="ID128" s="346"/>
      <c r="IE128" s="346"/>
      <c r="IF128" s="346"/>
      <c r="IG128" s="346"/>
      <c r="IH128" s="346"/>
      <c r="II128" s="346"/>
      <c r="IJ128" s="346"/>
      <c r="IK128" s="346"/>
      <c r="IL128" s="346"/>
      <c r="IM128" s="346"/>
      <c r="IN128" s="346"/>
      <c r="IO128" s="346"/>
      <c r="IP128" s="346"/>
      <c r="IQ128" s="346"/>
      <c r="IR128" s="346"/>
      <c r="IS128" s="346"/>
      <c r="IT128" s="346"/>
      <c r="IU128" s="346"/>
      <c r="IV128" s="346"/>
    </row>
    <row r="129" spans="1:256">
      <c r="A129" s="324" t="s">
        <v>565</v>
      </c>
      <c r="B129" s="325" t="s">
        <v>566</v>
      </c>
      <c r="C129" s="343">
        <v>12145</v>
      </c>
      <c r="D129" s="343">
        <v>11342</v>
      </c>
      <c r="E129" s="343">
        <v>803</v>
      </c>
      <c r="F129" s="343">
        <v>0</v>
      </c>
      <c r="G129" s="343">
        <v>11634</v>
      </c>
      <c r="H129" s="343">
        <v>511</v>
      </c>
      <c r="I129" s="343">
        <v>0</v>
      </c>
      <c r="J129" s="343">
        <v>511</v>
      </c>
      <c r="K129" s="345">
        <v>0</v>
      </c>
      <c r="L129" s="346">
        <v>0</v>
      </c>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6"/>
      <c r="BB129" s="346"/>
      <c r="BC129" s="346"/>
      <c r="BD129" s="346"/>
      <c r="BE129" s="346"/>
      <c r="BF129" s="346"/>
      <c r="BG129" s="346"/>
      <c r="BH129" s="346"/>
      <c r="BI129" s="346"/>
      <c r="BJ129" s="346"/>
      <c r="BK129" s="346"/>
      <c r="BL129" s="346"/>
      <c r="BM129" s="346"/>
      <c r="BN129" s="346"/>
      <c r="BO129" s="346"/>
      <c r="BP129" s="346"/>
      <c r="BQ129" s="346"/>
      <c r="BR129" s="346"/>
      <c r="BS129" s="346"/>
      <c r="BT129" s="346"/>
      <c r="BU129" s="346"/>
      <c r="BV129" s="346"/>
      <c r="BW129" s="346"/>
      <c r="BX129" s="346"/>
      <c r="BY129" s="346"/>
      <c r="BZ129" s="346"/>
      <c r="CA129" s="346"/>
      <c r="CB129" s="346"/>
      <c r="CC129" s="346"/>
      <c r="CD129" s="346"/>
      <c r="CE129" s="346"/>
      <c r="CF129" s="346"/>
      <c r="CG129" s="346"/>
      <c r="CH129" s="346"/>
      <c r="CI129" s="346"/>
      <c r="CJ129" s="346"/>
      <c r="CK129" s="346"/>
      <c r="CL129" s="346"/>
      <c r="CM129" s="346"/>
      <c r="CN129" s="346"/>
      <c r="CO129" s="346"/>
      <c r="CP129" s="346"/>
      <c r="CQ129" s="346"/>
      <c r="CR129" s="346"/>
      <c r="CS129" s="346"/>
      <c r="CT129" s="346"/>
      <c r="CU129" s="346"/>
      <c r="CV129" s="346"/>
      <c r="CW129" s="346"/>
      <c r="CX129" s="346"/>
      <c r="CY129" s="346"/>
      <c r="CZ129" s="346"/>
      <c r="DA129" s="346"/>
      <c r="DB129" s="346"/>
      <c r="DC129" s="346"/>
      <c r="DD129" s="346"/>
      <c r="DE129" s="346"/>
      <c r="DF129" s="346"/>
      <c r="DG129" s="346"/>
      <c r="DH129" s="346"/>
      <c r="DI129" s="346"/>
      <c r="DJ129" s="346"/>
      <c r="DK129" s="346"/>
      <c r="DL129" s="346"/>
      <c r="DM129" s="346"/>
      <c r="DN129" s="346"/>
      <c r="DO129" s="346"/>
      <c r="DP129" s="346"/>
      <c r="DQ129" s="346"/>
      <c r="DR129" s="346"/>
      <c r="DS129" s="346"/>
      <c r="DT129" s="346"/>
      <c r="DU129" s="346"/>
      <c r="DV129" s="346"/>
      <c r="DW129" s="346"/>
      <c r="DX129" s="346"/>
      <c r="DY129" s="346"/>
      <c r="DZ129" s="346"/>
      <c r="EA129" s="346"/>
      <c r="EB129" s="346"/>
      <c r="EC129" s="346"/>
      <c r="ED129" s="346"/>
      <c r="EE129" s="346"/>
      <c r="EF129" s="346"/>
      <c r="EG129" s="346"/>
      <c r="EH129" s="346"/>
      <c r="EI129" s="346"/>
      <c r="EJ129" s="346"/>
      <c r="EK129" s="346"/>
      <c r="EL129" s="346"/>
      <c r="EM129" s="346"/>
      <c r="EN129" s="346"/>
      <c r="EO129" s="346"/>
      <c r="EP129" s="346"/>
      <c r="EQ129" s="346"/>
      <c r="ER129" s="346"/>
      <c r="ES129" s="346"/>
      <c r="ET129" s="346"/>
      <c r="EU129" s="346"/>
      <c r="EV129" s="346"/>
      <c r="EW129" s="346"/>
      <c r="EX129" s="346"/>
      <c r="EY129" s="346"/>
      <c r="EZ129" s="346"/>
      <c r="FA129" s="346"/>
      <c r="FB129" s="346"/>
      <c r="FC129" s="346"/>
      <c r="FD129" s="346"/>
      <c r="FE129" s="346"/>
      <c r="FF129" s="346"/>
      <c r="FG129" s="346"/>
      <c r="FH129" s="346"/>
      <c r="FI129" s="346"/>
      <c r="FJ129" s="346"/>
      <c r="FK129" s="346"/>
      <c r="FL129" s="346"/>
      <c r="FM129" s="346"/>
      <c r="FN129" s="346"/>
      <c r="FO129" s="346"/>
      <c r="FP129" s="346"/>
      <c r="FQ129" s="346"/>
      <c r="FR129" s="346"/>
      <c r="FS129" s="346"/>
      <c r="FT129" s="346"/>
      <c r="FU129" s="346"/>
      <c r="FV129" s="346"/>
      <c r="FW129" s="346"/>
      <c r="FX129" s="346"/>
      <c r="FY129" s="346"/>
      <c r="FZ129" s="346"/>
      <c r="GA129" s="346"/>
      <c r="GB129" s="346"/>
      <c r="GC129" s="346"/>
      <c r="GD129" s="346"/>
      <c r="GE129" s="346"/>
      <c r="GF129" s="346"/>
      <c r="GG129" s="346"/>
      <c r="GH129" s="346"/>
      <c r="GI129" s="346"/>
      <c r="GJ129" s="346"/>
      <c r="GK129" s="346"/>
      <c r="GL129" s="346"/>
      <c r="GM129" s="346"/>
      <c r="GN129" s="346"/>
      <c r="GO129" s="346"/>
      <c r="GP129" s="346"/>
      <c r="GQ129" s="346"/>
      <c r="GR129" s="346"/>
      <c r="GS129" s="346"/>
      <c r="GT129" s="346"/>
      <c r="GU129" s="346"/>
      <c r="GV129" s="346"/>
      <c r="GW129" s="346"/>
      <c r="GX129" s="346"/>
      <c r="GY129" s="346"/>
      <c r="GZ129" s="346"/>
      <c r="HA129" s="346"/>
      <c r="HB129" s="346"/>
      <c r="HC129" s="346"/>
      <c r="HD129" s="346"/>
      <c r="HE129" s="346"/>
      <c r="HF129" s="346"/>
      <c r="HG129" s="346"/>
      <c r="HH129" s="346"/>
      <c r="HI129" s="346"/>
      <c r="HJ129" s="346"/>
      <c r="HK129" s="346"/>
      <c r="HL129" s="346"/>
      <c r="HM129" s="346"/>
      <c r="HN129" s="346"/>
      <c r="HO129" s="346"/>
      <c r="HP129" s="346"/>
      <c r="HQ129" s="346"/>
      <c r="HR129" s="346"/>
      <c r="HS129" s="346"/>
      <c r="HT129" s="346"/>
      <c r="HU129" s="346"/>
      <c r="HV129" s="346"/>
      <c r="HW129" s="346"/>
      <c r="HX129" s="346"/>
      <c r="HY129" s="346"/>
      <c r="HZ129" s="346"/>
      <c r="IA129" s="346"/>
      <c r="IB129" s="346"/>
      <c r="IC129" s="346"/>
      <c r="ID129" s="346"/>
      <c r="IE129" s="346"/>
      <c r="IF129" s="346"/>
      <c r="IG129" s="346"/>
      <c r="IH129" s="346"/>
      <c r="II129" s="346"/>
      <c r="IJ129" s="346"/>
      <c r="IK129" s="346"/>
      <c r="IL129" s="346"/>
      <c r="IM129" s="346"/>
      <c r="IN129" s="346"/>
      <c r="IO129" s="346"/>
      <c r="IP129" s="346"/>
      <c r="IQ129" s="346"/>
      <c r="IR129" s="346"/>
      <c r="IS129" s="346"/>
      <c r="IT129" s="346"/>
      <c r="IU129" s="346"/>
      <c r="IV129" s="346"/>
    </row>
    <row r="130" spans="1:256">
      <c r="A130" s="324"/>
      <c r="B130" s="319" t="s">
        <v>139</v>
      </c>
      <c r="C130" s="343">
        <v>11418</v>
      </c>
      <c r="D130" s="343">
        <v>10631</v>
      </c>
      <c r="E130" s="343">
        <v>787</v>
      </c>
      <c r="F130" s="343"/>
      <c r="G130" s="343">
        <v>10914</v>
      </c>
      <c r="H130" s="343">
        <v>504</v>
      </c>
      <c r="I130" s="343"/>
      <c r="J130" s="343">
        <v>504</v>
      </c>
      <c r="K130" s="394">
        <v>0</v>
      </c>
      <c r="L130" s="346">
        <v>0</v>
      </c>
      <c r="M130" s="346"/>
      <c r="N130" s="346"/>
      <c r="O130" s="346"/>
      <c r="P130" s="346"/>
      <c r="Q130" s="346"/>
      <c r="R130" s="346"/>
      <c r="S130" s="346"/>
      <c r="T130" s="346"/>
      <c r="U130" s="346"/>
      <c r="V130" s="346"/>
      <c r="W130" s="346"/>
      <c r="X130" s="346"/>
      <c r="Y130" s="346"/>
      <c r="Z130" s="346"/>
      <c r="AA130" s="346"/>
      <c r="AB130" s="346"/>
      <c r="AC130" s="346"/>
      <c r="AD130" s="346"/>
      <c r="AE130" s="346"/>
      <c r="AF130" s="346"/>
      <c r="AG130" s="346"/>
      <c r="AH130" s="346"/>
      <c r="AI130" s="346"/>
      <c r="AJ130" s="346"/>
      <c r="AK130" s="346"/>
      <c r="AL130" s="346"/>
      <c r="AM130" s="346"/>
      <c r="AN130" s="346"/>
      <c r="AO130" s="346"/>
      <c r="AP130" s="346"/>
      <c r="AQ130" s="346"/>
      <c r="AR130" s="346"/>
      <c r="AS130" s="346"/>
      <c r="AT130" s="346"/>
      <c r="AU130" s="346"/>
      <c r="AV130" s="346"/>
      <c r="AW130" s="346"/>
      <c r="AX130" s="346"/>
      <c r="AY130" s="346"/>
      <c r="AZ130" s="346"/>
      <c r="BA130" s="346"/>
      <c r="BB130" s="346"/>
      <c r="BC130" s="346"/>
      <c r="BD130" s="346"/>
      <c r="BE130" s="346"/>
      <c r="BF130" s="346"/>
      <c r="BG130" s="346"/>
      <c r="BH130" s="346"/>
      <c r="BI130" s="346"/>
      <c r="BJ130" s="346"/>
      <c r="BK130" s="346"/>
      <c r="BL130" s="346"/>
      <c r="BM130" s="346"/>
      <c r="BN130" s="346"/>
      <c r="BO130" s="346"/>
      <c r="BP130" s="346"/>
      <c r="BQ130" s="346"/>
      <c r="BR130" s="346"/>
      <c r="BS130" s="346"/>
      <c r="BT130" s="346"/>
      <c r="BU130" s="346"/>
      <c r="BV130" s="346"/>
      <c r="BW130" s="346"/>
      <c r="BX130" s="346"/>
      <c r="BY130" s="346"/>
      <c r="BZ130" s="346"/>
      <c r="CA130" s="346"/>
      <c r="CB130" s="346"/>
      <c r="CC130" s="346"/>
      <c r="CD130" s="346"/>
      <c r="CE130" s="346"/>
      <c r="CF130" s="346"/>
      <c r="CG130" s="346"/>
      <c r="CH130" s="346"/>
      <c r="CI130" s="346"/>
      <c r="CJ130" s="346"/>
      <c r="CK130" s="346"/>
      <c r="CL130" s="346"/>
      <c r="CM130" s="346"/>
      <c r="CN130" s="346"/>
      <c r="CO130" s="346"/>
      <c r="CP130" s="346"/>
      <c r="CQ130" s="346"/>
      <c r="CR130" s="346"/>
      <c r="CS130" s="346"/>
      <c r="CT130" s="346"/>
      <c r="CU130" s="346"/>
      <c r="CV130" s="346"/>
      <c r="CW130" s="346"/>
      <c r="CX130" s="346"/>
      <c r="CY130" s="346"/>
      <c r="CZ130" s="346"/>
      <c r="DA130" s="346"/>
      <c r="DB130" s="346"/>
      <c r="DC130" s="346"/>
      <c r="DD130" s="346"/>
      <c r="DE130" s="346"/>
      <c r="DF130" s="346"/>
      <c r="DG130" s="346"/>
      <c r="DH130" s="346"/>
      <c r="DI130" s="346"/>
      <c r="DJ130" s="346"/>
      <c r="DK130" s="346"/>
      <c r="DL130" s="346"/>
      <c r="DM130" s="346"/>
      <c r="DN130" s="346"/>
      <c r="DO130" s="346"/>
      <c r="DP130" s="346"/>
      <c r="DQ130" s="346"/>
      <c r="DR130" s="346"/>
      <c r="DS130" s="346"/>
      <c r="DT130" s="346"/>
      <c r="DU130" s="346"/>
      <c r="DV130" s="346"/>
      <c r="DW130" s="346"/>
      <c r="DX130" s="346"/>
      <c r="DY130" s="346"/>
      <c r="DZ130" s="346"/>
      <c r="EA130" s="346"/>
      <c r="EB130" s="346"/>
      <c r="EC130" s="346"/>
      <c r="ED130" s="346"/>
      <c r="EE130" s="346"/>
      <c r="EF130" s="346"/>
      <c r="EG130" s="346"/>
      <c r="EH130" s="346"/>
      <c r="EI130" s="346"/>
      <c r="EJ130" s="346"/>
      <c r="EK130" s="346"/>
      <c r="EL130" s="346"/>
      <c r="EM130" s="346"/>
      <c r="EN130" s="346"/>
      <c r="EO130" s="346"/>
      <c r="EP130" s="346"/>
      <c r="EQ130" s="346"/>
      <c r="ER130" s="346"/>
      <c r="ES130" s="346"/>
      <c r="ET130" s="346"/>
      <c r="EU130" s="346"/>
      <c r="EV130" s="346"/>
      <c r="EW130" s="346"/>
      <c r="EX130" s="346"/>
      <c r="EY130" s="346"/>
      <c r="EZ130" s="346"/>
      <c r="FA130" s="346"/>
      <c r="FB130" s="346"/>
      <c r="FC130" s="346"/>
      <c r="FD130" s="346"/>
      <c r="FE130" s="346"/>
      <c r="FF130" s="346"/>
      <c r="FG130" s="346"/>
      <c r="FH130" s="346"/>
      <c r="FI130" s="346"/>
      <c r="FJ130" s="346"/>
      <c r="FK130" s="346"/>
      <c r="FL130" s="346"/>
      <c r="FM130" s="346"/>
      <c r="FN130" s="346"/>
      <c r="FO130" s="346"/>
      <c r="FP130" s="346"/>
      <c r="FQ130" s="346"/>
      <c r="FR130" s="346"/>
      <c r="FS130" s="346"/>
      <c r="FT130" s="346"/>
      <c r="FU130" s="346"/>
      <c r="FV130" s="346"/>
      <c r="FW130" s="346"/>
      <c r="FX130" s="346"/>
      <c r="FY130" s="346"/>
      <c r="FZ130" s="346"/>
      <c r="GA130" s="346"/>
      <c r="GB130" s="346"/>
      <c r="GC130" s="346"/>
      <c r="GD130" s="346"/>
      <c r="GE130" s="346"/>
      <c r="GF130" s="346"/>
      <c r="GG130" s="346"/>
      <c r="GH130" s="346"/>
      <c r="GI130" s="346"/>
      <c r="GJ130" s="346"/>
      <c r="GK130" s="346"/>
      <c r="GL130" s="346"/>
      <c r="GM130" s="346"/>
      <c r="GN130" s="346"/>
      <c r="GO130" s="346"/>
      <c r="GP130" s="346"/>
      <c r="GQ130" s="346"/>
      <c r="GR130" s="346"/>
      <c r="GS130" s="346"/>
      <c r="GT130" s="346"/>
      <c r="GU130" s="346"/>
      <c r="GV130" s="346"/>
      <c r="GW130" s="346"/>
      <c r="GX130" s="346"/>
      <c r="GY130" s="346"/>
      <c r="GZ130" s="346"/>
      <c r="HA130" s="346"/>
      <c r="HB130" s="346"/>
      <c r="HC130" s="346"/>
      <c r="HD130" s="346"/>
      <c r="HE130" s="346"/>
      <c r="HF130" s="346"/>
      <c r="HG130" s="346"/>
      <c r="HH130" s="346"/>
      <c r="HI130" s="346"/>
      <c r="HJ130" s="346"/>
      <c r="HK130" s="346"/>
      <c r="HL130" s="346"/>
      <c r="HM130" s="346"/>
      <c r="HN130" s="346"/>
      <c r="HO130" s="346"/>
      <c r="HP130" s="346"/>
      <c r="HQ130" s="346"/>
      <c r="HR130" s="346"/>
      <c r="HS130" s="346"/>
      <c r="HT130" s="346"/>
      <c r="HU130" s="346"/>
      <c r="HV130" s="346"/>
      <c r="HW130" s="346"/>
      <c r="HX130" s="346"/>
      <c r="HY130" s="346"/>
      <c r="HZ130" s="346"/>
      <c r="IA130" s="346"/>
      <c r="IB130" s="346"/>
      <c r="IC130" s="346"/>
      <c r="ID130" s="346"/>
      <c r="IE130" s="346"/>
      <c r="IF130" s="346"/>
      <c r="IG130" s="346"/>
      <c r="IH130" s="346"/>
      <c r="II130" s="346"/>
      <c r="IJ130" s="346"/>
      <c r="IK130" s="346"/>
      <c r="IL130" s="346"/>
      <c r="IM130" s="346"/>
      <c r="IN130" s="346"/>
      <c r="IO130" s="346"/>
      <c r="IP130" s="346"/>
      <c r="IQ130" s="346"/>
      <c r="IR130" s="346"/>
      <c r="IS130" s="346"/>
      <c r="IT130" s="346"/>
      <c r="IU130" s="346"/>
      <c r="IV130" s="346"/>
    </row>
    <row r="131" spans="1:256" ht="31.5">
      <c r="A131" s="324"/>
      <c r="B131" s="321" t="s">
        <v>303</v>
      </c>
      <c r="C131" s="343">
        <v>727</v>
      </c>
      <c r="D131" s="343">
        <v>711</v>
      </c>
      <c r="E131" s="343">
        <v>16</v>
      </c>
      <c r="F131" s="343"/>
      <c r="G131" s="343">
        <v>720</v>
      </c>
      <c r="H131" s="343">
        <v>7</v>
      </c>
      <c r="I131" s="343"/>
      <c r="J131" s="343">
        <v>7</v>
      </c>
      <c r="K131" s="346">
        <v>0</v>
      </c>
      <c r="L131" s="346">
        <v>0</v>
      </c>
      <c r="M131" s="346"/>
      <c r="N131" s="346"/>
      <c r="O131" s="346"/>
      <c r="P131" s="346"/>
      <c r="Q131" s="346"/>
      <c r="R131" s="346"/>
      <c r="S131" s="346"/>
      <c r="T131" s="346"/>
      <c r="U131" s="346"/>
      <c r="V131" s="346"/>
      <c r="W131" s="346"/>
      <c r="X131" s="346"/>
      <c r="Y131" s="346"/>
      <c r="Z131" s="346"/>
      <c r="AA131" s="346"/>
      <c r="AB131" s="346"/>
      <c r="AC131" s="346"/>
      <c r="AD131" s="346"/>
      <c r="AE131" s="346"/>
      <c r="AF131" s="346"/>
      <c r="AG131" s="346"/>
      <c r="AH131" s="346"/>
      <c r="AI131" s="346"/>
      <c r="AJ131" s="346"/>
      <c r="AK131" s="346"/>
      <c r="AL131" s="346"/>
      <c r="AM131" s="346"/>
      <c r="AN131" s="346"/>
      <c r="AO131" s="346"/>
      <c r="AP131" s="346"/>
      <c r="AQ131" s="346"/>
      <c r="AR131" s="346"/>
      <c r="AS131" s="346"/>
      <c r="AT131" s="346"/>
      <c r="AU131" s="346"/>
      <c r="AV131" s="346"/>
      <c r="AW131" s="346"/>
      <c r="AX131" s="346"/>
      <c r="AY131" s="346"/>
      <c r="AZ131" s="346"/>
      <c r="BA131" s="346"/>
      <c r="BB131" s="346"/>
      <c r="BC131" s="346"/>
      <c r="BD131" s="346"/>
      <c r="BE131" s="346"/>
      <c r="BF131" s="346"/>
      <c r="BG131" s="346"/>
      <c r="BH131" s="346"/>
      <c r="BI131" s="346"/>
      <c r="BJ131" s="346"/>
      <c r="BK131" s="346"/>
      <c r="BL131" s="346"/>
      <c r="BM131" s="346"/>
      <c r="BN131" s="346"/>
      <c r="BO131" s="346"/>
      <c r="BP131" s="346"/>
      <c r="BQ131" s="346"/>
      <c r="BR131" s="346"/>
      <c r="BS131" s="346"/>
      <c r="BT131" s="346"/>
      <c r="BU131" s="346"/>
      <c r="BV131" s="346"/>
      <c r="BW131" s="346"/>
      <c r="BX131" s="346"/>
      <c r="BY131" s="346"/>
      <c r="BZ131" s="346"/>
      <c r="CA131" s="346"/>
      <c r="CB131" s="346"/>
      <c r="CC131" s="346"/>
      <c r="CD131" s="346"/>
      <c r="CE131" s="346"/>
      <c r="CF131" s="346"/>
      <c r="CG131" s="346"/>
      <c r="CH131" s="346"/>
      <c r="CI131" s="346"/>
      <c r="CJ131" s="346"/>
      <c r="CK131" s="346"/>
      <c r="CL131" s="346"/>
      <c r="CM131" s="346"/>
      <c r="CN131" s="346"/>
      <c r="CO131" s="346"/>
      <c r="CP131" s="346"/>
      <c r="CQ131" s="346"/>
      <c r="CR131" s="346"/>
      <c r="CS131" s="346"/>
      <c r="CT131" s="346"/>
      <c r="CU131" s="346"/>
      <c r="CV131" s="346"/>
      <c r="CW131" s="346"/>
      <c r="CX131" s="346"/>
      <c r="CY131" s="346"/>
      <c r="CZ131" s="346"/>
      <c r="DA131" s="346"/>
      <c r="DB131" s="346"/>
      <c r="DC131" s="346"/>
      <c r="DD131" s="346"/>
      <c r="DE131" s="346"/>
      <c r="DF131" s="346"/>
      <c r="DG131" s="346"/>
      <c r="DH131" s="346"/>
      <c r="DI131" s="346"/>
      <c r="DJ131" s="346"/>
      <c r="DK131" s="346"/>
      <c r="DL131" s="346"/>
      <c r="DM131" s="346"/>
      <c r="DN131" s="346"/>
      <c r="DO131" s="346"/>
      <c r="DP131" s="346"/>
      <c r="DQ131" s="346"/>
      <c r="DR131" s="346"/>
      <c r="DS131" s="346"/>
      <c r="DT131" s="346"/>
      <c r="DU131" s="346"/>
      <c r="DV131" s="346"/>
      <c r="DW131" s="346"/>
      <c r="DX131" s="346"/>
      <c r="DY131" s="346"/>
      <c r="DZ131" s="346"/>
      <c r="EA131" s="346"/>
      <c r="EB131" s="346"/>
      <c r="EC131" s="346"/>
      <c r="ED131" s="346"/>
      <c r="EE131" s="346"/>
      <c r="EF131" s="346"/>
      <c r="EG131" s="346"/>
      <c r="EH131" s="346"/>
      <c r="EI131" s="346"/>
      <c r="EJ131" s="346"/>
      <c r="EK131" s="346"/>
      <c r="EL131" s="346"/>
      <c r="EM131" s="346"/>
      <c r="EN131" s="346"/>
      <c r="EO131" s="346"/>
      <c r="EP131" s="346"/>
      <c r="EQ131" s="346"/>
      <c r="ER131" s="346"/>
      <c r="ES131" s="346"/>
      <c r="ET131" s="346"/>
      <c r="EU131" s="346"/>
      <c r="EV131" s="346"/>
      <c r="EW131" s="346"/>
      <c r="EX131" s="346"/>
      <c r="EY131" s="346"/>
      <c r="EZ131" s="346"/>
      <c r="FA131" s="346"/>
      <c r="FB131" s="346"/>
      <c r="FC131" s="346"/>
      <c r="FD131" s="346"/>
      <c r="FE131" s="346"/>
      <c r="FF131" s="346"/>
      <c r="FG131" s="346"/>
      <c r="FH131" s="346"/>
      <c r="FI131" s="346"/>
      <c r="FJ131" s="346"/>
      <c r="FK131" s="346"/>
      <c r="FL131" s="346"/>
      <c r="FM131" s="346"/>
      <c r="FN131" s="346"/>
      <c r="FO131" s="346"/>
      <c r="FP131" s="346"/>
      <c r="FQ131" s="346"/>
      <c r="FR131" s="346"/>
      <c r="FS131" s="346"/>
      <c r="FT131" s="346"/>
      <c r="FU131" s="346"/>
      <c r="FV131" s="346"/>
      <c r="FW131" s="346"/>
      <c r="FX131" s="346"/>
      <c r="FY131" s="346"/>
      <c r="FZ131" s="346"/>
      <c r="GA131" s="346"/>
      <c r="GB131" s="346"/>
      <c r="GC131" s="346"/>
      <c r="GD131" s="346"/>
      <c r="GE131" s="346"/>
      <c r="GF131" s="346"/>
      <c r="GG131" s="346"/>
      <c r="GH131" s="346"/>
      <c r="GI131" s="346"/>
      <c r="GJ131" s="346"/>
      <c r="GK131" s="346"/>
      <c r="GL131" s="346"/>
      <c r="GM131" s="346"/>
      <c r="GN131" s="346"/>
      <c r="GO131" s="346"/>
      <c r="GP131" s="346"/>
      <c r="GQ131" s="346"/>
      <c r="GR131" s="346"/>
      <c r="GS131" s="346"/>
      <c r="GT131" s="346"/>
      <c r="GU131" s="346"/>
      <c r="GV131" s="346"/>
      <c r="GW131" s="346"/>
      <c r="GX131" s="346"/>
      <c r="GY131" s="346"/>
      <c r="GZ131" s="346"/>
      <c r="HA131" s="346"/>
      <c r="HB131" s="346"/>
      <c r="HC131" s="346"/>
      <c r="HD131" s="346"/>
      <c r="HE131" s="346"/>
      <c r="HF131" s="346"/>
      <c r="HG131" s="346"/>
      <c r="HH131" s="346"/>
      <c r="HI131" s="346"/>
      <c r="HJ131" s="346"/>
      <c r="HK131" s="346"/>
      <c r="HL131" s="346"/>
      <c r="HM131" s="346"/>
      <c r="HN131" s="346"/>
      <c r="HO131" s="346"/>
      <c r="HP131" s="346"/>
      <c r="HQ131" s="346"/>
      <c r="HR131" s="346"/>
      <c r="HS131" s="346"/>
      <c r="HT131" s="346"/>
      <c r="HU131" s="346"/>
      <c r="HV131" s="346"/>
      <c r="HW131" s="346"/>
      <c r="HX131" s="346"/>
      <c r="HY131" s="346"/>
      <c r="HZ131" s="346"/>
      <c r="IA131" s="346"/>
      <c r="IB131" s="346"/>
      <c r="IC131" s="346"/>
      <c r="ID131" s="346"/>
      <c r="IE131" s="346"/>
      <c r="IF131" s="346"/>
      <c r="IG131" s="346"/>
      <c r="IH131" s="346"/>
      <c r="II131" s="346"/>
      <c r="IJ131" s="346"/>
      <c r="IK131" s="346"/>
      <c r="IL131" s="346"/>
      <c r="IM131" s="346"/>
      <c r="IN131" s="346"/>
      <c r="IO131" s="346"/>
      <c r="IP131" s="346"/>
      <c r="IQ131" s="346"/>
      <c r="IR131" s="346"/>
      <c r="IS131" s="346"/>
      <c r="IT131" s="346"/>
      <c r="IU131" s="346"/>
      <c r="IV131" s="346"/>
    </row>
    <row r="132" spans="1:256">
      <c r="A132" s="318" t="s">
        <v>567</v>
      </c>
      <c r="B132" s="319" t="s">
        <v>849</v>
      </c>
      <c r="C132" s="343">
        <v>10195</v>
      </c>
      <c r="D132" s="343">
        <v>8110</v>
      </c>
      <c r="E132" s="343">
        <v>2085</v>
      </c>
      <c r="F132" s="343"/>
      <c r="G132" s="343">
        <v>7013</v>
      </c>
      <c r="H132" s="343">
        <v>3182</v>
      </c>
      <c r="I132" s="343"/>
      <c r="J132" s="343">
        <v>3182</v>
      </c>
      <c r="K132" s="327">
        <v>0</v>
      </c>
      <c r="L132" s="346">
        <v>0</v>
      </c>
    </row>
    <row r="133" spans="1:256">
      <c r="A133" s="318" t="s">
        <v>568</v>
      </c>
      <c r="B133" s="319" t="s">
        <v>158</v>
      </c>
      <c r="C133" s="343">
        <v>24251</v>
      </c>
      <c r="D133" s="343">
        <v>17177</v>
      </c>
      <c r="E133" s="343">
        <v>7074</v>
      </c>
      <c r="F133" s="343"/>
      <c r="G133" s="343">
        <v>23551</v>
      </c>
      <c r="H133" s="343">
        <v>700</v>
      </c>
      <c r="I133" s="343">
        <v>1</v>
      </c>
      <c r="J133" s="343">
        <v>699</v>
      </c>
      <c r="K133" s="346">
        <v>0</v>
      </c>
      <c r="L133" s="346">
        <v>0</v>
      </c>
      <c r="M133" s="346"/>
      <c r="N133" s="346"/>
      <c r="O133" s="346"/>
      <c r="P133" s="346"/>
      <c r="Q133" s="346"/>
      <c r="R133" s="346"/>
      <c r="S133" s="346"/>
      <c r="T133" s="346"/>
      <c r="U133" s="346"/>
      <c r="V133" s="346"/>
      <c r="W133" s="346"/>
      <c r="X133" s="346"/>
      <c r="Y133" s="346"/>
      <c r="Z133" s="346"/>
      <c r="AA133" s="346"/>
      <c r="AB133" s="346"/>
      <c r="AC133" s="346"/>
      <c r="AD133" s="346"/>
      <c r="AE133" s="346"/>
      <c r="AF133" s="346"/>
      <c r="AG133" s="346"/>
      <c r="AH133" s="346"/>
      <c r="AI133" s="346"/>
      <c r="AJ133" s="346"/>
      <c r="AK133" s="346"/>
      <c r="AL133" s="346"/>
      <c r="AM133" s="346"/>
      <c r="AN133" s="346"/>
      <c r="AO133" s="346"/>
      <c r="AP133" s="346"/>
      <c r="AQ133" s="346"/>
      <c r="AR133" s="346"/>
      <c r="AS133" s="346"/>
      <c r="AT133" s="346"/>
      <c r="AU133" s="346"/>
      <c r="AV133" s="346"/>
      <c r="AW133" s="346"/>
      <c r="AX133" s="346"/>
      <c r="AY133" s="346"/>
      <c r="AZ133" s="346"/>
      <c r="BA133" s="346"/>
      <c r="BB133" s="346"/>
      <c r="BC133" s="346"/>
      <c r="BD133" s="346"/>
      <c r="BE133" s="346"/>
      <c r="BF133" s="346"/>
      <c r="BG133" s="346"/>
      <c r="BH133" s="346"/>
      <c r="BI133" s="346"/>
      <c r="BJ133" s="346"/>
      <c r="BK133" s="346"/>
      <c r="BL133" s="346"/>
      <c r="BM133" s="346"/>
      <c r="BN133" s="346"/>
      <c r="BO133" s="346"/>
      <c r="BP133" s="346"/>
      <c r="BQ133" s="346"/>
      <c r="BR133" s="346"/>
      <c r="BS133" s="346"/>
      <c r="BT133" s="346"/>
      <c r="BU133" s="346"/>
      <c r="BV133" s="346"/>
      <c r="BW133" s="346"/>
      <c r="BX133" s="346"/>
      <c r="BY133" s="346"/>
      <c r="BZ133" s="346"/>
      <c r="CA133" s="346"/>
      <c r="CB133" s="346"/>
      <c r="CC133" s="346"/>
      <c r="CD133" s="346"/>
      <c r="CE133" s="346"/>
      <c r="CF133" s="346"/>
      <c r="CG133" s="346"/>
      <c r="CH133" s="346"/>
      <c r="CI133" s="346"/>
      <c r="CJ133" s="346"/>
      <c r="CK133" s="346"/>
      <c r="CL133" s="346"/>
      <c r="CM133" s="346"/>
      <c r="CN133" s="346"/>
      <c r="CO133" s="346"/>
      <c r="CP133" s="346"/>
      <c r="CQ133" s="346"/>
      <c r="CR133" s="346"/>
      <c r="CS133" s="346"/>
      <c r="CT133" s="346"/>
      <c r="CU133" s="346"/>
      <c r="CV133" s="346"/>
      <c r="CW133" s="346"/>
      <c r="CX133" s="346"/>
      <c r="CY133" s="346"/>
      <c r="CZ133" s="346"/>
      <c r="DA133" s="346"/>
      <c r="DB133" s="346"/>
      <c r="DC133" s="346"/>
      <c r="DD133" s="346"/>
      <c r="DE133" s="346"/>
      <c r="DF133" s="346"/>
      <c r="DG133" s="346"/>
      <c r="DH133" s="346"/>
      <c r="DI133" s="346"/>
      <c r="DJ133" s="346"/>
      <c r="DK133" s="346"/>
      <c r="DL133" s="346"/>
      <c r="DM133" s="346"/>
      <c r="DN133" s="346"/>
      <c r="DO133" s="346"/>
      <c r="DP133" s="346"/>
      <c r="DQ133" s="346"/>
      <c r="DR133" s="346"/>
      <c r="DS133" s="346"/>
      <c r="DT133" s="346"/>
      <c r="DU133" s="346"/>
      <c r="DV133" s="346"/>
      <c r="DW133" s="346"/>
      <c r="DX133" s="346"/>
      <c r="DY133" s="346"/>
      <c r="DZ133" s="346"/>
      <c r="EA133" s="346"/>
      <c r="EB133" s="346"/>
      <c r="EC133" s="346"/>
      <c r="ED133" s="346"/>
      <c r="EE133" s="346"/>
      <c r="EF133" s="346"/>
      <c r="EG133" s="346"/>
      <c r="EH133" s="346"/>
      <c r="EI133" s="346"/>
      <c r="EJ133" s="346"/>
      <c r="EK133" s="346"/>
      <c r="EL133" s="346"/>
      <c r="EM133" s="346"/>
      <c r="EN133" s="346"/>
      <c r="EO133" s="346"/>
      <c r="EP133" s="346"/>
      <c r="EQ133" s="346"/>
      <c r="ER133" s="346"/>
      <c r="ES133" s="346"/>
      <c r="ET133" s="346"/>
      <c r="EU133" s="346"/>
      <c r="EV133" s="346"/>
      <c r="EW133" s="346"/>
      <c r="EX133" s="346"/>
      <c r="EY133" s="346"/>
      <c r="EZ133" s="346"/>
      <c r="FA133" s="346"/>
      <c r="FB133" s="346"/>
      <c r="FC133" s="346"/>
      <c r="FD133" s="346"/>
      <c r="FE133" s="346"/>
      <c r="FF133" s="346"/>
      <c r="FG133" s="346"/>
      <c r="FH133" s="346"/>
      <c r="FI133" s="346"/>
      <c r="FJ133" s="346"/>
      <c r="FK133" s="346"/>
      <c r="FL133" s="346"/>
      <c r="FM133" s="346"/>
      <c r="FN133" s="346"/>
      <c r="FO133" s="346"/>
      <c r="FP133" s="346"/>
      <c r="FQ133" s="346"/>
      <c r="FR133" s="346"/>
      <c r="FS133" s="346"/>
      <c r="FT133" s="346"/>
      <c r="FU133" s="346"/>
      <c r="FV133" s="346"/>
      <c r="FW133" s="346"/>
      <c r="FX133" s="346"/>
      <c r="FY133" s="346"/>
      <c r="FZ133" s="346"/>
      <c r="GA133" s="346"/>
      <c r="GB133" s="346"/>
      <c r="GC133" s="346"/>
      <c r="GD133" s="346"/>
      <c r="GE133" s="346"/>
      <c r="GF133" s="346"/>
      <c r="GG133" s="346"/>
      <c r="GH133" s="346"/>
      <c r="GI133" s="346"/>
      <c r="GJ133" s="346"/>
      <c r="GK133" s="346"/>
      <c r="GL133" s="346"/>
      <c r="GM133" s="346"/>
      <c r="GN133" s="346"/>
      <c r="GO133" s="346"/>
      <c r="GP133" s="346"/>
      <c r="GQ133" s="346"/>
      <c r="GR133" s="346"/>
      <c r="GS133" s="346"/>
      <c r="GT133" s="346"/>
      <c r="GU133" s="346"/>
      <c r="GV133" s="346"/>
      <c r="GW133" s="346"/>
      <c r="GX133" s="346"/>
      <c r="GY133" s="346"/>
      <c r="GZ133" s="346"/>
      <c r="HA133" s="346"/>
      <c r="HB133" s="346"/>
      <c r="HC133" s="346"/>
      <c r="HD133" s="346"/>
      <c r="HE133" s="346"/>
      <c r="HF133" s="346"/>
      <c r="HG133" s="346"/>
      <c r="HH133" s="346"/>
      <c r="HI133" s="346"/>
      <c r="HJ133" s="346"/>
      <c r="HK133" s="346"/>
      <c r="HL133" s="346"/>
      <c r="HM133" s="346"/>
      <c r="HN133" s="346"/>
      <c r="HO133" s="346"/>
      <c r="HP133" s="346"/>
      <c r="HQ133" s="346"/>
      <c r="HR133" s="346"/>
      <c r="HS133" s="346"/>
      <c r="HT133" s="346"/>
      <c r="HU133" s="346"/>
      <c r="HV133" s="346"/>
      <c r="HW133" s="346"/>
      <c r="HX133" s="346"/>
      <c r="HY133" s="346"/>
      <c r="HZ133" s="346"/>
      <c r="IA133" s="346"/>
      <c r="IB133" s="346"/>
      <c r="IC133" s="346"/>
      <c r="ID133" s="346"/>
      <c r="IE133" s="346"/>
      <c r="IF133" s="346"/>
      <c r="IG133" s="346"/>
      <c r="IH133" s="346"/>
      <c r="II133" s="346"/>
      <c r="IJ133" s="346"/>
      <c r="IK133" s="346"/>
      <c r="IL133" s="346"/>
      <c r="IM133" s="346"/>
      <c r="IN133" s="346"/>
      <c r="IO133" s="346"/>
      <c r="IP133" s="346"/>
      <c r="IQ133" s="346"/>
      <c r="IR133" s="346"/>
      <c r="IS133" s="346"/>
      <c r="IT133" s="346"/>
      <c r="IU133" s="346"/>
      <c r="IV133" s="346"/>
    </row>
    <row r="134" spans="1:256">
      <c r="A134" s="318" t="s">
        <v>569</v>
      </c>
      <c r="B134" s="319" t="s">
        <v>523</v>
      </c>
      <c r="C134" s="343">
        <v>9789</v>
      </c>
      <c r="D134" s="343">
        <v>14328</v>
      </c>
      <c r="E134" s="343"/>
      <c r="F134" s="343">
        <v>4539</v>
      </c>
      <c r="G134" s="343">
        <v>9789</v>
      </c>
      <c r="H134" s="343">
        <v>0</v>
      </c>
      <c r="I134" s="343"/>
      <c r="J134" s="343"/>
      <c r="K134" s="346">
        <v>0</v>
      </c>
      <c r="L134" s="346">
        <v>0</v>
      </c>
      <c r="M134" s="346"/>
      <c r="N134" s="346"/>
      <c r="O134" s="346"/>
      <c r="P134" s="346"/>
      <c r="Q134" s="346"/>
      <c r="R134" s="346"/>
      <c r="S134" s="346"/>
      <c r="T134" s="346"/>
      <c r="U134" s="346"/>
      <c r="V134" s="346"/>
      <c r="W134" s="346"/>
      <c r="X134" s="346"/>
      <c r="Y134" s="346"/>
      <c r="Z134" s="346"/>
      <c r="AA134" s="346"/>
      <c r="AB134" s="346"/>
      <c r="AC134" s="346"/>
      <c r="AD134" s="346"/>
      <c r="AE134" s="346"/>
      <c r="AF134" s="346"/>
      <c r="AG134" s="346"/>
      <c r="AH134" s="346"/>
      <c r="AI134" s="346"/>
      <c r="AJ134" s="346"/>
      <c r="AK134" s="346"/>
      <c r="AL134" s="346"/>
      <c r="AM134" s="346"/>
      <c r="AN134" s="346"/>
      <c r="AO134" s="346"/>
      <c r="AP134" s="346"/>
      <c r="AQ134" s="346"/>
      <c r="AR134" s="346"/>
      <c r="AS134" s="346"/>
      <c r="AT134" s="346"/>
      <c r="AU134" s="346"/>
      <c r="AV134" s="346"/>
      <c r="AW134" s="346"/>
      <c r="AX134" s="346"/>
      <c r="AY134" s="346"/>
      <c r="AZ134" s="346"/>
      <c r="BA134" s="346"/>
      <c r="BB134" s="346"/>
      <c r="BC134" s="346"/>
      <c r="BD134" s="346"/>
      <c r="BE134" s="346"/>
      <c r="BF134" s="346"/>
      <c r="BG134" s="346"/>
      <c r="BH134" s="346"/>
      <c r="BI134" s="346"/>
      <c r="BJ134" s="346"/>
      <c r="BK134" s="346"/>
      <c r="BL134" s="346"/>
      <c r="BM134" s="346"/>
      <c r="BN134" s="346"/>
      <c r="BO134" s="346"/>
      <c r="BP134" s="346"/>
      <c r="BQ134" s="346"/>
      <c r="BR134" s="346"/>
      <c r="BS134" s="346"/>
      <c r="BT134" s="346"/>
      <c r="BU134" s="346"/>
      <c r="BV134" s="346"/>
      <c r="BW134" s="346"/>
      <c r="BX134" s="346"/>
      <c r="BY134" s="346"/>
      <c r="BZ134" s="346"/>
      <c r="CA134" s="346"/>
      <c r="CB134" s="346"/>
      <c r="CC134" s="346"/>
      <c r="CD134" s="346"/>
      <c r="CE134" s="346"/>
      <c r="CF134" s="346"/>
      <c r="CG134" s="346"/>
      <c r="CH134" s="346"/>
      <c r="CI134" s="346"/>
      <c r="CJ134" s="346"/>
      <c r="CK134" s="346"/>
      <c r="CL134" s="346"/>
      <c r="CM134" s="346"/>
      <c r="CN134" s="346"/>
      <c r="CO134" s="346"/>
      <c r="CP134" s="346"/>
      <c r="CQ134" s="346"/>
      <c r="CR134" s="346"/>
      <c r="CS134" s="346"/>
      <c r="CT134" s="346"/>
      <c r="CU134" s="346"/>
      <c r="CV134" s="346"/>
      <c r="CW134" s="346"/>
      <c r="CX134" s="346"/>
      <c r="CY134" s="346"/>
      <c r="CZ134" s="346"/>
      <c r="DA134" s="346"/>
      <c r="DB134" s="346"/>
      <c r="DC134" s="346"/>
      <c r="DD134" s="346"/>
      <c r="DE134" s="346"/>
      <c r="DF134" s="346"/>
      <c r="DG134" s="346"/>
      <c r="DH134" s="346"/>
      <c r="DI134" s="346"/>
      <c r="DJ134" s="346"/>
      <c r="DK134" s="346"/>
      <c r="DL134" s="346"/>
      <c r="DM134" s="346"/>
      <c r="DN134" s="346"/>
      <c r="DO134" s="346"/>
      <c r="DP134" s="346"/>
      <c r="DQ134" s="346"/>
      <c r="DR134" s="346"/>
      <c r="DS134" s="346"/>
      <c r="DT134" s="346"/>
      <c r="DU134" s="346"/>
      <c r="DV134" s="346"/>
      <c r="DW134" s="346"/>
      <c r="DX134" s="346"/>
      <c r="DY134" s="346"/>
      <c r="DZ134" s="346"/>
      <c r="EA134" s="346"/>
      <c r="EB134" s="346"/>
      <c r="EC134" s="346"/>
      <c r="ED134" s="346"/>
      <c r="EE134" s="346"/>
      <c r="EF134" s="346"/>
      <c r="EG134" s="346"/>
      <c r="EH134" s="346"/>
      <c r="EI134" s="346"/>
      <c r="EJ134" s="346"/>
      <c r="EK134" s="346"/>
      <c r="EL134" s="346"/>
      <c r="EM134" s="346"/>
      <c r="EN134" s="346"/>
      <c r="EO134" s="346"/>
      <c r="EP134" s="346"/>
      <c r="EQ134" s="346"/>
      <c r="ER134" s="346"/>
      <c r="ES134" s="346"/>
      <c r="ET134" s="346"/>
      <c r="EU134" s="346"/>
      <c r="EV134" s="346"/>
      <c r="EW134" s="346"/>
      <c r="EX134" s="346"/>
      <c r="EY134" s="346"/>
      <c r="EZ134" s="346"/>
      <c r="FA134" s="346"/>
      <c r="FB134" s="346"/>
      <c r="FC134" s="346"/>
      <c r="FD134" s="346"/>
      <c r="FE134" s="346"/>
      <c r="FF134" s="346"/>
      <c r="FG134" s="346"/>
      <c r="FH134" s="346"/>
      <c r="FI134" s="346"/>
      <c r="FJ134" s="346"/>
      <c r="FK134" s="346"/>
      <c r="FL134" s="346"/>
      <c r="FM134" s="346"/>
      <c r="FN134" s="346"/>
      <c r="FO134" s="346"/>
      <c r="FP134" s="346"/>
      <c r="FQ134" s="346"/>
      <c r="FR134" s="346"/>
      <c r="FS134" s="346"/>
      <c r="FT134" s="346"/>
      <c r="FU134" s="346"/>
      <c r="FV134" s="346"/>
      <c r="FW134" s="346"/>
      <c r="FX134" s="346"/>
      <c r="FY134" s="346"/>
      <c r="FZ134" s="346"/>
      <c r="GA134" s="346"/>
      <c r="GB134" s="346"/>
      <c r="GC134" s="346"/>
      <c r="GD134" s="346"/>
      <c r="GE134" s="346"/>
      <c r="GF134" s="346"/>
      <c r="GG134" s="346"/>
      <c r="GH134" s="346"/>
      <c r="GI134" s="346"/>
      <c r="GJ134" s="346"/>
      <c r="GK134" s="346"/>
      <c r="GL134" s="346"/>
      <c r="GM134" s="346"/>
      <c r="GN134" s="346"/>
      <c r="GO134" s="346"/>
      <c r="GP134" s="346"/>
      <c r="GQ134" s="346"/>
      <c r="GR134" s="346"/>
      <c r="GS134" s="346"/>
      <c r="GT134" s="346"/>
      <c r="GU134" s="346"/>
      <c r="GV134" s="346"/>
      <c r="GW134" s="346"/>
      <c r="GX134" s="346"/>
      <c r="GY134" s="346"/>
      <c r="GZ134" s="346"/>
      <c r="HA134" s="346"/>
      <c r="HB134" s="346"/>
      <c r="HC134" s="346"/>
      <c r="HD134" s="346"/>
      <c r="HE134" s="346"/>
      <c r="HF134" s="346"/>
      <c r="HG134" s="346"/>
      <c r="HH134" s="346"/>
      <c r="HI134" s="346"/>
      <c r="HJ134" s="346"/>
      <c r="HK134" s="346"/>
      <c r="HL134" s="346"/>
      <c r="HM134" s="346"/>
      <c r="HN134" s="346"/>
      <c r="HO134" s="346"/>
      <c r="HP134" s="346"/>
      <c r="HQ134" s="346"/>
      <c r="HR134" s="346"/>
      <c r="HS134" s="346"/>
      <c r="HT134" s="346"/>
      <c r="HU134" s="346"/>
      <c r="HV134" s="346"/>
      <c r="HW134" s="346"/>
      <c r="HX134" s="346"/>
      <c r="HY134" s="346"/>
      <c r="HZ134" s="346"/>
      <c r="IA134" s="346"/>
      <c r="IB134" s="346"/>
      <c r="IC134" s="346"/>
      <c r="ID134" s="346"/>
      <c r="IE134" s="346"/>
      <c r="IF134" s="346"/>
      <c r="IG134" s="346"/>
      <c r="IH134" s="346"/>
      <c r="II134" s="346"/>
      <c r="IJ134" s="346"/>
      <c r="IK134" s="346"/>
      <c r="IL134" s="346"/>
      <c r="IM134" s="346"/>
      <c r="IN134" s="346"/>
      <c r="IO134" s="346"/>
      <c r="IP134" s="346"/>
      <c r="IQ134" s="346"/>
      <c r="IR134" s="346"/>
      <c r="IS134" s="346"/>
      <c r="IT134" s="346"/>
      <c r="IU134" s="346"/>
      <c r="IV134" s="346"/>
    </row>
    <row r="135" spans="1:256">
      <c r="A135" s="318" t="s">
        <v>570</v>
      </c>
      <c r="B135" s="319" t="s">
        <v>46</v>
      </c>
      <c r="C135" s="343">
        <v>16979</v>
      </c>
      <c r="D135" s="343">
        <v>18256</v>
      </c>
      <c r="E135" s="343"/>
      <c r="F135" s="343">
        <v>1277</v>
      </c>
      <c r="G135" s="343">
        <v>16566</v>
      </c>
      <c r="H135" s="343">
        <v>413</v>
      </c>
      <c r="I135" s="343"/>
      <c r="J135" s="343">
        <v>413</v>
      </c>
      <c r="K135" s="346">
        <v>0</v>
      </c>
      <c r="L135" s="346">
        <v>0</v>
      </c>
      <c r="M135" s="346"/>
      <c r="N135" s="346"/>
      <c r="O135" s="346"/>
      <c r="P135" s="346"/>
      <c r="Q135" s="346"/>
      <c r="R135" s="346"/>
      <c r="S135" s="346"/>
      <c r="T135" s="346"/>
      <c r="U135" s="346"/>
      <c r="V135" s="346"/>
      <c r="W135" s="346"/>
      <c r="X135" s="346"/>
      <c r="Y135" s="346"/>
      <c r="Z135" s="346"/>
      <c r="AA135" s="346"/>
      <c r="AB135" s="346"/>
      <c r="AC135" s="346"/>
      <c r="AD135" s="346"/>
      <c r="AE135" s="346"/>
      <c r="AF135" s="346"/>
      <c r="AG135" s="346"/>
      <c r="AH135" s="346"/>
      <c r="AI135" s="346"/>
      <c r="AJ135" s="346"/>
      <c r="AK135" s="346"/>
      <c r="AL135" s="346"/>
      <c r="AM135" s="346"/>
      <c r="AN135" s="346"/>
      <c r="AO135" s="346"/>
      <c r="AP135" s="346"/>
      <c r="AQ135" s="346"/>
      <c r="AR135" s="346"/>
      <c r="AS135" s="346"/>
      <c r="AT135" s="346"/>
      <c r="AU135" s="346"/>
      <c r="AV135" s="346"/>
      <c r="AW135" s="346"/>
      <c r="AX135" s="346"/>
      <c r="AY135" s="346"/>
      <c r="AZ135" s="346"/>
      <c r="BA135" s="346"/>
      <c r="BB135" s="346"/>
      <c r="BC135" s="346"/>
      <c r="BD135" s="346"/>
      <c r="BE135" s="346"/>
      <c r="BF135" s="346"/>
      <c r="BG135" s="346"/>
      <c r="BH135" s="346"/>
      <c r="BI135" s="346"/>
      <c r="BJ135" s="346"/>
      <c r="BK135" s="346"/>
      <c r="BL135" s="346"/>
      <c r="BM135" s="346"/>
      <c r="BN135" s="346"/>
      <c r="BO135" s="346"/>
      <c r="BP135" s="346"/>
      <c r="BQ135" s="346"/>
      <c r="BR135" s="346"/>
      <c r="BS135" s="346"/>
      <c r="BT135" s="346"/>
      <c r="BU135" s="346"/>
      <c r="BV135" s="346"/>
      <c r="BW135" s="346"/>
      <c r="BX135" s="346"/>
      <c r="BY135" s="346"/>
      <c r="BZ135" s="346"/>
      <c r="CA135" s="346"/>
      <c r="CB135" s="346"/>
      <c r="CC135" s="346"/>
      <c r="CD135" s="346"/>
      <c r="CE135" s="346"/>
      <c r="CF135" s="346"/>
      <c r="CG135" s="346"/>
      <c r="CH135" s="346"/>
      <c r="CI135" s="346"/>
      <c r="CJ135" s="346"/>
      <c r="CK135" s="346"/>
      <c r="CL135" s="346"/>
      <c r="CM135" s="346"/>
      <c r="CN135" s="346"/>
      <c r="CO135" s="346"/>
      <c r="CP135" s="346"/>
      <c r="CQ135" s="346"/>
      <c r="CR135" s="346"/>
      <c r="CS135" s="346"/>
      <c r="CT135" s="346"/>
      <c r="CU135" s="346"/>
      <c r="CV135" s="346"/>
      <c r="CW135" s="346"/>
      <c r="CX135" s="346"/>
      <c r="CY135" s="346"/>
      <c r="CZ135" s="346"/>
      <c r="DA135" s="346"/>
      <c r="DB135" s="346"/>
      <c r="DC135" s="346"/>
      <c r="DD135" s="346"/>
      <c r="DE135" s="346"/>
      <c r="DF135" s="346"/>
      <c r="DG135" s="346"/>
      <c r="DH135" s="346"/>
      <c r="DI135" s="346"/>
      <c r="DJ135" s="346"/>
      <c r="DK135" s="346"/>
      <c r="DL135" s="346"/>
      <c r="DM135" s="346"/>
      <c r="DN135" s="346"/>
      <c r="DO135" s="346"/>
      <c r="DP135" s="346"/>
      <c r="DQ135" s="346"/>
      <c r="DR135" s="346"/>
      <c r="DS135" s="346"/>
      <c r="DT135" s="346"/>
      <c r="DU135" s="346"/>
      <c r="DV135" s="346"/>
      <c r="DW135" s="346"/>
      <c r="DX135" s="346"/>
      <c r="DY135" s="346"/>
      <c r="DZ135" s="346"/>
      <c r="EA135" s="346"/>
      <c r="EB135" s="346"/>
      <c r="EC135" s="346"/>
      <c r="ED135" s="346"/>
      <c r="EE135" s="346"/>
      <c r="EF135" s="346"/>
      <c r="EG135" s="346"/>
      <c r="EH135" s="346"/>
      <c r="EI135" s="346"/>
      <c r="EJ135" s="346"/>
      <c r="EK135" s="346"/>
      <c r="EL135" s="346"/>
      <c r="EM135" s="346"/>
      <c r="EN135" s="346"/>
      <c r="EO135" s="346"/>
      <c r="EP135" s="346"/>
      <c r="EQ135" s="346"/>
      <c r="ER135" s="346"/>
      <c r="ES135" s="346"/>
      <c r="ET135" s="346"/>
      <c r="EU135" s="346"/>
      <c r="EV135" s="346"/>
      <c r="EW135" s="346"/>
      <c r="EX135" s="346"/>
      <c r="EY135" s="346"/>
      <c r="EZ135" s="346"/>
      <c r="FA135" s="346"/>
      <c r="FB135" s="346"/>
      <c r="FC135" s="346"/>
      <c r="FD135" s="346"/>
      <c r="FE135" s="346"/>
      <c r="FF135" s="346"/>
      <c r="FG135" s="346"/>
      <c r="FH135" s="346"/>
      <c r="FI135" s="346"/>
      <c r="FJ135" s="346"/>
      <c r="FK135" s="346"/>
      <c r="FL135" s="346"/>
      <c r="FM135" s="346"/>
      <c r="FN135" s="346"/>
      <c r="FO135" s="346"/>
      <c r="FP135" s="346"/>
      <c r="FQ135" s="346"/>
      <c r="FR135" s="346"/>
      <c r="FS135" s="346"/>
      <c r="FT135" s="346"/>
      <c r="FU135" s="346"/>
      <c r="FV135" s="346"/>
      <c r="FW135" s="346"/>
      <c r="FX135" s="346"/>
      <c r="FY135" s="346"/>
      <c r="FZ135" s="346"/>
      <c r="GA135" s="346"/>
      <c r="GB135" s="346"/>
      <c r="GC135" s="346"/>
      <c r="GD135" s="346"/>
      <c r="GE135" s="346"/>
      <c r="GF135" s="346"/>
      <c r="GG135" s="346"/>
      <c r="GH135" s="346"/>
      <c r="GI135" s="346"/>
      <c r="GJ135" s="346"/>
      <c r="GK135" s="346"/>
      <c r="GL135" s="346"/>
      <c r="GM135" s="346"/>
      <c r="GN135" s="346"/>
      <c r="GO135" s="346"/>
      <c r="GP135" s="346"/>
      <c r="GQ135" s="346"/>
      <c r="GR135" s="346"/>
      <c r="GS135" s="346"/>
      <c r="GT135" s="346"/>
      <c r="GU135" s="346"/>
      <c r="GV135" s="346"/>
      <c r="GW135" s="346"/>
      <c r="GX135" s="346"/>
      <c r="GY135" s="346"/>
      <c r="GZ135" s="346"/>
      <c r="HA135" s="346"/>
      <c r="HB135" s="346"/>
      <c r="HC135" s="346"/>
      <c r="HD135" s="346"/>
      <c r="HE135" s="346"/>
      <c r="HF135" s="346"/>
      <c r="HG135" s="346"/>
      <c r="HH135" s="346"/>
      <c r="HI135" s="346"/>
      <c r="HJ135" s="346"/>
      <c r="HK135" s="346"/>
      <c r="HL135" s="346"/>
      <c r="HM135" s="346"/>
      <c r="HN135" s="346"/>
      <c r="HO135" s="346"/>
      <c r="HP135" s="346"/>
      <c r="HQ135" s="346"/>
      <c r="HR135" s="346"/>
      <c r="HS135" s="346"/>
      <c r="HT135" s="346"/>
      <c r="HU135" s="346"/>
      <c r="HV135" s="346"/>
      <c r="HW135" s="346"/>
      <c r="HX135" s="346"/>
      <c r="HY135" s="346"/>
      <c r="HZ135" s="346"/>
      <c r="IA135" s="346"/>
      <c r="IB135" s="346"/>
      <c r="IC135" s="346"/>
      <c r="ID135" s="346"/>
      <c r="IE135" s="346"/>
      <c r="IF135" s="346"/>
      <c r="IG135" s="346"/>
      <c r="IH135" s="346"/>
      <c r="II135" s="346"/>
      <c r="IJ135" s="346"/>
      <c r="IK135" s="346"/>
      <c r="IL135" s="346"/>
      <c r="IM135" s="346"/>
      <c r="IN135" s="346"/>
      <c r="IO135" s="346"/>
      <c r="IP135" s="346"/>
      <c r="IQ135" s="346"/>
      <c r="IR135" s="346"/>
      <c r="IS135" s="346"/>
      <c r="IT135" s="346"/>
      <c r="IU135" s="346"/>
      <c r="IV135" s="346"/>
    </row>
    <row r="136" spans="1:256" ht="31.5">
      <c r="A136" s="318" t="s">
        <v>571</v>
      </c>
      <c r="B136" s="320" t="s">
        <v>572</v>
      </c>
      <c r="C136" s="343">
        <v>18553</v>
      </c>
      <c r="D136" s="343"/>
      <c r="E136" s="343">
        <v>18553</v>
      </c>
      <c r="F136" s="343"/>
      <c r="G136" s="343">
        <v>16851</v>
      </c>
      <c r="H136" s="343">
        <v>1702</v>
      </c>
      <c r="I136" s="343"/>
      <c r="J136" s="343">
        <v>1702</v>
      </c>
      <c r="K136" s="346">
        <v>0</v>
      </c>
      <c r="L136" s="346">
        <v>0</v>
      </c>
      <c r="M136" s="346"/>
      <c r="N136" s="346"/>
      <c r="O136" s="346"/>
      <c r="P136" s="346"/>
      <c r="Q136" s="346"/>
      <c r="R136" s="346"/>
      <c r="S136" s="346"/>
      <c r="T136" s="346"/>
      <c r="U136" s="346"/>
      <c r="V136" s="346"/>
      <c r="W136" s="346"/>
      <c r="X136" s="346"/>
      <c r="Y136" s="346"/>
      <c r="Z136" s="346"/>
      <c r="AA136" s="346"/>
      <c r="AB136" s="346"/>
      <c r="AC136" s="346"/>
      <c r="AD136" s="346"/>
      <c r="AE136" s="346"/>
      <c r="AF136" s="346"/>
      <c r="AG136" s="346"/>
      <c r="AH136" s="346"/>
      <c r="AI136" s="346"/>
      <c r="AJ136" s="346"/>
      <c r="AK136" s="346"/>
      <c r="AL136" s="346"/>
      <c r="AM136" s="346"/>
      <c r="AN136" s="346"/>
      <c r="AO136" s="346"/>
      <c r="AP136" s="346"/>
      <c r="AQ136" s="346"/>
      <c r="AR136" s="346"/>
      <c r="AS136" s="346"/>
      <c r="AT136" s="346"/>
      <c r="AU136" s="346"/>
      <c r="AV136" s="346"/>
      <c r="AW136" s="346"/>
      <c r="AX136" s="346"/>
      <c r="AY136" s="346"/>
      <c r="AZ136" s="346"/>
      <c r="BA136" s="346"/>
      <c r="BB136" s="346"/>
      <c r="BC136" s="346"/>
      <c r="BD136" s="346"/>
      <c r="BE136" s="346"/>
      <c r="BF136" s="346"/>
      <c r="BG136" s="346"/>
      <c r="BH136" s="346"/>
      <c r="BI136" s="346"/>
      <c r="BJ136" s="346"/>
      <c r="BK136" s="346"/>
      <c r="BL136" s="346"/>
      <c r="BM136" s="346"/>
      <c r="BN136" s="346"/>
      <c r="BO136" s="346"/>
      <c r="BP136" s="346"/>
      <c r="BQ136" s="346"/>
      <c r="BR136" s="346"/>
      <c r="BS136" s="346"/>
      <c r="BT136" s="346"/>
      <c r="BU136" s="346"/>
      <c r="BV136" s="346"/>
      <c r="BW136" s="346"/>
      <c r="BX136" s="346"/>
      <c r="BY136" s="346"/>
      <c r="BZ136" s="346"/>
      <c r="CA136" s="346"/>
      <c r="CB136" s="346"/>
      <c r="CC136" s="346"/>
      <c r="CD136" s="346"/>
      <c r="CE136" s="346"/>
      <c r="CF136" s="346"/>
      <c r="CG136" s="346"/>
      <c r="CH136" s="346"/>
      <c r="CI136" s="346"/>
      <c r="CJ136" s="346"/>
      <c r="CK136" s="346"/>
      <c r="CL136" s="346"/>
      <c r="CM136" s="346"/>
      <c r="CN136" s="346"/>
      <c r="CO136" s="346"/>
      <c r="CP136" s="346"/>
      <c r="CQ136" s="346"/>
      <c r="CR136" s="346"/>
      <c r="CS136" s="346"/>
      <c r="CT136" s="346"/>
      <c r="CU136" s="346"/>
      <c r="CV136" s="346"/>
      <c r="CW136" s="346"/>
      <c r="CX136" s="346"/>
      <c r="CY136" s="346"/>
      <c r="CZ136" s="346"/>
      <c r="DA136" s="346"/>
      <c r="DB136" s="346"/>
      <c r="DC136" s="346"/>
      <c r="DD136" s="346"/>
      <c r="DE136" s="346"/>
      <c r="DF136" s="346"/>
      <c r="DG136" s="346"/>
      <c r="DH136" s="346"/>
      <c r="DI136" s="346"/>
      <c r="DJ136" s="346"/>
      <c r="DK136" s="346"/>
      <c r="DL136" s="346"/>
      <c r="DM136" s="346"/>
      <c r="DN136" s="346"/>
      <c r="DO136" s="346"/>
      <c r="DP136" s="346"/>
      <c r="DQ136" s="346"/>
      <c r="DR136" s="346"/>
      <c r="DS136" s="346"/>
      <c r="DT136" s="346"/>
      <c r="DU136" s="346"/>
      <c r="DV136" s="346"/>
      <c r="DW136" s="346"/>
      <c r="DX136" s="346"/>
      <c r="DY136" s="346"/>
      <c r="DZ136" s="346"/>
      <c r="EA136" s="346"/>
      <c r="EB136" s="346"/>
      <c r="EC136" s="346"/>
      <c r="ED136" s="346"/>
      <c r="EE136" s="346"/>
      <c r="EF136" s="346"/>
      <c r="EG136" s="346"/>
      <c r="EH136" s="346"/>
      <c r="EI136" s="346"/>
      <c r="EJ136" s="346"/>
      <c r="EK136" s="346"/>
      <c r="EL136" s="346"/>
      <c r="EM136" s="346"/>
      <c r="EN136" s="346"/>
      <c r="EO136" s="346"/>
      <c r="EP136" s="346"/>
      <c r="EQ136" s="346"/>
      <c r="ER136" s="346"/>
      <c r="ES136" s="346"/>
      <c r="ET136" s="346"/>
      <c r="EU136" s="346"/>
      <c r="EV136" s="346"/>
      <c r="EW136" s="346"/>
      <c r="EX136" s="346"/>
      <c r="EY136" s="346"/>
      <c r="EZ136" s="346"/>
      <c r="FA136" s="346"/>
      <c r="FB136" s="346"/>
      <c r="FC136" s="346"/>
      <c r="FD136" s="346"/>
      <c r="FE136" s="346"/>
      <c r="FF136" s="346"/>
      <c r="FG136" s="346"/>
      <c r="FH136" s="346"/>
      <c r="FI136" s="346"/>
      <c r="FJ136" s="346"/>
      <c r="FK136" s="346"/>
      <c r="FL136" s="346"/>
      <c r="FM136" s="346"/>
      <c r="FN136" s="346"/>
      <c r="FO136" s="346"/>
      <c r="FP136" s="346"/>
      <c r="FQ136" s="346"/>
      <c r="FR136" s="346"/>
      <c r="FS136" s="346"/>
      <c r="FT136" s="346"/>
      <c r="FU136" s="346"/>
      <c r="FV136" s="346"/>
      <c r="FW136" s="346"/>
      <c r="FX136" s="346"/>
      <c r="FY136" s="346"/>
      <c r="FZ136" s="346"/>
      <c r="GA136" s="346"/>
      <c r="GB136" s="346"/>
      <c r="GC136" s="346"/>
      <c r="GD136" s="346"/>
      <c r="GE136" s="346"/>
      <c r="GF136" s="346"/>
      <c r="GG136" s="346"/>
      <c r="GH136" s="346"/>
      <c r="GI136" s="346"/>
      <c r="GJ136" s="346"/>
      <c r="GK136" s="346"/>
      <c r="GL136" s="346"/>
      <c r="GM136" s="346"/>
      <c r="GN136" s="346"/>
      <c r="GO136" s="346"/>
      <c r="GP136" s="346"/>
      <c r="GQ136" s="346"/>
      <c r="GR136" s="346"/>
      <c r="GS136" s="346"/>
      <c r="GT136" s="346"/>
      <c r="GU136" s="346"/>
      <c r="GV136" s="346"/>
      <c r="GW136" s="346"/>
      <c r="GX136" s="346"/>
      <c r="GY136" s="346"/>
      <c r="GZ136" s="346"/>
      <c r="HA136" s="346"/>
      <c r="HB136" s="346"/>
      <c r="HC136" s="346"/>
      <c r="HD136" s="346"/>
      <c r="HE136" s="346"/>
      <c r="HF136" s="346"/>
      <c r="HG136" s="346"/>
      <c r="HH136" s="346"/>
      <c r="HI136" s="346"/>
      <c r="HJ136" s="346"/>
      <c r="HK136" s="346"/>
      <c r="HL136" s="346"/>
      <c r="HM136" s="346"/>
      <c r="HN136" s="346"/>
      <c r="HO136" s="346"/>
      <c r="HP136" s="346"/>
      <c r="HQ136" s="346"/>
      <c r="HR136" s="346"/>
      <c r="HS136" s="346"/>
      <c r="HT136" s="346"/>
      <c r="HU136" s="346"/>
      <c r="HV136" s="346"/>
      <c r="HW136" s="346"/>
      <c r="HX136" s="346"/>
      <c r="HY136" s="346"/>
      <c r="HZ136" s="346"/>
      <c r="IA136" s="346"/>
      <c r="IB136" s="346"/>
      <c r="IC136" s="346"/>
      <c r="ID136" s="346"/>
      <c r="IE136" s="346"/>
      <c r="IF136" s="346"/>
      <c r="IG136" s="346"/>
      <c r="IH136" s="346"/>
      <c r="II136" s="346"/>
      <c r="IJ136" s="346"/>
      <c r="IK136" s="346"/>
      <c r="IL136" s="346"/>
      <c r="IM136" s="346"/>
      <c r="IN136" s="346"/>
      <c r="IO136" s="346"/>
      <c r="IP136" s="346"/>
      <c r="IQ136" s="346"/>
      <c r="IR136" s="346"/>
      <c r="IS136" s="346"/>
      <c r="IT136" s="346"/>
      <c r="IU136" s="346"/>
      <c r="IV136" s="346"/>
    </row>
    <row r="137" spans="1:256" ht="31.5">
      <c r="A137" s="318" t="s">
        <v>573</v>
      </c>
      <c r="B137" s="320" t="s">
        <v>850</v>
      </c>
      <c r="C137" s="343">
        <v>26491</v>
      </c>
      <c r="D137" s="343"/>
      <c r="E137" s="343">
        <v>26491</v>
      </c>
      <c r="F137" s="343"/>
      <c r="G137" s="343">
        <v>12472</v>
      </c>
      <c r="H137" s="343">
        <v>14019</v>
      </c>
      <c r="I137" s="343"/>
      <c r="J137" s="343">
        <v>14019</v>
      </c>
      <c r="K137" s="346"/>
      <c r="L137" s="346">
        <v>0</v>
      </c>
      <c r="M137" s="346"/>
      <c r="N137" s="346"/>
      <c r="O137" s="346"/>
      <c r="P137" s="346"/>
      <c r="Q137" s="346"/>
      <c r="R137" s="346"/>
      <c r="S137" s="346"/>
      <c r="T137" s="346"/>
      <c r="U137" s="346"/>
      <c r="V137" s="346"/>
      <c r="W137" s="346"/>
      <c r="X137" s="346"/>
      <c r="Y137" s="346"/>
      <c r="Z137" s="346"/>
      <c r="AA137" s="346"/>
      <c r="AB137" s="346"/>
      <c r="AC137" s="346"/>
      <c r="AD137" s="346"/>
      <c r="AE137" s="346"/>
      <c r="AF137" s="346"/>
      <c r="AG137" s="346"/>
      <c r="AH137" s="346"/>
      <c r="AI137" s="346"/>
      <c r="AJ137" s="346"/>
      <c r="AK137" s="346"/>
      <c r="AL137" s="346"/>
      <c r="AM137" s="346"/>
      <c r="AN137" s="346"/>
      <c r="AO137" s="346"/>
      <c r="AP137" s="346"/>
      <c r="AQ137" s="346"/>
      <c r="AR137" s="346"/>
      <c r="AS137" s="346"/>
      <c r="AT137" s="346"/>
      <c r="AU137" s="346"/>
      <c r="AV137" s="346"/>
      <c r="AW137" s="346"/>
      <c r="AX137" s="346"/>
      <c r="AY137" s="346"/>
      <c r="AZ137" s="346"/>
      <c r="BA137" s="346"/>
      <c r="BB137" s="346"/>
      <c r="BC137" s="346"/>
      <c r="BD137" s="346"/>
      <c r="BE137" s="346"/>
      <c r="BF137" s="346"/>
      <c r="BG137" s="346"/>
      <c r="BH137" s="346"/>
      <c r="BI137" s="346"/>
      <c r="BJ137" s="346"/>
      <c r="BK137" s="346"/>
      <c r="BL137" s="346"/>
      <c r="BM137" s="346"/>
      <c r="BN137" s="346"/>
      <c r="BO137" s="346"/>
      <c r="BP137" s="346"/>
      <c r="BQ137" s="346"/>
      <c r="BR137" s="346"/>
      <c r="BS137" s="346"/>
      <c r="BT137" s="346"/>
      <c r="BU137" s="346"/>
      <c r="BV137" s="346"/>
      <c r="BW137" s="346"/>
      <c r="BX137" s="346"/>
      <c r="BY137" s="346"/>
      <c r="BZ137" s="346"/>
      <c r="CA137" s="346"/>
      <c r="CB137" s="346"/>
      <c r="CC137" s="346"/>
      <c r="CD137" s="346"/>
      <c r="CE137" s="346"/>
      <c r="CF137" s="346"/>
      <c r="CG137" s="346"/>
      <c r="CH137" s="346"/>
      <c r="CI137" s="346"/>
      <c r="CJ137" s="346"/>
      <c r="CK137" s="346"/>
      <c r="CL137" s="346"/>
      <c r="CM137" s="346"/>
      <c r="CN137" s="346"/>
      <c r="CO137" s="346"/>
      <c r="CP137" s="346"/>
      <c r="CQ137" s="346"/>
      <c r="CR137" s="346"/>
      <c r="CS137" s="346"/>
      <c r="CT137" s="346"/>
      <c r="CU137" s="346"/>
      <c r="CV137" s="346"/>
      <c r="CW137" s="346"/>
      <c r="CX137" s="346"/>
      <c r="CY137" s="346"/>
      <c r="CZ137" s="346"/>
      <c r="DA137" s="346"/>
      <c r="DB137" s="346"/>
      <c r="DC137" s="346"/>
      <c r="DD137" s="346"/>
      <c r="DE137" s="346"/>
      <c r="DF137" s="346"/>
      <c r="DG137" s="346"/>
      <c r="DH137" s="346"/>
      <c r="DI137" s="346"/>
      <c r="DJ137" s="346"/>
      <c r="DK137" s="346"/>
      <c r="DL137" s="346"/>
      <c r="DM137" s="346"/>
      <c r="DN137" s="346"/>
      <c r="DO137" s="346"/>
      <c r="DP137" s="346"/>
      <c r="DQ137" s="346"/>
      <c r="DR137" s="346"/>
      <c r="DS137" s="346"/>
      <c r="DT137" s="346"/>
      <c r="DU137" s="346"/>
      <c r="DV137" s="346"/>
      <c r="DW137" s="346"/>
      <c r="DX137" s="346"/>
      <c r="DY137" s="346"/>
      <c r="DZ137" s="346"/>
      <c r="EA137" s="346"/>
      <c r="EB137" s="346"/>
      <c r="EC137" s="346"/>
      <c r="ED137" s="346"/>
      <c r="EE137" s="346"/>
      <c r="EF137" s="346"/>
      <c r="EG137" s="346"/>
      <c r="EH137" s="346"/>
      <c r="EI137" s="346"/>
      <c r="EJ137" s="346"/>
      <c r="EK137" s="346"/>
      <c r="EL137" s="346"/>
      <c r="EM137" s="346"/>
      <c r="EN137" s="346"/>
      <c r="EO137" s="346"/>
      <c r="EP137" s="346"/>
      <c r="EQ137" s="346"/>
      <c r="ER137" s="346"/>
      <c r="ES137" s="346"/>
      <c r="ET137" s="346"/>
      <c r="EU137" s="346"/>
      <c r="EV137" s="346"/>
      <c r="EW137" s="346"/>
      <c r="EX137" s="346"/>
      <c r="EY137" s="346"/>
      <c r="EZ137" s="346"/>
      <c r="FA137" s="346"/>
      <c r="FB137" s="346"/>
      <c r="FC137" s="346"/>
      <c r="FD137" s="346"/>
      <c r="FE137" s="346"/>
      <c r="FF137" s="346"/>
      <c r="FG137" s="346"/>
      <c r="FH137" s="346"/>
      <c r="FI137" s="346"/>
      <c r="FJ137" s="346"/>
      <c r="FK137" s="346"/>
      <c r="FL137" s="346"/>
      <c r="FM137" s="346"/>
      <c r="FN137" s="346"/>
      <c r="FO137" s="346"/>
      <c r="FP137" s="346"/>
      <c r="FQ137" s="346"/>
      <c r="FR137" s="346"/>
      <c r="FS137" s="346"/>
      <c r="FT137" s="346"/>
      <c r="FU137" s="346"/>
      <c r="FV137" s="346"/>
      <c r="FW137" s="346"/>
      <c r="FX137" s="346"/>
      <c r="FY137" s="346"/>
      <c r="FZ137" s="346"/>
      <c r="GA137" s="346"/>
      <c r="GB137" s="346"/>
      <c r="GC137" s="346"/>
      <c r="GD137" s="346"/>
      <c r="GE137" s="346"/>
      <c r="GF137" s="346"/>
      <c r="GG137" s="346"/>
      <c r="GH137" s="346"/>
      <c r="GI137" s="346"/>
      <c r="GJ137" s="346"/>
      <c r="GK137" s="346"/>
      <c r="GL137" s="346"/>
      <c r="GM137" s="346"/>
      <c r="GN137" s="346"/>
      <c r="GO137" s="346"/>
      <c r="GP137" s="346"/>
      <c r="GQ137" s="346"/>
      <c r="GR137" s="346"/>
      <c r="GS137" s="346"/>
      <c r="GT137" s="346"/>
      <c r="GU137" s="346"/>
      <c r="GV137" s="346"/>
      <c r="GW137" s="346"/>
      <c r="GX137" s="346"/>
      <c r="GY137" s="346"/>
      <c r="GZ137" s="346"/>
      <c r="HA137" s="346"/>
      <c r="HB137" s="346"/>
      <c r="HC137" s="346"/>
      <c r="HD137" s="346"/>
      <c r="HE137" s="346"/>
      <c r="HF137" s="346"/>
      <c r="HG137" s="346"/>
      <c r="HH137" s="346"/>
      <c r="HI137" s="346"/>
      <c r="HJ137" s="346"/>
      <c r="HK137" s="346"/>
      <c r="HL137" s="346"/>
      <c r="HM137" s="346"/>
      <c r="HN137" s="346"/>
      <c r="HO137" s="346"/>
      <c r="HP137" s="346"/>
      <c r="HQ137" s="346"/>
      <c r="HR137" s="346"/>
      <c r="HS137" s="346"/>
      <c r="HT137" s="346"/>
      <c r="HU137" s="346"/>
      <c r="HV137" s="346"/>
      <c r="HW137" s="346"/>
      <c r="HX137" s="346"/>
      <c r="HY137" s="346"/>
      <c r="HZ137" s="346"/>
      <c r="IA137" s="346"/>
      <c r="IB137" s="346"/>
      <c r="IC137" s="346"/>
      <c r="ID137" s="346"/>
      <c r="IE137" s="346"/>
      <c r="IF137" s="346"/>
      <c r="IG137" s="346"/>
      <c r="IH137" s="346"/>
      <c r="II137" s="346"/>
      <c r="IJ137" s="346"/>
      <c r="IK137" s="346"/>
      <c r="IL137" s="346"/>
      <c r="IM137" s="346"/>
      <c r="IN137" s="346"/>
      <c r="IO137" s="346"/>
      <c r="IP137" s="346"/>
      <c r="IQ137" s="346"/>
      <c r="IR137" s="346"/>
      <c r="IS137" s="346"/>
      <c r="IT137" s="346"/>
      <c r="IU137" s="346"/>
      <c r="IV137" s="346"/>
    </row>
    <row r="138" spans="1:256">
      <c r="A138" s="318" t="s">
        <v>574</v>
      </c>
      <c r="B138" s="319" t="s">
        <v>575</v>
      </c>
      <c r="C138" s="343">
        <v>0</v>
      </c>
      <c r="D138" s="343"/>
      <c r="E138" s="343"/>
      <c r="F138" s="343"/>
      <c r="G138" s="343">
        <v>0</v>
      </c>
      <c r="H138" s="343">
        <v>0</v>
      </c>
      <c r="I138" s="343"/>
      <c r="J138" s="343"/>
      <c r="K138" s="346"/>
      <c r="L138" s="346">
        <v>0</v>
      </c>
      <c r="M138" s="346"/>
      <c r="N138" s="346"/>
      <c r="O138" s="346"/>
      <c r="P138" s="346"/>
      <c r="Q138" s="346"/>
      <c r="R138" s="346"/>
      <c r="S138" s="346"/>
      <c r="T138" s="346"/>
      <c r="U138" s="346"/>
      <c r="V138" s="346"/>
      <c r="W138" s="346"/>
      <c r="X138" s="346"/>
      <c r="Y138" s="346"/>
      <c r="Z138" s="346"/>
      <c r="AA138" s="346"/>
      <c r="AB138" s="346"/>
      <c r="AC138" s="346"/>
      <c r="AD138" s="346"/>
      <c r="AE138" s="346"/>
      <c r="AF138" s="346"/>
      <c r="AG138" s="346"/>
      <c r="AH138" s="346"/>
      <c r="AI138" s="346"/>
      <c r="AJ138" s="346"/>
      <c r="AK138" s="346"/>
      <c r="AL138" s="346"/>
      <c r="AM138" s="346"/>
      <c r="AN138" s="346"/>
      <c r="AO138" s="346"/>
      <c r="AP138" s="346"/>
      <c r="AQ138" s="346"/>
      <c r="AR138" s="346"/>
      <c r="AS138" s="346"/>
      <c r="AT138" s="346"/>
      <c r="AU138" s="346"/>
      <c r="AV138" s="346"/>
      <c r="AW138" s="346"/>
      <c r="AX138" s="346"/>
      <c r="AY138" s="346"/>
      <c r="AZ138" s="346"/>
      <c r="BA138" s="346"/>
      <c r="BB138" s="346"/>
      <c r="BC138" s="346"/>
      <c r="BD138" s="346"/>
      <c r="BE138" s="346"/>
      <c r="BF138" s="346"/>
      <c r="BG138" s="346"/>
      <c r="BH138" s="346"/>
      <c r="BI138" s="346"/>
      <c r="BJ138" s="346"/>
      <c r="BK138" s="346"/>
      <c r="BL138" s="346"/>
      <c r="BM138" s="346"/>
      <c r="BN138" s="346"/>
      <c r="BO138" s="346"/>
      <c r="BP138" s="346"/>
      <c r="BQ138" s="346"/>
      <c r="BR138" s="346"/>
      <c r="BS138" s="346"/>
      <c r="BT138" s="346"/>
      <c r="BU138" s="346"/>
      <c r="BV138" s="346"/>
      <c r="BW138" s="346"/>
      <c r="BX138" s="346"/>
      <c r="BY138" s="346"/>
      <c r="BZ138" s="346"/>
      <c r="CA138" s="346"/>
      <c r="CB138" s="346"/>
      <c r="CC138" s="346"/>
      <c r="CD138" s="346"/>
      <c r="CE138" s="346"/>
      <c r="CF138" s="346"/>
      <c r="CG138" s="346"/>
      <c r="CH138" s="346"/>
      <c r="CI138" s="346"/>
      <c r="CJ138" s="346"/>
      <c r="CK138" s="346"/>
      <c r="CL138" s="346"/>
      <c r="CM138" s="346"/>
      <c r="CN138" s="346"/>
      <c r="CO138" s="346"/>
      <c r="CP138" s="346"/>
      <c r="CQ138" s="346"/>
      <c r="CR138" s="346"/>
      <c r="CS138" s="346"/>
      <c r="CT138" s="346"/>
      <c r="CU138" s="346"/>
      <c r="CV138" s="346"/>
      <c r="CW138" s="346"/>
      <c r="CX138" s="346"/>
      <c r="CY138" s="346"/>
      <c r="CZ138" s="346"/>
      <c r="DA138" s="346"/>
      <c r="DB138" s="346"/>
      <c r="DC138" s="346"/>
      <c r="DD138" s="346"/>
      <c r="DE138" s="346"/>
      <c r="DF138" s="346"/>
      <c r="DG138" s="346"/>
      <c r="DH138" s="346"/>
      <c r="DI138" s="346"/>
      <c r="DJ138" s="346"/>
      <c r="DK138" s="346"/>
      <c r="DL138" s="346"/>
      <c r="DM138" s="346"/>
      <c r="DN138" s="346"/>
      <c r="DO138" s="346"/>
      <c r="DP138" s="346"/>
      <c r="DQ138" s="346"/>
      <c r="DR138" s="346"/>
      <c r="DS138" s="346"/>
      <c r="DT138" s="346"/>
      <c r="DU138" s="346"/>
      <c r="DV138" s="346"/>
      <c r="DW138" s="346"/>
      <c r="DX138" s="346"/>
      <c r="DY138" s="346"/>
      <c r="DZ138" s="346"/>
      <c r="EA138" s="346"/>
      <c r="EB138" s="346"/>
      <c r="EC138" s="346"/>
      <c r="ED138" s="346"/>
      <c r="EE138" s="346"/>
      <c r="EF138" s="346"/>
      <c r="EG138" s="346"/>
      <c r="EH138" s="346"/>
      <c r="EI138" s="346"/>
      <c r="EJ138" s="346"/>
      <c r="EK138" s="346"/>
      <c r="EL138" s="346"/>
      <c r="EM138" s="346"/>
      <c r="EN138" s="346"/>
      <c r="EO138" s="346"/>
      <c r="EP138" s="346"/>
      <c r="EQ138" s="346"/>
      <c r="ER138" s="346"/>
      <c r="ES138" s="346"/>
      <c r="ET138" s="346"/>
      <c r="EU138" s="346"/>
      <c r="EV138" s="346"/>
      <c r="EW138" s="346"/>
      <c r="EX138" s="346"/>
      <c r="EY138" s="346"/>
      <c r="EZ138" s="346"/>
      <c r="FA138" s="346"/>
      <c r="FB138" s="346"/>
      <c r="FC138" s="346"/>
      <c r="FD138" s="346"/>
      <c r="FE138" s="346"/>
      <c r="FF138" s="346"/>
      <c r="FG138" s="346"/>
      <c r="FH138" s="346"/>
      <c r="FI138" s="346"/>
      <c r="FJ138" s="346"/>
      <c r="FK138" s="346"/>
      <c r="FL138" s="346"/>
      <c r="FM138" s="346"/>
      <c r="FN138" s="346"/>
      <c r="FO138" s="346"/>
      <c r="FP138" s="346"/>
      <c r="FQ138" s="346"/>
      <c r="FR138" s="346"/>
      <c r="FS138" s="346"/>
      <c r="FT138" s="346"/>
      <c r="FU138" s="346"/>
      <c r="FV138" s="346"/>
      <c r="FW138" s="346"/>
      <c r="FX138" s="346"/>
      <c r="FY138" s="346"/>
      <c r="FZ138" s="346"/>
      <c r="GA138" s="346"/>
      <c r="GB138" s="346"/>
      <c r="GC138" s="346"/>
      <c r="GD138" s="346"/>
      <c r="GE138" s="346"/>
      <c r="GF138" s="346"/>
      <c r="GG138" s="346"/>
      <c r="GH138" s="346"/>
      <c r="GI138" s="346"/>
      <c r="GJ138" s="346"/>
      <c r="GK138" s="346"/>
      <c r="GL138" s="346"/>
      <c r="GM138" s="346"/>
      <c r="GN138" s="346"/>
      <c r="GO138" s="346"/>
      <c r="GP138" s="346"/>
      <c r="GQ138" s="346"/>
      <c r="GR138" s="346"/>
      <c r="GS138" s="346"/>
      <c r="GT138" s="346"/>
      <c r="GU138" s="346"/>
      <c r="GV138" s="346"/>
      <c r="GW138" s="346"/>
      <c r="GX138" s="346"/>
      <c r="GY138" s="346"/>
      <c r="GZ138" s="346"/>
      <c r="HA138" s="346"/>
      <c r="HB138" s="346"/>
      <c r="HC138" s="346"/>
      <c r="HD138" s="346"/>
      <c r="HE138" s="346"/>
      <c r="HF138" s="346"/>
      <c r="HG138" s="346"/>
      <c r="HH138" s="346"/>
      <c r="HI138" s="346"/>
      <c r="HJ138" s="346"/>
      <c r="HK138" s="346"/>
      <c r="HL138" s="346"/>
      <c r="HM138" s="346"/>
      <c r="HN138" s="346"/>
      <c r="HO138" s="346"/>
      <c r="HP138" s="346"/>
      <c r="HQ138" s="346"/>
      <c r="HR138" s="346"/>
      <c r="HS138" s="346"/>
      <c r="HT138" s="346"/>
      <c r="HU138" s="346"/>
      <c r="HV138" s="346"/>
      <c r="HW138" s="346"/>
      <c r="HX138" s="346"/>
      <c r="HY138" s="346"/>
      <c r="HZ138" s="346"/>
      <c r="IA138" s="346"/>
      <c r="IB138" s="346"/>
      <c r="IC138" s="346"/>
      <c r="ID138" s="346"/>
      <c r="IE138" s="346"/>
      <c r="IF138" s="346"/>
      <c r="IG138" s="346"/>
      <c r="IH138" s="346"/>
      <c r="II138" s="346"/>
      <c r="IJ138" s="346"/>
      <c r="IK138" s="346"/>
      <c r="IL138" s="346"/>
      <c r="IM138" s="346"/>
      <c r="IN138" s="346"/>
      <c r="IO138" s="346"/>
      <c r="IP138" s="346"/>
      <c r="IQ138" s="346"/>
      <c r="IR138" s="346"/>
      <c r="IS138" s="346"/>
      <c r="IT138" s="346"/>
      <c r="IU138" s="346"/>
      <c r="IV138" s="346"/>
    </row>
    <row r="139" spans="1:256">
      <c r="A139" s="318" t="s">
        <v>574</v>
      </c>
      <c r="B139" s="319" t="s">
        <v>851</v>
      </c>
      <c r="C139" s="343">
        <v>300</v>
      </c>
      <c r="D139" s="343"/>
      <c r="E139" s="343">
        <v>300</v>
      </c>
      <c r="F139" s="343"/>
      <c r="G139" s="343">
        <v>185</v>
      </c>
      <c r="H139" s="343">
        <v>115</v>
      </c>
      <c r="I139" s="343"/>
      <c r="J139" s="343">
        <v>115</v>
      </c>
      <c r="K139" s="346"/>
      <c r="L139" s="346">
        <v>0</v>
      </c>
      <c r="M139" s="346"/>
      <c r="N139" s="346"/>
      <c r="O139" s="346"/>
      <c r="P139" s="346"/>
      <c r="Q139" s="346"/>
      <c r="R139" s="346"/>
      <c r="S139" s="346"/>
      <c r="T139" s="346"/>
      <c r="U139" s="346"/>
      <c r="V139" s="346"/>
      <c r="W139" s="346"/>
      <c r="X139" s="346"/>
      <c r="Y139" s="346"/>
      <c r="Z139" s="346"/>
      <c r="AA139" s="346"/>
      <c r="AB139" s="346"/>
      <c r="AC139" s="346"/>
      <c r="AD139" s="346"/>
      <c r="AE139" s="346"/>
      <c r="AF139" s="346"/>
      <c r="AG139" s="346"/>
      <c r="AH139" s="346"/>
      <c r="AI139" s="346"/>
      <c r="AJ139" s="346"/>
      <c r="AK139" s="346"/>
      <c r="AL139" s="346"/>
      <c r="AM139" s="346"/>
      <c r="AN139" s="346"/>
      <c r="AO139" s="346"/>
      <c r="AP139" s="346"/>
      <c r="AQ139" s="346"/>
      <c r="AR139" s="346"/>
      <c r="AS139" s="346"/>
      <c r="AT139" s="346"/>
      <c r="AU139" s="346"/>
      <c r="AV139" s="346"/>
      <c r="AW139" s="346"/>
      <c r="AX139" s="346"/>
      <c r="AY139" s="346"/>
      <c r="AZ139" s="346"/>
      <c r="BA139" s="346"/>
      <c r="BB139" s="346"/>
      <c r="BC139" s="346"/>
      <c r="BD139" s="346"/>
      <c r="BE139" s="346"/>
      <c r="BF139" s="346"/>
      <c r="BG139" s="346"/>
      <c r="BH139" s="346"/>
      <c r="BI139" s="346"/>
      <c r="BJ139" s="346"/>
      <c r="BK139" s="346"/>
      <c r="BL139" s="346"/>
      <c r="BM139" s="346"/>
      <c r="BN139" s="346"/>
      <c r="BO139" s="346"/>
      <c r="BP139" s="346"/>
      <c r="BQ139" s="346"/>
      <c r="BR139" s="346"/>
      <c r="BS139" s="346"/>
      <c r="BT139" s="346"/>
      <c r="BU139" s="346"/>
      <c r="BV139" s="346"/>
      <c r="BW139" s="346"/>
      <c r="BX139" s="346"/>
      <c r="BY139" s="346"/>
      <c r="BZ139" s="346"/>
      <c r="CA139" s="346"/>
      <c r="CB139" s="346"/>
      <c r="CC139" s="346"/>
      <c r="CD139" s="346"/>
      <c r="CE139" s="346"/>
      <c r="CF139" s="346"/>
      <c r="CG139" s="346"/>
      <c r="CH139" s="346"/>
      <c r="CI139" s="346"/>
      <c r="CJ139" s="346"/>
      <c r="CK139" s="346"/>
      <c r="CL139" s="346"/>
      <c r="CM139" s="346"/>
      <c r="CN139" s="346"/>
      <c r="CO139" s="346"/>
      <c r="CP139" s="346"/>
      <c r="CQ139" s="346"/>
      <c r="CR139" s="346"/>
      <c r="CS139" s="346"/>
      <c r="CT139" s="346"/>
      <c r="CU139" s="346"/>
      <c r="CV139" s="346"/>
      <c r="CW139" s="346"/>
      <c r="CX139" s="346"/>
      <c r="CY139" s="346"/>
      <c r="CZ139" s="346"/>
      <c r="DA139" s="346"/>
      <c r="DB139" s="346"/>
      <c r="DC139" s="346"/>
      <c r="DD139" s="346"/>
      <c r="DE139" s="346"/>
      <c r="DF139" s="346"/>
      <c r="DG139" s="346"/>
      <c r="DH139" s="346"/>
      <c r="DI139" s="346"/>
      <c r="DJ139" s="346"/>
      <c r="DK139" s="346"/>
      <c r="DL139" s="346"/>
      <c r="DM139" s="346"/>
      <c r="DN139" s="346"/>
      <c r="DO139" s="346"/>
      <c r="DP139" s="346"/>
      <c r="DQ139" s="346"/>
      <c r="DR139" s="346"/>
      <c r="DS139" s="346"/>
      <c r="DT139" s="346"/>
      <c r="DU139" s="346"/>
      <c r="DV139" s="346"/>
      <c r="DW139" s="346"/>
      <c r="DX139" s="346"/>
      <c r="DY139" s="346"/>
      <c r="DZ139" s="346"/>
      <c r="EA139" s="346"/>
      <c r="EB139" s="346"/>
      <c r="EC139" s="346"/>
      <c r="ED139" s="346"/>
      <c r="EE139" s="346"/>
      <c r="EF139" s="346"/>
      <c r="EG139" s="346"/>
      <c r="EH139" s="346"/>
      <c r="EI139" s="346"/>
      <c r="EJ139" s="346"/>
      <c r="EK139" s="346"/>
      <c r="EL139" s="346"/>
      <c r="EM139" s="346"/>
      <c r="EN139" s="346"/>
      <c r="EO139" s="346"/>
      <c r="EP139" s="346"/>
      <c r="EQ139" s="346"/>
      <c r="ER139" s="346"/>
      <c r="ES139" s="346"/>
      <c r="ET139" s="346"/>
      <c r="EU139" s="346"/>
      <c r="EV139" s="346"/>
      <c r="EW139" s="346"/>
      <c r="EX139" s="346"/>
      <c r="EY139" s="346"/>
      <c r="EZ139" s="346"/>
      <c r="FA139" s="346"/>
      <c r="FB139" s="346"/>
      <c r="FC139" s="346"/>
      <c r="FD139" s="346"/>
      <c r="FE139" s="346"/>
      <c r="FF139" s="346"/>
      <c r="FG139" s="346"/>
      <c r="FH139" s="346"/>
      <c r="FI139" s="346"/>
      <c r="FJ139" s="346"/>
      <c r="FK139" s="346"/>
      <c r="FL139" s="346"/>
      <c r="FM139" s="346"/>
      <c r="FN139" s="346"/>
      <c r="FO139" s="346"/>
      <c r="FP139" s="346"/>
      <c r="FQ139" s="346"/>
      <c r="FR139" s="346"/>
      <c r="FS139" s="346"/>
      <c r="FT139" s="346"/>
      <c r="FU139" s="346"/>
      <c r="FV139" s="346"/>
      <c r="FW139" s="346"/>
      <c r="FX139" s="346"/>
      <c r="FY139" s="346"/>
      <c r="FZ139" s="346"/>
      <c r="GA139" s="346"/>
      <c r="GB139" s="346"/>
      <c r="GC139" s="346"/>
      <c r="GD139" s="346"/>
      <c r="GE139" s="346"/>
      <c r="GF139" s="346"/>
      <c r="GG139" s="346"/>
      <c r="GH139" s="346"/>
      <c r="GI139" s="346"/>
      <c r="GJ139" s="346"/>
      <c r="GK139" s="346"/>
      <c r="GL139" s="346"/>
      <c r="GM139" s="346"/>
      <c r="GN139" s="346"/>
      <c r="GO139" s="346"/>
      <c r="GP139" s="346"/>
      <c r="GQ139" s="346"/>
      <c r="GR139" s="346"/>
      <c r="GS139" s="346"/>
      <c r="GT139" s="346"/>
      <c r="GU139" s="346"/>
      <c r="GV139" s="346"/>
      <c r="GW139" s="346"/>
      <c r="GX139" s="346"/>
      <c r="GY139" s="346"/>
      <c r="GZ139" s="346"/>
      <c r="HA139" s="346"/>
      <c r="HB139" s="346"/>
      <c r="HC139" s="346"/>
      <c r="HD139" s="346"/>
      <c r="HE139" s="346"/>
      <c r="HF139" s="346"/>
      <c r="HG139" s="346"/>
      <c r="HH139" s="346"/>
      <c r="HI139" s="346"/>
      <c r="HJ139" s="346"/>
      <c r="HK139" s="346"/>
      <c r="HL139" s="346"/>
      <c r="HM139" s="346"/>
      <c r="HN139" s="346"/>
      <c r="HO139" s="346"/>
      <c r="HP139" s="346"/>
      <c r="HQ139" s="346"/>
      <c r="HR139" s="346"/>
      <c r="HS139" s="346"/>
      <c r="HT139" s="346"/>
      <c r="HU139" s="346"/>
      <c r="HV139" s="346"/>
      <c r="HW139" s="346"/>
      <c r="HX139" s="346"/>
      <c r="HY139" s="346"/>
      <c r="HZ139" s="346"/>
      <c r="IA139" s="346"/>
      <c r="IB139" s="346"/>
      <c r="IC139" s="346"/>
      <c r="ID139" s="346"/>
      <c r="IE139" s="346"/>
      <c r="IF139" s="346"/>
      <c r="IG139" s="346"/>
      <c r="IH139" s="346"/>
      <c r="II139" s="346"/>
      <c r="IJ139" s="346"/>
      <c r="IK139" s="346"/>
      <c r="IL139" s="346"/>
      <c r="IM139" s="346"/>
      <c r="IN139" s="346"/>
      <c r="IO139" s="346"/>
      <c r="IP139" s="346"/>
      <c r="IQ139" s="346"/>
      <c r="IR139" s="346"/>
      <c r="IS139" s="346"/>
      <c r="IT139" s="346"/>
      <c r="IU139" s="346"/>
      <c r="IV139" s="346"/>
    </row>
    <row r="140" spans="1:256">
      <c r="A140" s="318" t="s">
        <v>576</v>
      </c>
      <c r="B140" s="319" t="s">
        <v>577</v>
      </c>
      <c r="C140" s="343">
        <v>5113</v>
      </c>
      <c r="D140" s="343"/>
      <c r="E140" s="343">
        <v>5113</v>
      </c>
      <c r="F140" s="343"/>
      <c r="G140" s="343">
        <v>294</v>
      </c>
      <c r="H140" s="343">
        <v>4819</v>
      </c>
      <c r="I140" s="343"/>
      <c r="J140" s="343">
        <v>4819</v>
      </c>
      <c r="K140" s="346"/>
      <c r="L140" s="346">
        <v>0</v>
      </c>
      <c r="M140" s="346"/>
      <c r="N140" s="346"/>
      <c r="O140" s="346"/>
      <c r="P140" s="346"/>
      <c r="Q140" s="346"/>
      <c r="R140" s="346"/>
      <c r="S140" s="346"/>
      <c r="T140" s="346"/>
      <c r="U140" s="346"/>
      <c r="V140" s="346"/>
      <c r="W140" s="346"/>
      <c r="X140" s="346"/>
      <c r="Y140" s="346"/>
      <c r="Z140" s="346"/>
      <c r="AA140" s="346"/>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346"/>
      <c r="BA140" s="346"/>
      <c r="BB140" s="346"/>
      <c r="BC140" s="346"/>
      <c r="BD140" s="346"/>
      <c r="BE140" s="346"/>
      <c r="BF140" s="346"/>
      <c r="BG140" s="346"/>
      <c r="BH140" s="346"/>
      <c r="BI140" s="346"/>
      <c r="BJ140" s="346"/>
      <c r="BK140" s="346"/>
      <c r="BL140" s="346"/>
      <c r="BM140" s="346"/>
      <c r="BN140" s="346"/>
      <c r="BO140" s="346"/>
      <c r="BP140" s="346"/>
      <c r="BQ140" s="346"/>
      <c r="BR140" s="346"/>
      <c r="BS140" s="346"/>
      <c r="BT140" s="346"/>
      <c r="BU140" s="346"/>
      <c r="BV140" s="346"/>
      <c r="BW140" s="346"/>
      <c r="BX140" s="346"/>
      <c r="BY140" s="346"/>
      <c r="BZ140" s="346"/>
      <c r="CA140" s="346"/>
      <c r="CB140" s="346"/>
      <c r="CC140" s="346"/>
      <c r="CD140" s="346"/>
      <c r="CE140" s="346"/>
      <c r="CF140" s="346"/>
      <c r="CG140" s="346"/>
      <c r="CH140" s="346"/>
      <c r="CI140" s="346"/>
      <c r="CJ140" s="346"/>
      <c r="CK140" s="346"/>
      <c r="CL140" s="346"/>
      <c r="CM140" s="346"/>
      <c r="CN140" s="346"/>
      <c r="CO140" s="346"/>
      <c r="CP140" s="346"/>
      <c r="CQ140" s="346"/>
      <c r="CR140" s="346"/>
      <c r="CS140" s="346"/>
      <c r="CT140" s="346"/>
      <c r="CU140" s="346"/>
      <c r="CV140" s="346"/>
      <c r="CW140" s="346"/>
      <c r="CX140" s="346"/>
      <c r="CY140" s="346"/>
      <c r="CZ140" s="346"/>
      <c r="DA140" s="346"/>
      <c r="DB140" s="346"/>
      <c r="DC140" s="346"/>
      <c r="DD140" s="346"/>
      <c r="DE140" s="346"/>
      <c r="DF140" s="346"/>
      <c r="DG140" s="346"/>
      <c r="DH140" s="346"/>
      <c r="DI140" s="346"/>
      <c r="DJ140" s="346"/>
      <c r="DK140" s="346"/>
      <c r="DL140" s="346"/>
      <c r="DM140" s="346"/>
      <c r="DN140" s="346"/>
      <c r="DO140" s="346"/>
      <c r="DP140" s="346"/>
      <c r="DQ140" s="346"/>
      <c r="DR140" s="346"/>
      <c r="DS140" s="346"/>
      <c r="DT140" s="346"/>
      <c r="DU140" s="346"/>
      <c r="DV140" s="346"/>
      <c r="DW140" s="346"/>
      <c r="DX140" s="346"/>
      <c r="DY140" s="346"/>
      <c r="DZ140" s="346"/>
      <c r="EA140" s="346"/>
      <c r="EB140" s="346"/>
      <c r="EC140" s="346"/>
      <c r="ED140" s="346"/>
      <c r="EE140" s="346"/>
      <c r="EF140" s="346"/>
      <c r="EG140" s="346"/>
      <c r="EH140" s="346"/>
      <c r="EI140" s="346"/>
      <c r="EJ140" s="346"/>
      <c r="EK140" s="346"/>
      <c r="EL140" s="346"/>
      <c r="EM140" s="346"/>
      <c r="EN140" s="346"/>
      <c r="EO140" s="346"/>
      <c r="EP140" s="346"/>
      <c r="EQ140" s="346"/>
      <c r="ER140" s="346"/>
      <c r="ES140" s="346"/>
      <c r="ET140" s="346"/>
      <c r="EU140" s="346"/>
      <c r="EV140" s="346"/>
      <c r="EW140" s="346"/>
      <c r="EX140" s="346"/>
      <c r="EY140" s="346"/>
      <c r="EZ140" s="346"/>
      <c r="FA140" s="346"/>
      <c r="FB140" s="346"/>
      <c r="FC140" s="346"/>
      <c r="FD140" s="346"/>
      <c r="FE140" s="346"/>
      <c r="FF140" s="346"/>
      <c r="FG140" s="346"/>
      <c r="FH140" s="346"/>
      <c r="FI140" s="346"/>
      <c r="FJ140" s="346"/>
      <c r="FK140" s="346"/>
      <c r="FL140" s="346"/>
      <c r="FM140" s="346"/>
      <c r="FN140" s="346"/>
      <c r="FO140" s="346"/>
      <c r="FP140" s="346"/>
      <c r="FQ140" s="346"/>
      <c r="FR140" s="346"/>
      <c r="FS140" s="346"/>
      <c r="FT140" s="346"/>
      <c r="FU140" s="346"/>
      <c r="FV140" s="346"/>
      <c r="FW140" s="346"/>
      <c r="FX140" s="346"/>
      <c r="FY140" s="346"/>
      <c r="FZ140" s="346"/>
      <c r="GA140" s="346"/>
      <c r="GB140" s="346"/>
      <c r="GC140" s="346"/>
      <c r="GD140" s="346"/>
      <c r="GE140" s="346"/>
      <c r="GF140" s="346"/>
      <c r="GG140" s="346"/>
      <c r="GH140" s="346"/>
      <c r="GI140" s="346"/>
      <c r="GJ140" s="346"/>
      <c r="GK140" s="346"/>
      <c r="GL140" s="346"/>
      <c r="GM140" s="346"/>
      <c r="GN140" s="346"/>
      <c r="GO140" s="346"/>
      <c r="GP140" s="346"/>
      <c r="GQ140" s="346"/>
      <c r="GR140" s="346"/>
      <c r="GS140" s="346"/>
      <c r="GT140" s="346"/>
      <c r="GU140" s="346"/>
      <c r="GV140" s="346"/>
      <c r="GW140" s="346"/>
      <c r="GX140" s="346"/>
      <c r="GY140" s="346"/>
      <c r="GZ140" s="346"/>
      <c r="HA140" s="346"/>
      <c r="HB140" s="346"/>
      <c r="HC140" s="346"/>
      <c r="HD140" s="346"/>
      <c r="HE140" s="346"/>
      <c r="HF140" s="346"/>
      <c r="HG140" s="346"/>
      <c r="HH140" s="346"/>
      <c r="HI140" s="346"/>
      <c r="HJ140" s="346"/>
      <c r="HK140" s="346"/>
      <c r="HL140" s="346"/>
      <c r="HM140" s="346"/>
      <c r="HN140" s="346"/>
      <c r="HO140" s="346"/>
      <c r="HP140" s="346"/>
      <c r="HQ140" s="346"/>
      <c r="HR140" s="346"/>
      <c r="HS140" s="346"/>
      <c r="HT140" s="346"/>
      <c r="HU140" s="346"/>
      <c r="HV140" s="346"/>
      <c r="HW140" s="346"/>
      <c r="HX140" s="346"/>
      <c r="HY140" s="346"/>
      <c r="HZ140" s="346"/>
      <c r="IA140" s="346"/>
      <c r="IB140" s="346"/>
      <c r="IC140" s="346"/>
      <c r="ID140" s="346"/>
      <c r="IE140" s="346"/>
      <c r="IF140" s="346"/>
      <c r="IG140" s="346"/>
      <c r="IH140" s="346"/>
      <c r="II140" s="346"/>
      <c r="IJ140" s="346"/>
      <c r="IK140" s="346"/>
      <c r="IL140" s="346"/>
      <c r="IM140" s="346"/>
      <c r="IN140" s="346"/>
      <c r="IO140" s="346"/>
      <c r="IP140" s="346"/>
      <c r="IQ140" s="346"/>
      <c r="IR140" s="346"/>
      <c r="IS140" s="346"/>
      <c r="IT140" s="346"/>
      <c r="IU140" s="346"/>
      <c r="IV140" s="346"/>
    </row>
    <row r="141" spans="1:256">
      <c r="A141" s="318" t="s">
        <v>578</v>
      </c>
      <c r="B141" s="319" t="s">
        <v>852</v>
      </c>
      <c r="C141" s="343">
        <v>1764</v>
      </c>
      <c r="D141" s="343"/>
      <c r="E141" s="343">
        <v>1764</v>
      </c>
      <c r="F141" s="343"/>
      <c r="G141" s="343">
        <v>634</v>
      </c>
      <c r="H141" s="343">
        <v>1130</v>
      </c>
      <c r="I141" s="343"/>
      <c r="J141" s="343">
        <v>1130</v>
      </c>
      <c r="K141" s="346"/>
      <c r="L141" s="346">
        <v>0</v>
      </c>
      <c r="M141" s="346"/>
      <c r="N141" s="346"/>
      <c r="O141" s="346"/>
      <c r="P141" s="346"/>
      <c r="Q141" s="346"/>
      <c r="R141" s="346"/>
      <c r="S141" s="346"/>
      <c r="T141" s="346"/>
      <c r="U141" s="346"/>
      <c r="V141" s="346"/>
      <c r="W141" s="346"/>
      <c r="X141" s="346"/>
      <c r="Y141" s="346"/>
      <c r="Z141" s="346"/>
      <c r="AA141" s="346"/>
      <c r="AB141" s="346"/>
      <c r="AC141" s="346"/>
      <c r="AD141" s="346"/>
      <c r="AE141" s="346"/>
      <c r="AF141" s="346"/>
      <c r="AG141" s="346"/>
      <c r="AH141" s="346"/>
      <c r="AI141" s="346"/>
      <c r="AJ141" s="346"/>
      <c r="AK141" s="346"/>
      <c r="AL141" s="346"/>
      <c r="AM141" s="346"/>
      <c r="AN141" s="346"/>
      <c r="AO141" s="346"/>
      <c r="AP141" s="346"/>
      <c r="AQ141" s="346"/>
      <c r="AR141" s="346"/>
      <c r="AS141" s="346"/>
      <c r="AT141" s="346"/>
      <c r="AU141" s="346"/>
      <c r="AV141" s="346"/>
      <c r="AW141" s="346"/>
      <c r="AX141" s="346"/>
      <c r="AY141" s="346"/>
      <c r="AZ141" s="346"/>
      <c r="BA141" s="346"/>
      <c r="BB141" s="346"/>
      <c r="BC141" s="346"/>
      <c r="BD141" s="346"/>
      <c r="BE141" s="346"/>
      <c r="BF141" s="346"/>
      <c r="BG141" s="346"/>
      <c r="BH141" s="346"/>
      <c r="BI141" s="346"/>
      <c r="BJ141" s="346"/>
      <c r="BK141" s="346"/>
      <c r="BL141" s="346"/>
      <c r="BM141" s="346"/>
      <c r="BN141" s="346"/>
      <c r="BO141" s="346"/>
      <c r="BP141" s="346"/>
      <c r="BQ141" s="346"/>
      <c r="BR141" s="346"/>
      <c r="BS141" s="346"/>
      <c r="BT141" s="346"/>
      <c r="BU141" s="346"/>
      <c r="BV141" s="346"/>
      <c r="BW141" s="346"/>
      <c r="BX141" s="346"/>
      <c r="BY141" s="346"/>
      <c r="BZ141" s="346"/>
      <c r="CA141" s="346"/>
      <c r="CB141" s="346"/>
      <c r="CC141" s="346"/>
      <c r="CD141" s="346"/>
      <c r="CE141" s="346"/>
      <c r="CF141" s="346"/>
      <c r="CG141" s="346"/>
      <c r="CH141" s="346"/>
      <c r="CI141" s="346"/>
      <c r="CJ141" s="346"/>
      <c r="CK141" s="346"/>
      <c r="CL141" s="346"/>
      <c r="CM141" s="346"/>
      <c r="CN141" s="346"/>
      <c r="CO141" s="346"/>
      <c r="CP141" s="346"/>
      <c r="CQ141" s="346"/>
      <c r="CR141" s="346"/>
      <c r="CS141" s="346"/>
      <c r="CT141" s="346"/>
      <c r="CU141" s="346"/>
      <c r="CV141" s="346"/>
      <c r="CW141" s="346"/>
      <c r="CX141" s="346"/>
      <c r="CY141" s="346"/>
      <c r="CZ141" s="346"/>
      <c r="DA141" s="346"/>
      <c r="DB141" s="346"/>
      <c r="DC141" s="346"/>
      <c r="DD141" s="346"/>
      <c r="DE141" s="346"/>
      <c r="DF141" s="346"/>
      <c r="DG141" s="346"/>
      <c r="DH141" s="346"/>
      <c r="DI141" s="346"/>
      <c r="DJ141" s="346"/>
      <c r="DK141" s="346"/>
      <c r="DL141" s="346"/>
      <c r="DM141" s="346"/>
      <c r="DN141" s="346"/>
      <c r="DO141" s="346"/>
      <c r="DP141" s="346"/>
      <c r="DQ141" s="346"/>
      <c r="DR141" s="346"/>
      <c r="DS141" s="346"/>
      <c r="DT141" s="346"/>
      <c r="DU141" s="346"/>
      <c r="DV141" s="346"/>
      <c r="DW141" s="346"/>
      <c r="DX141" s="346"/>
      <c r="DY141" s="346"/>
      <c r="DZ141" s="346"/>
      <c r="EA141" s="346"/>
      <c r="EB141" s="346"/>
      <c r="EC141" s="346"/>
      <c r="ED141" s="346"/>
      <c r="EE141" s="346"/>
      <c r="EF141" s="346"/>
      <c r="EG141" s="346"/>
      <c r="EH141" s="346"/>
      <c r="EI141" s="346"/>
      <c r="EJ141" s="346"/>
      <c r="EK141" s="346"/>
      <c r="EL141" s="346"/>
      <c r="EM141" s="346"/>
      <c r="EN141" s="346"/>
      <c r="EO141" s="346"/>
      <c r="EP141" s="346"/>
      <c r="EQ141" s="346"/>
      <c r="ER141" s="346"/>
      <c r="ES141" s="346"/>
      <c r="ET141" s="346"/>
      <c r="EU141" s="346"/>
      <c r="EV141" s="346"/>
      <c r="EW141" s="346"/>
      <c r="EX141" s="346"/>
      <c r="EY141" s="346"/>
      <c r="EZ141" s="346"/>
      <c r="FA141" s="346"/>
      <c r="FB141" s="346"/>
      <c r="FC141" s="346"/>
      <c r="FD141" s="346"/>
      <c r="FE141" s="346"/>
      <c r="FF141" s="346"/>
      <c r="FG141" s="346"/>
      <c r="FH141" s="346"/>
      <c r="FI141" s="346"/>
      <c r="FJ141" s="346"/>
      <c r="FK141" s="346"/>
      <c r="FL141" s="346"/>
      <c r="FM141" s="346"/>
      <c r="FN141" s="346"/>
      <c r="FO141" s="346"/>
      <c r="FP141" s="346"/>
      <c r="FQ141" s="346"/>
      <c r="FR141" s="346"/>
      <c r="FS141" s="346"/>
      <c r="FT141" s="346"/>
      <c r="FU141" s="346"/>
      <c r="FV141" s="346"/>
      <c r="FW141" s="346"/>
      <c r="FX141" s="346"/>
      <c r="FY141" s="346"/>
      <c r="FZ141" s="346"/>
      <c r="GA141" s="346"/>
      <c r="GB141" s="346"/>
      <c r="GC141" s="346"/>
      <c r="GD141" s="346"/>
      <c r="GE141" s="346"/>
      <c r="GF141" s="346"/>
      <c r="GG141" s="346"/>
      <c r="GH141" s="346"/>
      <c r="GI141" s="346"/>
      <c r="GJ141" s="346"/>
      <c r="GK141" s="346"/>
      <c r="GL141" s="346"/>
      <c r="GM141" s="346"/>
      <c r="GN141" s="346"/>
      <c r="GO141" s="346"/>
      <c r="GP141" s="346"/>
      <c r="GQ141" s="346"/>
      <c r="GR141" s="346"/>
      <c r="GS141" s="346"/>
      <c r="GT141" s="346"/>
      <c r="GU141" s="346"/>
      <c r="GV141" s="346"/>
      <c r="GW141" s="346"/>
      <c r="GX141" s="346"/>
      <c r="GY141" s="346"/>
      <c r="GZ141" s="346"/>
      <c r="HA141" s="346"/>
      <c r="HB141" s="346"/>
      <c r="HC141" s="346"/>
      <c r="HD141" s="346"/>
      <c r="HE141" s="346"/>
      <c r="HF141" s="346"/>
      <c r="HG141" s="346"/>
      <c r="HH141" s="346"/>
      <c r="HI141" s="346"/>
      <c r="HJ141" s="346"/>
      <c r="HK141" s="346"/>
      <c r="HL141" s="346"/>
      <c r="HM141" s="346"/>
      <c r="HN141" s="346"/>
      <c r="HO141" s="346"/>
      <c r="HP141" s="346"/>
      <c r="HQ141" s="346"/>
      <c r="HR141" s="346"/>
      <c r="HS141" s="346"/>
      <c r="HT141" s="346"/>
      <c r="HU141" s="346"/>
      <c r="HV141" s="346"/>
      <c r="HW141" s="346"/>
      <c r="HX141" s="346"/>
      <c r="HY141" s="346"/>
      <c r="HZ141" s="346"/>
      <c r="IA141" s="346"/>
      <c r="IB141" s="346"/>
      <c r="IC141" s="346"/>
      <c r="ID141" s="346"/>
      <c r="IE141" s="346"/>
      <c r="IF141" s="346"/>
      <c r="IG141" s="346"/>
      <c r="IH141" s="346"/>
      <c r="II141" s="346"/>
      <c r="IJ141" s="346"/>
      <c r="IK141" s="346"/>
      <c r="IL141" s="346"/>
      <c r="IM141" s="346"/>
      <c r="IN141" s="346"/>
      <c r="IO141" s="346"/>
      <c r="IP141" s="346"/>
      <c r="IQ141" s="346"/>
      <c r="IR141" s="346"/>
      <c r="IS141" s="346"/>
      <c r="IT141" s="346"/>
      <c r="IU141" s="346"/>
      <c r="IV141" s="346"/>
    </row>
    <row r="142" spans="1:256">
      <c r="A142" s="318" t="s">
        <v>580</v>
      </c>
      <c r="B142" s="319" t="s">
        <v>579</v>
      </c>
      <c r="C142" s="343">
        <v>466</v>
      </c>
      <c r="D142" s="343"/>
      <c r="E142" s="343">
        <v>466</v>
      </c>
      <c r="F142" s="343"/>
      <c r="G142" s="343">
        <v>296</v>
      </c>
      <c r="H142" s="343">
        <v>170</v>
      </c>
      <c r="I142" s="343"/>
      <c r="J142" s="343">
        <v>170</v>
      </c>
      <c r="K142" s="346"/>
      <c r="L142" s="346">
        <v>0</v>
      </c>
      <c r="M142" s="346"/>
      <c r="N142" s="346"/>
      <c r="O142" s="346"/>
      <c r="P142" s="346"/>
      <c r="Q142" s="346"/>
      <c r="R142" s="346"/>
      <c r="S142" s="346"/>
      <c r="T142" s="346"/>
      <c r="U142" s="346"/>
      <c r="V142" s="346"/>
      <c r="W142" s="346"/>
      <c r="X142" s="346"/>
      <c r="Y142" s="346"/>
      <c r="Z142" s="346"/>
      <c r="AA142" s="346"/>
      <c r="AB142" s="346"/>
      <c r="AC142" s="346"/>
      <c r="AD142" s="346"/>
      <c r="AE142" s="346"/>
      <c r="AF142" s="346"/>
      <c r="AG142" s="346"/>
      <c r="AH142" s="346"/>
      <c r="AI142" s="346"/>
      <c r="AJ142" s="346"/>
      <c r="AK142" s="346"/>
      <c r="AL142" s="346"/>
      <c r="AM142" s="346"/>
      <c r="AN142" s="346"/>
      <c r="AO142" s="346"/>
      <c r="AP142" s="346"/>
      <c r="AQ142" s="346"/>
      <c r="AR142" s="346"/>
      <c r="AS142" s="346"/>
      <c r="AT142" s="346"/>
      <c r="AU142" s="346"/>
      <c r="AV142" s="346"/>
      <c r="AW142" s="346"/>
      <c r="AX142" s="346"/>
      <c r="AY142" s="346"/>
      <c r="AZ142" s="346"/>
      <c r="BA142" s="346"/>
      <c r="BB142" s="346"/>
      <c r="BC142" s="346"/>
      <c r="BD142" s="346"/>
      <c r="BE142" s="346"/>
      <c r="BF142" s="346"/>
      <c r="BG142" s="346"/>
      <c r="BH142" s="346"/>
      <c r="BI142" s="346"/>
      <c r="BJ142" s="346"/>
      <c r="BK142" s="346"/>
      <c r="BL142" s="346"/>
      <c r="BM142" s="346"/>
      <c r="BN142" s="346"/>
      <c r="BO142" s="346"/>
      <c r="BP142" s="346"/>
      <c r="BQ142" s="346"/>
      <c r="BR142" s="346"/>
      <c r="BS142" s="346"/>
      <c r="BT142" s="346"/>
      <c r="BU142" s="346"/>
      <c r="BV142" s="346"/>
      <c r="BW142" s="346"/>
      <c r="BX142" s="346"/>
      <c r="BY142" s="346"/>
      <c r="BZ142" s="346"/>
      <c r="CA142" s="346"/>
      <c r="CB142" s="346"/>
      <c r="CC142" s="346"/>
      <c r="CD142" s="346"/>
      <c r="CE142" s="346"/>
      <c r="CF142" s="346"/>
      <c r="CG142" s="346"/>
      <c r="CH142" s="346"/>
      <c r="CI142" s="346"/>
      <c r="CJ142" s="346"/>
      <c r="CK142" s="346"/>
      <c r="CL142" s="346"/>
      <c r="CM142" s="346"/>
      <c r="CN142" s="346"/>
      <c r="CO142" s="346"/>
      <c r="CP142" s="346"/>
      <c r="CQ142" s="346"/>
      <c r="CR142" s="346"/>
      <c r="CS142" s="346"/>
      <c r="CT142" s="346"/>
      <c r="CU142" s="346"/>
      <c r="CV142" s="346"/>
      <c r="CW142" s="346"/>
      <c r="CX142" s="346"/>
      <c r="CY142" s="346"/>
      <c r="CZ142" s="346"/>
      <c r="DA142" s="346"/>
      <c r="DB142" s="346"/>
      <c r="DC142" s="346"/>
      <c r="DD142" s="346"/>
      <c r="DE142" s="346"/>
      <c r="DF142" s="346"/>
      <c r="DG142" s="346"/>
      <c r="DH142" s="346"/>
      <c r="DI142" s="346"/>
      <c r="DJ142" s="346"/>
      <c r="DK142" s="346"/>
      <c r="DL142" s="346"/>
      <c r="DM142" s="346"/>
      <c r="DN142" s="346"/>
      <c r="DO142" s="346"/>
      <c r="DP142" s="346"/>
      <c r="DQ142" s="346"/>
      <c r="DR142" s="346"/>
      <c r="DS142" s="346"/>
      <c r="DT142" s="346"/>
      <c r="DU142" s="346"/>
      <c r="DV142" s="346"/>
      <c r="DW142" s="346"/>
      <c r="DX142" s="346"/>
      <c r="DY142" s="346"/>
      <c r="DZ142" s="346"/>
      <c r="EA142" s="346"/>
      <c r="EB142" s="346"/>
      <c r="EC142" s="346"/>
      <c r="ED142" s="346"/>
      <c r="EE142" s="346"/>
      <c r="EF142" s="346"/>
      <c r="EG142" s="346"/>
      <c r="EH142" s="346"/>
      <c r="EI142" s="346"/>
      <c r="EJ142" s="346"/>
      <c r="EK142" s="346"/>
      <c r="EL142" s="346"/>
      <c r="EM142" s="346"/>
      <c r="EN142" s="346"/>
      <c r="EO142" s="346"/>
      <c r="EP142" s="346"/>
      <c r="EQ142" s="346"/>
      <c r="ER142" s="346"/>
      <c r="ES142" s="346"/>
      <c r="ET142" s="346"/>
      <c r="EU142" s="346"/>
      <c r="EV142" s="346"/>
      <c r="EW142" s="346"/>
      <c r="EX142" s="346"/>
      <c r="EY142" s="346"/>
      <c r="EZ142" s="346"/>
      <c r="FA142" s="346"/>
      <c r="FB142" s="346"/>
      <c r="FC142" s="346"/>
      <c r="FD142" s="346"/>
      <c r="FE142" s="346"/>
      <c r="FF142" s="346"/>
      <c r="FG142" s="346"/>
      <c r="FH142" s="346"/>
      <c r="FI142" s="346"/>
      <c r="FJ142" s="346"/>
      <c r="FK142" s="346"/>
      <c r="FL142" s="346"/>
      <c r="FM142" s="346"/>
      <c r="FN142" s="346"/>
      <c r="FO142" s="346"/>
      <c r="FP142" s="346"/>
      <c r="FQ142" s="346"/>
      <c r="FR142" s="346"/>
      <c r="FS142" s="346"/>
      <c r="FT142" s="346"/>
      <c r="FU142" s="346"/>
      <c r="FV142" s="346"/>
      <c r="FW142" s="346"/>
      <c r="FX142" s="346"/>
      <c r="FY142" s="346"/>
      <c r="FZ142" s="346"/>
      <c r="GA142" s="346"/>
      <c r="GB142" s="346"/>
      <c r="GC142" s="346"/>
      <c r="GD142" s="346"/>
      <c r="GE142" s="346"/>
      <c r="GF142" s="346"/>
      <c r="GG142" s="346"/>
      <c r="GH142" s="346"/>
      <c r="GI142" s="346"/>
      <c r="GJ142" s="346"/>
      <c r="GK142" s="346"/>
      <c r="GL142" s="346"/>
      <c r="GM142" s="346"/>
      <c r="GN142" s="346"/>
      <c r="GO142" s="346"/>
      <c r="GP142" s="346"/>
      <c r="GQ142" s="346"/>
      <c r="GR142" s="346"/>
      <c r="GS142" s="346"/>
      <c r="GT142" s="346"/>
      <c r="GU142" s="346"/>
      <c r="GV142" s="346"/>
      <c r="GW142" s="346"/>
      <c r="GX142" s="346"/>
      <c r="GY142" s="346"/>
      <c r="GZ142" s="346"/>
      <c r="HA142" s="346"/>
      <c r="HB142" s="346"/>
      <c r="HC142" s="346"/>
      <c r="HD142" s="346"/>
      <c r="HE142" s="346"/>
      <c r="HF142" s="346"/>
      <c r="HG142" s="346"/>
      <c r="HH142" s="346"/>
      <c r="HI142" s="346"/>
      <c r="HJ142" s="346"/>
      <c r="HK142" s="346"/>
      <c r="HL142" s="346"/>
      <c r="HM142" s="346"/>
      <c r="HN142" s="346"/>
      <c r="HO142" s="346"/>
      <c r="HP142" s="346"/>
      <c r="HQ142" s="346"/>
      <c r="HR142" s="346"/>
      <c r="HS142" s="346"/>
      <c r="HT142" s="346"/>
      <c r="HU142" s="346"/>
      <c r="HV142" s="346"/>
      <c r="HW142" s="346"/>
      <c r="HX142" s="346"/>
      <c r="HY142" s="346"/>
      <c r="HZ142" s="346"/>
      <c r="IA142" s="346"/>
      <c r="IB142" s="346"/>
      <c r="IC142" s="346"/>
      <c r="ID142" s="346"/>
      <c r="IE142" s="346"/>
      <c r="IF142" s="346"/>
      <c r="IG142" s="346"/>
      <c r="IH142" s="346"/>
      <c r="II142" s="346"/>
      <c r="IJ142" s="346"/>
      <c r="IK142" s="346"/>
      <c r="IL142" s="346"/>
      <c r="IM142" s="346"/>
      <c r="IN142" s="346"/>
      <c r="IO142" s="346"/>
      <c r="IP142" s="346"/>
      <c r="IQ142" s="346"/>
      <c r="IR142" s="346"/>
      <c r="IS142" s="346"/>
      <c r="IT142" s="346"/>
      <c r="IU142" s="346"/>
      <c r="IV142" s="346"/>
    </row>
    <row r="143" spans="1:256">
      <c r="A143" s="318" t="s">
        <v>584</v>
      </c>
      <c r="B143" s="319" t="s">
        <v>581</v>
      </c>
      <c r="C143" s="343">
        <v>0</v>
      </c>
      <c r="D143" s="343"/>
      <c r="E143" s="343"/>
      <c r="F143" s="343"/>
      <c r="G143" s="343">
        <v>0</v>
      </c>
      <c r="H143" s="343">
        <v>0</v>
      </c>
      <c r="I143" s="343"/>
      <c r="J143" s="343">
        <v>0</v>
      </c>
      <c r="K143" s="346"/>
      <c r="L143" s="346">
        <v>0</v>
      </c>
      <c r="M143" s="346"/>
      <c r="N143" s="346"/>
      <c r="O143" s="346"/>
      <c r="P143" s="346"/>
      <c r="Q143" s="346"/>
      <c r="R143" s="346"/>
      <c r="S143" s="346"/>
      <c r="T143" s="346"/>
      <c r="U143" s="346"/>
      <c r="V143" s="346"/>
      <c r="W143" s="346"/>
      <c r="X143" s="346"/>
      <c r="Y143" s="346"/>
      <c r="Z143" s="346"/>
      <c r="AA143" s="346"/>
      <c r="AB143" s="346"/>
      <c r="AC143" s="346"/>
      <c r="AD143" s="346"/>
      <c r="AE143" s="346"/>
      <c r="AF143" s="346"/>
      <c r="AG143" s="346"/>
      <c r="AH143" s="346"/>
      <c r="AI143" s="346"/>
      <c r="AJ143" s="346"/>
      <c r="AK143" s="346"/>
      <c r="AL143" s="346"/>
      <c r="AM143" s="346"/>
      <c r="AN143" s="346"/>
      <c r="AO143" s="346"/>
      <c r="AP143" s="346"/>
      <c r="AQ143" s="346"/>
      <c r="AR143" s="346"/>
      <c r="AS143" s="346"/>
      <c r="AT143" s="346"/>
      <c r="AU143" s="346"/>
      <c r="AV143" s="346"/>
      <c r="AW143" s="346"/>
      <c r="AX143" s="346"/>
      <c r="AY143" s="346"/>
      <c r="AZ143" s="346"/>
      <c r="BA143" s="346"/>
      <c r="BB143" s="346"/>
      <c r="BC143" s="346"/>
      <c r="BD143" s="346"/>
      <c r="BE143" s="346"/>
      <c r="BF143" s="346"/>
      <c r="BG143" s="346"/>
      <c r="BH143" s="346"/>
      <c r="BI143" s="346"/>
      <c r="BJ143" s="346"/>
      <c r="BK143" s="346"/>
      <c r="BL143" s="346"/>
      <c r="BM143" s="346"/>
      <c r="BN143" s="346"/>
      <c r="BO143" s="346"/>
      <c r="BP143" s="346"/>
      <c r="BQ143" s="346"/>
      <c r="BR143" s="346"/>
      <c r="BS143" s="346"/>
      <c r="BT143" s="346"/>
      <c r="BU143" s="346"/>
      <c r="BV143" s="346"/>
      <c r="BW143" s="346"/>
      <c r="BX143" s="346"/>
      <c r="BY143" s="346"/>
      <c r="BZ143" s="346"/>
      <c r="CA143" s="346"/>
      <c r="CB143" s="346"/>
      <c r="CC143" s="346"/>
      <c r="CD143" s="346"/>
      <c r="CE143" s="346"/>
      <c r="CF143" s="346"/>
      <c r="CG143" s="346"/>
      <c r="CH143" s="346"/>
      <c r="CI143" s="346"/>
      <c r="CJ143" s="346"/>
      <c r="CK143" s="346"/>
      <c r="CL143" s="346"/>
      <c r="CM143" s="346"/>
      <c r="CN143" s="346"/>
      <c r="CO143" s="346"/>
      <c r="CP143" s="346"/>
      <c r="CQ143" s="346"/>
      <c r="CR143" s="346"/>
      <c r="CS143" s="346"/>
      <c r="CT143" s="346"/>
      <c r="CU143" s="346"/>
      <c r="CV143" s="346"/>
      <c r="CW143" s="346"/>
      <c r="CX143" s="346"/>
      <c r="CY143" s="346"/>
      <c r="CZ143" s="346"/>
      <c r="DA143" s="346"/>
      <c r="DB143" s="346"/>
      <c r="DC143" s="346"/>
      <c r="DD143" s="346"/>
      <c r="DE143" s="346"/>
      <c r="DF143" s="346"/>
      <c r="DG143" s="346"/>
      <c r="DH143" s="346"/>
      <c r="DI143" s="346"/>
      <c r="DJ143" s="346"/>
      <c r="DK143" s="346"/>
      <c r="DL143" s="346"/>
      <c r="DM143" s="346"/>
      <c r="DN143" s="346"/>
      <c r="DO143" s="346"/>
      <c r="DP143" s="346"/>
      <c r="DQ143" s="346"/>
      <c r="DR143" s="346"/>
      <c r="DS143" s="346"/>
      <c r="DT143" s="346"/>
      <c r="DU143" s="346"/>
      <c r="DV143" s="346"/>
      <c r="DW143" s="346"/>
      <c r="DX143" s="346"/>
      <c r="DY143" s="346"/>
      <c r="DZ143" s="346"/>
      <c r="EA143" s="346"/>
      <c r="EB143" s="346"/>
      <c r="EC143" s="346"/>
      <c r="ED143" s="346"/>
      <c r="EE143" s="346"/>
      <c r="EF143" s="346"/>
      <c r="EG143" s="346"/>
      <c r="EH143" s="346"/>
      <c r="EI143" s="346"/>
      <c r="EJ143" s="346"/>
      <c r="EK143" s="346"/>
      <c r="EL143" s="346"/>
      <c r="EM143" s="346"/>
      <c r="EN143" s="346"/>
      <c r="EO143" s="346"/>
      <c r="EP143" s="346"/>
      <c r="EQ143" s="346"/>
      <c r="ER143" s="346"/>
      <c r="ES143" s="346"/>
      <c r="ET143" s="346"/>
      <c r="EU143" s="346"/>
      <c r="EV143" s="346"/>
      <c r="EW143" s="346"/>
      <c r="EX143" s="346"/>
      <c r="EY143" s="346"/>
      <c r="EZ143" s="346"/>
      <c r="FA143" s="346"/>
      <c r="FB143" s="346"/>
      <c r="FC143" s="346"/>
      <c r="FD143" s="346"/>
      <c r="FE143" s="346"/>
      <c r="FF143" s="346"/>
      <c r="FG143" s="346"/>
      <c r="FH143" s="346"/>
      <c r="FI143" s="346"/>
      <c r="FJ143" s="346"/>
      <c r="FK143" s="346"/>
      <c r="FL143" s="346"/>
      <c r="FM143" s="346"/>
      <c r="FN143" s="346"/>
      <c r="FO143" s="346"/>
      <c r="FP143" s="346"/>
      <c r="FQ143" s="346"/>
      <c r="FR143" s="346"/>
      <c r="FS143" s="346"/>
      <c r="FT143" s="346"/>
      <c r="FU143" s="346"/>
      <c r="FV143" s="346"/>
      <c r="FW143" s="346"/>
      <c r="FX143" s="346"/>
      <c r="FY143" s="346"/>
      <c r="FZ143" s="346"/>
      <c r="GA143" s="346"/>
      <c r="GB143" s="346"/>
      <c r="GC143" s="346"/>
      <c r="GD143" s="346"/>
      <c r="GE143" s="346"/>
      <c r="GF143" s="346"/>
      <c r="GG143" s="346"/>
      <c r="GH143" s="346"/>
      <c r="GI143" s="346"/>
      <c r="GJ143" s="346"/>
      <c r="GK143" s="346"/>
      <c r="GL143" s="346"/>
      <c r="GM143" s="346"/>
      <c r="GN143" s="346"/>
      <c r="GO143" s="346"/>
      <c r="GP143" s="346"/>
      <c r="GQ143" s="346"/>
      <c r="GR143" s="346"/>
      <c r="GS143" s="346"/>
      <c r="GT143" s="346"/>
      <c r="GU143" s="346"/>
      <c r="GV143" s="346"/>
      <c r="GW143" s="346"/>
      <c r="GX143" s="346"/>
      <c r="GY143" s="346"/>
      <c r="GZ143" s="346"/>
      <c r="HA143" s="346"/>
      <c r="HB143" s="346"/>
      <c r="HC143" s="346"/>
      <c r="HD143" s="346"/>
      <c r="HE143" s="346"/>
      <c r="HF143" s="346"/>
      <c r="HG143" s="346"/>
      <c r="HH143" s="346"/>
      <c r="HI143" s="346"/>
      <c r="HJ143" s="346"/>
      <c r="HK143" s="346"/>
      <c r="HL143" s="346"/>
      <c r="HM143" s="346"/>
      <c r="HN143" s="346"/>
      <c r="HO143" s="346"/>
      <c r="HP143" s="346"/>
      <c r="HQ143" s="346"/>
      <c r="HR143" s="346"/>
      <c r="HS143" s="346"/>
      <c r="HT143" s="346"/>
      <c r="HU143" s="346"/>
      <c r="HV143" s="346"/>
      <c r="HW143" s="346"/>
      <c r="HX143" s="346"/>
      <c r="HY143" s="346"/>
      <c r="HZ143" s="346"/>
      <c r="IA143" s="346"/>
      <c r="IB143" s="346"/>
      <c r="IC143" s="346"/>
      <c r="ID143" s="346"/>
      <c r="IE143" s="346"/>
      <c r="IF143" s="346"/>
      <c r="IG143" s="346"/>
      <c r="IH143" s="346"/>
      <c r="II143" s="346"/>
      <c r="IJ143" s="346"/>
      <c r="IK143" s="346"/>
      <c r="IL143" s="346"/>
      <c r="IM143" s="346"/>
      <c r="IN143" s="346"/>
      <c r="IO143" s="346"/>
      <c r="IP143" s="346"/>
      <c r="IQ143" s="346"/>
      <c r="IR143" s="346"/>
      <c r="IS143" s="346"/>
      <c r="IT143" s="346"/>
      <c r="IU143" s="346"/>
      <c r="IV143" s="346"/>
    </row>
    <row r="144" spans="1:256">
      <c r="A144" s="318" t="s">
        <v>582</v>
      </c>
      <c r="B144" s="319" t="s">
        <v>583</v>
      </c>
      <c r="C144" s="343">
        <v>123</v>
      </c>
      <c r="D144" s="343"/>
      <c r="E144" s="343">
        <v>123</v>
      </c>
      <c r="F144" s="343"/>
      <c r="G144" s="343">
        <v>123</v>
      </c>
      <c r="H144" s="343">
        <v>0</v>
      </c>
      <c r="I144" s="343"/>
      <c r="J144" s="343">
        <v>0</v>
      </c>
      <c r="K144" s="346"/>
      <c r="L144" s="346">
        <v>0</v>
      </c>
      <c r="M144" s="346"/>
      <c r="N144" s="346"/>
      <c r="O144" s="346"/>
      <c r="P144" s="346"/>
      <c r="Q144" s="346"/>
      <c r="R144" s="346"/>
      <c r="S144" s="346"/>
      <c r="T144" s="346"/>
      <c r="U144" s="346"/>
      <c r="V144" s="346"/>
      <c r="W144" s="346"/>
      <c r="X144" s="346"/>
      <c r="Y144" s="346"/>
      <c r="Z144" s="346"/>
      <c r="AA144" s="346"/>
      <c r="AB144" s="346"/>
      <c r="AC144" s="346"/>
      <c r="AD144" s="346"/>
      <c r="AE144" s="346"/>
      <c r="AF144" s="346"/>
      <c r="AG144" s="346"/>
      <c r="AH144" s="346"/>
      <c r="AI144" s="346"/>
      <c r="AJ144" s="346"/>
      <c r="AK144" s="346"/>
      <c r="AL144" s="346"/>
      <c r="AM144" s="346"/>
      <c r="AN144" s="346"/>
      <c r="AO144" s="346"/>
      <c r="AP144" s="346"/>
      <c r="AQ144" s="346"/>
      <c r="AR144" s="346"/>
      <c r="AS144" s="346"/>
      <c r="AT144" s="346"/>
      <c r="AU144" s="346"/>
      <c r="AV144" s="346"/>
      <c r="AW144" s="346"/>
      <c r="AX144" s="346"/>
      <c r="AY144" s="346"/>
      <c r="AZ144" s="346"/>
      <c r="BA144" s="346"/>
      <c r="BB144" s="346"/>
      <c r="BC144" s="346"/>
      <c r="BD144" s="346"/>
      <c r="BE144" s="346"/>
      <c r="BF144" s="346"/>
      <c r="BG144" s="346"/>
      <c r="BH144" s="346"/>
      <c r="BI144" s="346"/>
      <c r="BJ144" s="346"/>
      <c r="BK144" s="346"/>
      <c r="BL144" s="346"/>
      <c r="BM144" s="346"/>
      <c r="BN144" s="346"/>
      <c r="BO144" s="346"/>
      <c r="BP144" s="346"/>
      <c r="BQ144" s="346"/>
      <c r="BR144" s="346"/>
      <c r="BS144" s="346"/>
      <c r="BT144" s="346"/>
      <c r="BU144" s="346"/>
      <c r="BV144" s="346"/>
      <c r="BW144" s="346"/>
      <c r="BX144" s="346"/>
      <c r="BY144" s="346"/>
      <c r="BZ144" s="346"/>
      <c r="CA144" s="346"/>
      <c r="CB144" s="346"/>
      <c r="CC144" s="346"/>
      <c r="CD144" s="346"/>
      <c r="CE144" s="346"/>
      <c r="CF144" s="346"/>
      <c r="CG144" s="346"/>
      <c r="CH144" s="346"/>
      <c r="CI144" s="346"/>
      <c r="CJ144" s="346"/>
      <c r="CK144" s="346"/>
      <c r="CL144" s="346"/>
      <c r="CM144" s="346"/>
      <c r="CN144" s="346"/>
      <c r="CO144" s="346"/>
      <c r="CP144" s="346"/>
      <c r="CQ144" s="346"/>
      <c r="CR144" s="346"/>
      <c r="CS144" s="346"/>
      <c r="CT144" s="346"/>
      <c r="CU144" s="346"/>
      <c r="CV144" s="346"/>
      <c r="CW144" s="346"/>
      <c r="CX144" s="346"/>
      <c r="CY144" s="346"/>
      <c r="CZ144" s="346"/>
      <c r="DA144" s="346"/>
      <c r="DB144" s="346"/>
      <c r="DC144" s="346"/>
      <c r="DD144" s="346"/>
      <c r="DE144" s="346"/>
      <c r="DF144" s="346"/>
      <c r="DG144" s="346"/>
      <c r="DH144" s="346"/>
      <c r="DI144" s="346"/>
      <c r="DJ144" s="346"/>
      <c r="DK144" s="346"/>
      <c r="DL144" s="346"/>
      <c r="DM144" s="346"/>
      <c r="DN144" s="346"/>
      <c r="DO144" s="346"/>
      <c r="DP144" s="346"/>
      <c r="DQ144" s="346"/>
      <c r="DR144" s="346"/>
      <c r="DS144" s="346"/>
      <c r="DT144" s="346"/>
      <c r="DU144" s="346"/>
      <c r="DV144" s="346"/>
      <c r="DW144" s="346"/>
      <c r="DX144" s="346"/>
      <c r="DY144" s="346"/>
      <c r="DZ144" s="346"/>
      <c r="EA144" s="346"/>
      <c r="EB144" s="346"/>
      <c r="EC144" s="346"/>
      <c r="ED144" s="346"/>
      <c r="EE144" s="346"/>
      <c r="EF144" s="346"/>
      <c r="EG144" s="346"/>
      <c r="EH144" s="346"/>
      <c r="EI144" s="346"/>
      <c r="EJ144" s="346"/>
      <c r="EK144" s="346"/>
      <c r="EL144" s="346"/>
      <c r="EM144" s="346"/>
      <c r="EN144" s="346"/>
      <c r="EO144" s="346"/>
      <c r="EP144" s="346"/>
      <c r="EQ144" s="346"/>
      <c r="ER144" s="346"/>
      <c r="ES144" s="346"/>
      <c r="ET144" s="346"/>
      <c r="EU144" s="346"/>
      <c r="EV144" s="346"/>
      <c r="EW144" s="346"/>
      <c r="EX144" s="346"/>
      <c r="EY144" s="346"/>
      <c r="EZ144" s="346"/>
      <c r="FA144" s="346"/>
      <c r="FB144" s="346"/>
      <c r="FC144" s="346"/>
      <c r="FD144" s="346"/>
      <c r="FE144" s="346"/>
      <c r="FF144" s="346"/>
      <c r="FG144" s="346"/>
      <c r="FH144" s="346"/>
      <c r="FI144" s="346"/>
      <c r="FJ144" s="346"/>
      <c r="FK144" s="346"/>
      <c r="FL144" s="346"/>
      <c r="FM144" s="346"/>
      <c r="FN144" s="346"/>
      <c r="FO144" s="346"/>
      <c r="FP144" s="346"/>
      <c r="FQ144" s="346"/>
      <c r="FR144" s="346"/>
      <c r="FS144" s="346"/>
      <c r="FT144" s="346"/>
      <c r="FU144" s="346"/>
      <c r="FV144" s="346"/>
      <c r="FW144" s="346"/>
      <c r="FX144" s="346"/>
      <c r="FY144" s="346"/>
      <c r="FZ144" s="346"/>
      <c r="GA144" s="346"/>
      <c r="GB144" s="346"/>
      <c r="GC144" s="346"/>
      <c r="GD144" s="346"/>
      <c r="GE144" s="346"/>
      <c r="GF144" s="346"/>
      <c r="GG144" s="346"/>
      <c r="GH144" s="346"/>
      <c r="GI144" s="346"/>
      <c r="GJ144" s="346"/>
      <c r="GK144" s="346"/>
      <c r="GL144" s="346"/>
      <c r="GM144" s="346"/>
      <c r="GN144" s="346"/>
      <c r="GO144" s="346"/>
      <c r="GP144" s="346"/>
      <c r="GQ144" s="346"/>
      <c r="GR144" s="346"/>
      <c r="GS144" s="346"/>
      <c r="GT144" s="346"/>
      <c r="GU144" s="346"/>
      <c r="GV144" s="346"/>
      <c r="GW144" s="346"/>
      <c r="GX144" s="346"/>
      <c r="GY144" s="346"/>
      <c r="GZ144" s="346"/>
      <c r="HA144" s="346"/>
      <c r="HB144" s="346"/>
      <c r="HC144" s="346"/>
      <c r="HD144" s="346"/>
      <c r="HE144" s="346"/>
      <c r="HF144" s="346"/>
      <c r="HG144" s="346"/>
      <c r="HH144" s="346"/>
      <c r="HI144" s="346"/>
      <c r="HJ144" s="346"/>
      <c r="HK144" s="346"/>
      <c r="HL144" s="346"/>
      <c r="HM144" s="346"/>
      <c r="HN144" s="346"/>
      <c r="HO144" s="346"/>
      <c r="HP144" s="346"/>
      <c r="HQ144" s="346"/>
      <c r="HR144" s="346"/>
      <c r="HS144" s="346"/>
      <c r="HT144" s="346"/>
      <c r="HU144" s="346"/>
      <c r="HV144" s="346"/>
      <c r="HW144" s="346"/>
      <c r="HX144" s="346"/>
      <c r="HY144" s="346"/>
      <c r="HZ144" s="346"/>
      <c r="IA144" s="346"/>
      <c r="IB144" s="346"/>
      <c r="IC144" s="346"/>
      <c r="ID144" s="346"/>
      <c r="IE144" s="346"/>
      <c r="IF144" s="346"/>
      <c r="IG144" s="346"/>
      <c r="IH144" s="346"/>
      <c r="II144" s="346"/>
      <c r="IJ144" s="346"/>
      <c r="IK144" s="346"/>
      <c r="IL144" s="346"/>
      <c r="IM144" s="346"/>
      <c r="IN144" s="346"/>
      <c r="IO144" s="346"/>
      <c r="IP144" s="346"/>
      <c r="IQ144" s="346"/>
      <c r="IR144" s="346"/>
      <c r="IS144" s="346"/>
      <c r="IT144" s="346"/>
      <c r="IU144" s="346"/>
      <c r="IV144" s="346"/>
    </row>
    <row r="145" spans="1:256">
      <c r="A145" s="318" t="s">
        <v>584</v>
      </c>
      <c r="B145" s="319" t="s">
        <v>585</v>
      </c>
      <c r="C145" s="343">
        <v>0</v>
      </c>
      <c r="D145" s="343"/>
      <c r="E145" s="343"/>
      <c r="F145" s="343"/>
      <c r="G145" s="343">
        <v>0</v>
      </c>
      <c r="H145" s="343">
        <v>0</v>
      </c>
      <c r="I145" s="343"/>
      <c r="J145" s="343">
        <v>0</v>
      </c>
      <c r="K145" s="346"/>
      <c r="L145" s="346">
        <v>0</v>
      </c>
      <c r="M145" s="346"/>
      <c r="N145" s="346"/>
      <c r="O145" s="346"/>
      <c r="P145" s="346"/>
      <c r="Q145" s="346"/>
      <c r="R145" s="346"/>
      <c r="S145" s="346"/>
      <c r="T145" s="346"/>
      <c r="U145" s="346"/>
      <c r="V145" s="346"/>
      <c r="W145" s="346"/>
      <c r="X145" s="346"/>
      <c r="Y145" s="346"/>
      <c r="Z145" s="346"/>
      <c r="AA145" s="346"/>
      <c r="AB145" s="346"/>
      <c r="AC145" s="346"/>
      <c r="AD145" s="346"/>
      <c r="AE145" s="346"/>
      <c r="AF145" s="346"/>
      <c r="AG145" s="346"/>
      <c r="AH145" s="346"/>
      <c r="AI145" s="346"/>
      <c r="AJ145" s="346"/>
      <c r="AK145" s="346"/>
      <c r="AL145" s="346"/>
      <c r="AM145" s="346"/>
      <c r="AN145" s="346"/>
      <c r="AO145" s="346"/>
      <c r="AP145" s="346"/>
      <c r="AQ145" s="346"/>
      <c r="AR145" s="346"/>
      <c r="AS145" s="346"/>
      <c r="AT145" s="346"/>
      <c r="AU145" s="346"/>
      <c r="AV145" s="346"/>
      <c r="AW145" s="346"/>
      <c r="AX145" s="346"/>
      <c r="AY145" s="346"/>
      <c r="AZ145" s="346"/>
      <c r="BA145" s="346"/>
      <c r="BB145" s="346"/>
      <c r="BC145" s="346"/>
      <c r="BD145" s="346"/>
      <c r="BE145" s="346"/>
      <c r="BF145" s="346"/>
      <c r="BG145" s="346"/>
      <c r="BH145" s="346"/>
      <c r="BI145" s="346"/>
      <c r="BJ145" s="346"/>
      <c r="BK145" s="346"/>
      <c r="BL145" s="346"/>
      <c r="BM145" s="346"/>
      <c r="BN145" s="346"/>
      <c r="BO145" s="346"/>
      <c r="BP145" s="346"/>
      <c r="BQ145" s="346"/>
      <c r="BR145" s="346"/>
      <c r="BS145" s="346"/>
      <c r="BT145" s="346"/>
      <c r="BU145" s="346"/>
      <c r="BV145" s="346"/>
      <c r="BW145" s="346"/>
      <c r="BX145" s="346"/>
      <c r="BY145" s="346"/>
      <c r="BZ145" s="346"/>
      <c r="CA145" s="346"/>
      <c r="CB145" s="346"/>
      <c r="CC145" s="346"/>
      <c r="CD145" s="346"/>
      <c r="CE145" s="346"/>
      <c r="CF145" s="346"/>
      <c r="CG145" s="346"/>
      <c r="CH145" s="346"/>
      <c r="CI145" s="346"/>
      <c r="CJ145" s="346"/>
      <c r="CK145" s="346"/>
      <c r="CL145" s="346"/>
      <c r="CM145" s="346"/>
      <c r="CN145" s="346"/>
      <c r="CO145" s="346"/>
      <c r="CP145" s="346"/>
      <c r="CQ145" s="346"/>
      <c r="CR145" s="346"/>
      <c r="CS145" s="346"/>
      <c r="CT145" s="346"/>
      <c r="CU145" s="346"/>
      <c r="CV145" s="346"/>
      <c r="CW145" s="346"/>
      <c r="CX145" s="346"/>
      <c r="CY145" s="346"/>
      <c r="CZ145" s="346"/>
      <c r="DA145" s="346"/>
      <c r="DB145" s="346"/>
      <c r="DC145" s="346"/>
      <c r="DD145" s="346"/>
      <c r="DE145" s="346"/>
      <c r="DF145" s="346"/>
      <c r="DG145" s="346"/>
      <c r="DH145" s="346"/>
      <c r="DI145" s="346"/>
      <c r="DJ145" s="346"/>
      <c r="DK145" s="346"/>
      <c r="DL145" s="346"/>
      <c r="DM145" s="346"/>
      <c r="DN145" s="346"/>
      <c r="DO145" s="346"/>
      <c r="DP145" s="346"/>
      <c r="DQ145" s="346"/>
      <c r="DR145" s="346"/>
      <c r="DS145" s="346"/>
      <c r="DT145" s="346"/>
      <c r="DU145" s="346"/>
      <c r="DV145" s="346"/>
      <c r="DW145" s="346"/>
      <c r="DX145" s="346"/>
      <c r="DY145" s="346"/>
      <c r="DZ145" s="346"/>
      <c r="EA145" s="346"/>
      <c r="EB145" s="346"/>
      <c r="EC145" s="346"/>
      <c r="ED145" s="346"/>
      <c r="EE145" s="346"/>
      <c r="EF145" s="346"/>
      <c r="EG145" s="346"/>
      <c r="EH145" s="346"/>
      <c r="EI145" s="346"/>
      <c r="EJ145" s="346"/>
      <c r="EK145" s="346"/>
      <c r="EL145" s="346"/>
      <c r="EM145" s="346"/>
      <c r="EN145" s="346"/>
      <c r="EO145" s="346"/>
      <c r="EP145" s="346"/>
      <c r="EQ145" s="346"/>
      <c r="ER145" s="346"/>
      <c r="ES145" s="346"/>
      <c r="ET145" s="346"/>
      <c r="EU145" s="346"/>
      <c r="EV145" s="346"/>
      <c r="EW145" s="346"/>
      <c r="EX145" s="346"/>
      <c r="EY145" s="346"/>
      <c r="EZ145" s="346"/>
      <c r="FA145" s="346"/>
      <c r="FB145" s="346"/>
      <c r="FC145" s="346"/>
      <c r="FD145" s="346"/>
      <c r="FE145" s="346"/>
      <c r="FF145" s="346"/>
      <c r="FG145" s="346"/>
      <c r="FH145" s="346"/>
      <c r="FI145" s="346"/>
      <c r="FJ145" s="346"/>
      <c r="FK145" s="346"/>
      <c r="FL145" s="346"/>
      <c r="FM145" s="346"/>
      <c r="FN145" s="346"/>
      <c r="FO145" s="346"/>
      <c r="FP145" s="346"/>
      <c r="FQ145" s="346"/>
      <c r="FR145" s="346"/>
      <c r="FS145" s="346"/>
      <c r="FT145" s="346"/>
      <c r="FU145" s="346"/>
      <c r="FV145" s="346"/>
      <c r="FW145" s="346"/>
      <c r="FX145" s="346"/>
      <c r="FY145" s="346"/>
      <c r="FZ145" s="346"/>
      <c r="GA145" s="346"/>
      <c r="GB145" s="346"/>
      <c r="GC145" s="346"/>
      <c r="GD145" s="346"/>
      <c r="GE145" s="346"/>
      <c r="GF145" s="346"/>
      <c r="GG145" s="346"/>
      <c r="GH145" s="346"/>
      <c r="GI145" s="346"/>
      <c r="GJ145" s="346"/>
      <c r="GK145" s="346"/>
      <c r="GL145" s="346"/>
      <c r="GM145" s="346"/>
      <c r="GN145" s="346"/>
      <c r="GO145" s="346"/>
      <c r="GP145" s="346"/>
      <c r="GQ145" s="346"/>
      <c r="GR145" s="346"/>
      <c r="GS145" s="346"/>
      <c r="GT145" s="346"/>
      <c r="GU145" s="346"/>
      <c r="GV145" s="346"/>
      <c r="GW145" s="346"/>
      <c r="GX145" s="346"/>
      <c r="GY145" s="346"/>
      <c r="GZ145" s="346"/>
      <c r="HA145" s="346"/>
      <c r="HB145" s="346"/>
      <c r="HC145" s="346"/>
      <c r="HD145" s="346"/>
      <c r="HE145" s="346"/>
      <c r="HF145" s="346"/>
      <c r="HG145" s="346"/>
      <c r="HH145" s="346"/>
      <c r="HI145" s="346"/>
      <c r="HJ145" s="346"/>
      <c r="HK145" s="346"/>
      <c r="HL145" s="346"/>
      <c r="HM145" s="346"/>
      <c r="HN145" s="346"/>
      <c r="HO145" s="346"/>
      <c r="HP145" s="346"/>
      <c r="HQ145" s="346"/>
      <c r="HR145" s="346"/>
      <c r="HS145" s="346"/>
      <c r="HT145" s="346"/>
      <c r="HU145" s="346"/>
      <c r="HV145" s="346"/>
      <c r="HW145" s="346"/>
      <c r="HX145" s="346"/>
      <c r="HY145" s="346"/>
      <c r="HZ145" s="346"/>
      <c r="IA145" s="346"/>
      <c r="IB145" s="346"/>
      <c r="IC145" s="346"/>
      <c r="ID145" s="346"/>
      <c r="IE145" s="346"/>
      <c r="IF145" s="346"/>
      <c r="IG145" s="346"/>
      <c r="IH145" s="346"/>
      <c r="II145" s="346"/>
      <c r="IJ145" s="346"/>
      <c r="IK145" s="346"/>
      <c r="IL145" s="346"/>
      <c r="IM145" s="346"/>
      <c r="IN145" s="346"/>
      <c r="IO145" s="346"/>
      <c r="IP145" s="346"/>
      <c r="IQ145" s="346"/>
      <c r="IR145" s="346"/>
      <c r="IS145" s="346"/>
      <c r="IT145" s="346"/>
      <c r="IU145" s="346"/>
      <c r="IV145" s="346"/>
    </row>
    <row r="146" spans="1:256">
      <c r="A146" s="318" t="s">
        <v>586</v>
      </c>
      <c r="B146" s="319" t="s">
        <v>904</v>
      </c>
      <c r="C146" s="343">
        <v>174312</v>
      </c>
      <c r="D146" s="343">
        <v>166859</v>
      </c>
      <c r="E146" s="343">
        <v>7453</v>
      </c>
      <c r="F146" s="343">
        <v>16705</v>
      </c>
      <c r="G146" s="343">
        <v>221610.66</v>
      </c>
      <c r="H146" s="343"/>
      <c r="I146" s="343">
        <v>189</v>
      </c>
      <c r="J146" s="343">
        <v>0</v>
      </c>
      <c r="K146" s="346"/>
      <c r="L146" s="346">
        <v>0</v>
      </c>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6"/>
      <c r="AL146" s="346"/>
      <c r="AM146" s="346"/>
      <c r="AN146" s="346"/>
      <c r="AO146" s="346"/>
      <c r="AP146" s="346"/>
      <c r="AQ146" s="346"/>
      <c r="AR146" s="346"/>
      <c r="AS146" s="346"/>
      <c r="AT146" s="346"/>
      <c r="AU146" s="346"/>
      <c r="AV146" s="346"/>
      <c r="AW146" s="346"/>
      <c r="AX146" s="346"/>
      <c r="AY146" s="346"/>
      <c r="AZ146" s="346"/>
      <c r="BA146" s="346"/>
      <c r="BB146" s="346"/>
      <c r="BC146" s="346"/>
      <c r="BD146" s="346"/>
      <c r="BE146" s="346"/>
      <c r="BF146" s="346"/>
      <c r="BG146" s="346"/>
      <c r="BH146" s="346"/>
      <c r="BI146" s="346"/>
      <c r="BJ146" s="346"/>
      <c r="BK146" s="346"/>
      <c r="BL146" s="346"/>
      <c r="BM146" s="346"/>
      <c r="BN146" s="346"/>
      <c r="BO146" s="346"/>
      <c r="BP146" s="346"/>
      <c r="BQ146" s="346"/>
      <c r="BR146" s="346"/>
      <c r="BS146" s="346"/>
      <c r="BT146" s="346"/>
      <c r="BU146" s="346"/>
      <c r="BV146" s="346"/>
      <c r="BW146" s="346"/>
      <c r="BX146" s="346"/>
      <c r="BY146" s="346"/>
      <c r="BZ146" s="346"/>
      <c r="CA146" s="346"/>
      <c r="CB146" s="346"/>
      <c r="CC146" s="346"/>
      <c r="CD146" s="346"/>
      <c r="CE146" s="346"/>
      <c r="CF146" s="346"/>
      <c r="CG146" s="346"/>
      <c r="CH146" s="346"/>
      <c r="CI146" s="346"/>
      <c r="CJ146" s="346"/>
      <c r="CK146" s="346"/>
      <c r="CL146" s="346"/>
      <c r="CM146" s="346"/>
      <c r="CN146" s="346"/>
      <c r="CO146" s="346"/>
      <c r="CP146" s="346"/>
      <c r="CQ146" s="346"/>
      <c r="CR146" s="346"/>
      <c r="CS146" s="346"/>
      <c r="CT146" s="346"/>
      <c r="CU146" s="346"/>
      <c r="CV146" s="346"/>
      <c r="CW146" s="346"/>
      <c r="CX146" s="346"/>
      <c r="CY146" s="346"/>
      <c r="CZ146" s="346"/>
      <c r="DA146" s="346"/>
      <c r="DB146" s="346"/>
      <c r="DC146" s="346"/>
      <c r="DD146" s="346"/>
      <c r="DE146" s="346"/>
      <c r="DF146" s="346"/>
      <c r="DG146" s="346"/>
      <c r="DH146" s="346"/>
      <c r="DI146" s="346"/>
      <c r="DJ146" s="346"/>
      <c r="DK146" s="346"/>
      <c r="DL146" s="346"/>
      <c r="DM146" s="346"/>
      <c r="DN146" s="346"/>
      <c r="DO146" s="346"/>
      <c r="DP146" s="346"/>
      <c r="DQ146" s="346"/>
      <c r="DR146" s="346"/>
      <c r="DS146" s="346"/>
      <c r="DT146" s="346"/>
      <c r="DU146" s="346"/>
      <c r="DV146" s="346"/>
      <c r="DW146" s="346"/>
      <c r="DX146" s="346"/>
      <c r="DY146" s="346"/>
      <c r="DZ146" s="346"/>
      <c r="EA146" s="346"/>
      <c r="EB146" s="346"/>
      <c r="EC146" s="346"/>
      <c r="ED146" s="346"/>
      <c r="EE146" s="346"/>
      <c r="EF146" s="346"/>
      <c r="EG146" s="346"/>
      <c r="EH146" s="346"/>
      <c r="EI146" s="346"/>
      <c r="EJ146" s="346"/>
      <c r="EK146" s="346"/>
      <c r="EL146" s="346"/>
      <c r="EM146" s="346"/>
      <c r="EN146" s="346"/>
      <c r="EO146" s="346"/>
      <c r="EP146" s="346"/>
      <c r="EQ146" s="346"/>
      <c r="ER146" s="346"/>
      <c r="ES146" s="346"/>
      <c r="ET146" s="346"/>
      <c r="EU146" s="346"/>
      <c r="EV146" s="346"/>
      <c r="EW146" s="346"/>
      <c r="EX146" s="346"/>
      <c r="EY146" s="346"/>
      <c r="EZ146" s="346"/>
      <c r="FA146" s="346"/>
      <c r="FB146" s="346"/>
      <c r="FC146" s="346"/>
      <c r="FD146" s="346"/>
      <c r="FE146" s="346"/>
      <c r="FF146" s="346"/>
      <c r="FG146" s="346"/>
      <c r="FH146" s="346"/>
      <c r="FI146" s="346"/>
      <c r="FJ146" s="346"/>
      <c r="FK146" s="346"/>
      <c r="FL146" s="346"/>
      <c r="FM146" s="346"/>
      <c r="FN146" s="346"/>
      <c r="FO146" s="346"/>
      <c r="FP146" s="346"/>
      <c r="FQ146" s="346"/>
      <c r="FR146" s="346"/>
      <c r="FS146" s="346"/>
      <c r="FT146" s="346"/>
      <c r="FU146" s="346"/>
      <c r="FV146" s="346"/>
      <c r="FW146" s="346"/>
      <c r="FX146" s="346"/>
      <c r="FY146" s="346"/>
      <c r="FZ146" s="346"/>
      <c r="GA146" s="346"/>
      <c r="GB146" s="346"/>
      <c r="GC146" s="346"/>
      <c r="GD146" s="346"/>
      <c r="GE146" s="346"/>
      <c r="GF146" s="346"/>
      <c r="GG146" s="346"/>
      <c r="GH146" s="346"/>
      <c r="GI146" s="346"/>
      <c r="GJ146" s="346"/>
      <c r="GK146" s="346"/>
      <c r="GL146" s="346"/>
      <c r="GM146" s="346"/>
      <c r="GN146" s="346"/>
      <c r="GO146" s="346"/>
      <c r="GP146" s="346"/>
      <c r="GQ146" s="346"/>
      <c r="GR146" s="346"/>
      <c r="GS146" s="346"/>
      <c r="GT146" s="346"/>
      <c r="GU146" s="346"/>
      <c r="GV146" s="346"/>
      <c r="GW146" s="346"/>
      <c r="GX146" s="346"/>
      <c r="GY146" s="346"/>
      <c r="GZ146" s="346"/>
      <c r="HA146" s="346"/>
      <c r="HB146" s="346"/>
      <c r="HC146" s="346"/>
      <c r="HD146" s="346"/>
      <c r="HE146" s="346"/>
      <c r="HF146" s="346"/>
      <c r="HG146" s="346"/>
      <c r="HH146" s="346"/>
      <c r="HI146" s="346"/>
      <c r="HJ146" s="346"/>
      <c r="HK146" s="346"/>
      <c r="HL146" s="346"/>
      <c r="HM146" s="346"/>
      <c r="HN146" s="346"/>
      <c r="HO146" s="346"/>
      <c r="HP146" s="346"/>
      <c r="HQ146" s="346"/>
      <c r="HR146" s="346"/>
      <c r="HS146" s="346"/>
      <c r="HT146" s="346"/>
      <c r="HU146" s="346"/>
      <c r="HV146" s="346"/>
      <c r="HW146" s="346"/>
      <c r="HX146" s="346"/>
      <c r="HY146" s="346"/>
      <c r="HZ146" s="346"/>
      <c r="IA146" s="346"/>
      <c r="IB146" s="346"/>
      <c r="IC146" s="346"/>
      <c r="ID146" s="346"/>
      <c r="IE146" s="346"/>
      <c r="IF146" s="346"/>
      <c r="IG146" s="346"/>
      <c r="IH146" s="346"/>
      <c r="II146" s="346"/>
      <c r="IJ146" s="346"/>
      <c r="IK146" s="346"/>
      <c r="IL146" s="346"/>
      <c r="IM146" s="346"/>
      <c r="IN146" s="346"/>
      <c r="IO146" s="346"/>
      <c r="IP146" s="346"/>
      <c r="IQ146" s="346"/>
      <c r="IR146" s="346"/>
      <c r="IS146" s="346"/>
      <c r="IT146" s="346"/>
      <c r="IU146" s="346"/>
      <c r="IV146" s="346"/>
    </row>
    <row r="147" spans="1:256">
      <c r="A147" s="318" t="s">
        <v>861</v>
      </c>
      <c r="B147" s="319" t="s">
        <v>863</v>
      </c>
      <c r="C147" s="343">
        <v>74623</v>
      </c>
      <c r="D147" s="343">
        <v>69165</v>
      </c>
      <c r="E147" s="343">
        <v>5458</v>
      </c>
      <c r="F147" s="343"/>
      <c r="G147" s="343">
        <v>74623.278000000006</v>
      </c>
      <c r="H147" s="343">
        <v>-0.27800000000570435</v>
      </c>
      <c r="I147" s="343"/>
      <c r="J147" s="343">
        <v>-0.27800000000570435</v>
      </c>
      <c r="K147" s="346"/>
      <c r="L147" s="346">
        <v>0</v>
      </c>
      <c r="M147" s="346"/>
      <c r="N147" s="346"/>
      <c r="O147" s="346"/>
      <c r="P147" s="346"/>
      <c r="Q147" s="346"/>
      <c r="R147" s="346"/>
      <c r="S147" s="346"/>
      <c r="T147" s="346"/>
      <c r="U147" s="346"/>
      <c r="V147" s="346"/>
      <c r="W147" s="346"/>
      <c r="X147" s="346"/>
      <c r="Y147" s="346"/>
      <c r="Z147" s="346"/>
      <c r="AA147" s="346"/>
      <c r="AB147" s="346"/>
      <c r="AC147" s="346"/>
      <c r="AD147" s="346"/>
      <c r="AE147" s="346"/>
      <c r="AF147" s="346"/>
      <c r="AG147" s="346"/>
      <c r="AH147" s="346"/>
      <c r="AI147" s="346"/>
      <c r="AJ147" s="346"/>
      <c r="AK147" s="346"/>
      <c r="AL147" s="346"/>
      <c r="AM147" s="346"/>
      <c r="AN147" s="346"/>
      <c r="AO147" s="346"/>
      <c r="AP147" s="346"/>
      <c r="AQ147" s="346"/>
      <c r="AR147" s="346"/>
      <c r="AS147" s="346"/>
      <c r="AT147" s="346"/>
      <c r="AU147" s="346"/>
      <c r="AV147" s="346"/>
      <c r="AW147" s="346"/>
      <c r="AX147" s="346"/>
      <c r="AY147" s="346"/>
      <c r="AZ147" s="346"/>
      <c r="BA147" s="346"/>
      <c r="BB147" s="346"/>
      <c r="BC147" s="346"/>
      <c r="BD147" s="346"/>
      <c r="BE147" s="346"/>
      <c r="BF147" s="346"/>
      <c r="BG147" s="346"/>
      <c r="BH147" s="346"/>
      <c r="BI147" s="346"/>
      <c r="BJ147" s="346"/>
      <c r="BK147" s="346"/>
      <c r="BL147" s="346"/>
      <c r="BM147" s="346"/>
      <c r="BN147" s="346"/>
      <c r="BO147" s="346"/>
      <c r="BP147" s="346"/>
      <c r="BQ147" s="346"/>
      <c r="BR147" s="346"/>
      <c r="BS147" s="346"/>
      <c r="BT147" s="346"/>
      <c r="BU147" s="346"/>
      <c r="BV147" s="346"/>
      <c r="BW147" s="346"/>
      <c r="BX147" s="346"/>
      <c r="BY147" s="346"/>
      <c r="BZ147" s="346"/>
      <c r="CA147" s="346"/>
      <c r="CB147" s="346"/>
      <c r="CC147" s="346"/>
      <c r="CD147" s="346"/>
      <c r="CE147" s="346"/>
      <c r="CF147" s="346"/>
      <c r="CG147" s="346"/>
      <c r="CH147" s="346"/>
      <c r="CI147" s="346"/>
      <c r="CJ147" s="346"/>
      <c r="CK147" s="346"/>
      <c r="CL147" s="346"/>
      <c r="CM147" s="346"/>
      <c r="CN147" s="346"/>
      <c r="CO147" s="346"/>
      <c r="CP147" s="346"/>
      <c r="CQ147" s="346"/>
      <c r="CR147" s="346"/>
      <c r="CS147" s="346"/>
      <c r="CT147" s="346"/>
      <c r="CU147" s="346"/>
      <c r="CV147" s="346"/>
      <c r="CW147" s="346"/>
      <c r="CX147" s="346"/>
      <c r="CY147" s="346"/>
      <c r="CZ147" s="346"/>
      <c r="DA147" s="346"/>
      <c r="DB147" s="346"/>
      <c r="DC147" s="346"/>
      <c r="DD147" s="346"/>
      <c r="DE147" s="346"/>
      <c r="DF147" s="346"/>
      <c r="DG147" s="346"/>
      <c r="DH147" s="346"/>
      <c r="DI147" s="346"/>
      <c r="DJ147" s="346"/>
      <c r="DK147" s="346"/>
      <c r="DL147" s="346"/>
      <c r="DM147" s="346"/>
      <c r="DN147" s="346"/>
      <c r="DO147" s="346"/>
      <c r="DP147" s="346"/>
      <c r="DQ147" s="346"/>
      <c r="DR147" s="346"/>
      <c r="DS147" s="346"/>
      <c r="DT147" s="346"/>
      <c r="DU147" s="346"/>
      <c r="DV147" s="346"/>
      <c r="DW147" s="346"/>
      <c r="DX147" s="346"/>
      <c r="DY147" s="346"/>
      <c r="DZ147" s="346"/>
      <c r="EA147" s="346"/>
      <c r="EB147" s="346"/>
      <c r="EC147" s="346"/>
      <c r="ED147" s="346"/>
      <c r="EE147" s="346"/>
      <c r="EF147" s="346"/>
      <c r="EG147" s="346"/>
      <c r="EH147" s="346"/>
      <c r="EI147" s="346"/>
      <c r="EJ147" s="346"/>
      <c r="EK147" s="346"/>
      <c r="EL147" s="346"/>
      <c r="EM147" s="346"/>
      <c r="EN147" s="346"/>
      <c r="EO147" s="346"/>
      <c r="EP147" s="346"/>
      <c r="EQ147" s="346"/>
      <c r="ER147" s="346"/>
      <c r="ES147" s="346"/>
      <c r="ET147" s="346"/>
      <c r="EU147" s="346"/>
      <c r="EV147" s="346"/>
      <c r="EW147" s="346"/>
      <c r="EX147" s="346"/>
      <c r="EY147" s="346"/>
      <c r="EZ147" s="346"/>
      <c r="FA147" s="346"/>
      <c r="FB147" s="346"/>
      <c r="FC147" s="346"/>
      <c r="FD147" s="346"/>
      <c r="FE147" s="346"/>
      <c r="FF147" s="346"/>
      <c r="FG147" s="346"/>
      <c r="FH147" s="346"/>
      <c r="FI147" s="346"/>
      <c r="FJ147" s="346"/>
      <c r="FK147" s="346"/>
      <c r="FL147" s="346"/>
      <c r="FM147" s="346"/>
      <c r="FN147" s="346"/>
      <c r="FO147" s="346"/>
      <c r="FP147" s="346"/>
      <c r="FQ147" s="346"/>
      <c r="FR147" s="346"/>
      <c r="FS147" s="346"/>
      <c r="FT147" s="346"/>
      <c r="FU147" s="346"/>
      <c r="FV147" s="346"/>
      <c r="FW147" s="346"/>
      <c r="FX147" s="346"/>
      <c r="FY147" s="346"/>
      <c r="FZ147" s="346"/>
      <c r="GA147" s="346"/>
      <c r="GB147" s="346"/>
      <c r="GC147" s="346"/>
      <c r="GD147" s="346"/>
      <c r="GE147" s="346"/>
      <c r="GF147" s="346"/>
      <c r="GG147" s="346"/>
      <c r="GH147" s="346"/>
      <c r="GI147" s="346"/>
      <c r="GJ147" s="346"/>
      <c r="GK147" s="346"/>
      <c r="GL147" s="346"/>
      <c r="GM147" s="346"/>
      <c r="GN147" s="346"/>
      <c r="GO147" s="346"/>
      <c r="GP147" s="346"/>
      <c r="GQ147" s="346"/>
      <c r="GR147" s="346"/>
      <c r="GS147" s="346"/>
      <c r="GT147" s="346"/>
      <c r="GU147" s="346"/>
      <c r="GV147" s="346"/>
      <c r="GW147" s="346"/>
      <c r="GX147" s="346"/>
      <c r="GY147" s="346"/>
      <c r="GZ147" s="346"/>
      <c r="HA147" s="346"/>
      <c r="HB147" s="346"/>
      <c r="HC147" s="346"/>
      <c r="HD147" s="346"/>
      <c r="HE147" s="346"/>
      <c r="HF147" s="346"/>
      <c r="HG147" s="346"/>
      <c r="HH147" s="346"/>
      <c r="HI147" s="346"/>
      <c r="HJ147" s="346"/>
      <c r="HK147" s="346"/>
      <c r="HL147" s="346"/>
      <c r="HM147" s="346"/>
      <c r="HN147" s="346"/>
      <c r="HO147" s="346"/>
      <c r="HP147" s="346"/>
      <c r="HQ147" s="346"/>
      <c r="HR147" s="346"/>
      <c r="HS147" s="346"/>
      <c r="HT147" s="346"/>
      <c r="HU147" s="346"/>
      <c r="HV147" s="346"/>
      <c r="HW147" s="346"/>
      <c r="HX147" s="346"/>
      <c r="HY147" s="346"/>
      <c r="HZ147" s="346"/>
      <c r="IA147" s="346"/>
      <c r="IB147" s="346"/>
      <c r="IC147" s="346"/>
      <c r="ID147" s="346"/>
      <c r="IE147" s="346"/>
      <c r="IF147" s="346"/>
      <c r="IG147" s="346"/>
      <c r="IH147" s="346"/>
      <c r="II147" s="346"/>
      <c r="IJ147" s="346"/>
      <c r="IK147" s="346"/>
      <c r="IL147" s="346"/>
      <c r="IM147" s="346"/>
      <c r="IN147" s="346"/>
      <c r="IO147" s="346"/>
      <c r="IP147" s="346"/>
      <c r="IQ147" s="346"/>
      <c r="IR147" s="346"/>
      <c r="IS147" s="346"/>
      <c r="IT147" s="346"/>
      <c r="IU147" s="346"/>
      <c r="IV147" s="346"/>
    </row>
    <row r="148" spans="1:256">
      <c r="A148" s="318" t="s">
        <v>862</v>
      </c>
      <c r="B148" s="319" t="s">
        <v>865</v>
      </c>
      <c r="C148" s="343">
        <v>73338</v>
      </c>
      <c r="D148" s="343">
        <v>60749</v>
      </c>
      <c r="E148" s="343">
        <v>12589</v>
      </c>
      <c r="F148" s="343"/>
      <c r="G148" s="343">
        <v>70347.337</v>
      </c>
      <c r="H148" s="343">
        <v>2990.6630000000005</v>
      </c>
      <c r="I148" s="343">
        <v>2990.6630000000005</v>
      </c>
      <c r="J148" s="343"/>
      <c r="K148" s="346"/>
      <c r="L148" s="346">
        <v>0</v>
      </c>
      <c r="M148" s="346"/>
      <c r="N148" s="346"/>
      <c r="O148" s="346"/>
      <c r="P148" s="346"/>
      <c r="Q148" s="346"/>
      <c r="R148" s="346"/>
      <c r="S148" s="346"/>
      <c r="T148" s="346"/>
      <c r="U148" s="346"/>
      <c r="V148" s="346"/>
      <c r="W148" s="346"/>
      <c r="X148" s="346"/>
      <c r="Y148" s="346"/>
      <c r="Z148" s="346"/>
      <c r="AA148" s="346"/>
      <c r="AB148" s="346"/>
      <c r="AC148" s="346"/>
      <c r="AD148" s="346"/>
      <c r="AE148" s="346"/>
      <c r="AF148" s="346"/>
      <c r="AG148" s="346"/>
      <c r="AH148" s="346"/>
      <c r="AI148" s="346"/>
      <c r="AJ148" s="346"/>
      <c r="AK148" s="346"/>
      <c r="AL148" s="346"/>
      <c r="AM148" s="346"/>
      <c r="AN148" s="346"/>
      <c r="AO148" s="346"/>
      <c r="AP148" s="346"/>
      <c r="AQ148" s="346"/>
      <c r="AR148" s="346"/>
      <c r="AS148" s="346"/>
      <c r="AT148" s="346"/>
      <c r="AU148" s="346"/>
      <c r="AV148" s="346"/>
      <c r="AW148" s="346"/>
      <c r="AX148" s="346"/>
      <c r="AY148" s="346"/>
      <c r="AZ148" s="346"/>
      <c r="BA148" s="346"/>
      <c r="BB148" s="346"/>
      <c r="BC148" s="346"/>
      <c r="BD148" s="346"/>
      <c r="BE148" s="346"/>
      <c r="BF148" s="346"/>
      <c r="BG148" s="346"/>
      <c r="BH148" s="346"/>
      <c r="BI148" s="346"/>
      <c r="BJ148" s="346"/>
      <c r="BK148" s="346"/>
      <c r="BL148" s="346"/>
      <c r="BM148" s="346"/>
      <c r="BN148" s="346"/>
      <c r="BO148" s="346"/>
      <c r="BP148" s="346"/>
      <c r="BQ148" s="346"/>
      <c r="BR148" s="346"/>
      <c r="BS148" s="346"/>
      <c r="BT148" s="346"/>
      <c r="BU148" s="346"/>
      <c r="BV148" s="346"/>
      <c r="BW148" s="346"/>
      <c r="BX148" s="346"/>
      <c r="BY148" s="346"/>
      <c r="BZ148" s="346"/>
      <c r="CA148" s="346"/>
      <c r="CB148" s="346"/>
      <c r="CC148" s="346"/>
      <c r="CD148" s="346"/>
      <c r="CE148" s="346"/>
      <c r="CF148" s="346"/>
      <c r="CG148" s="346"/>
      <c r="CH148" s="346"/>
      <c r="CI148" s="346"/>
      <c r="CJ148" s="346"/>
      <c r="CK148" s="346"/>
      <c r="CL148" s="346"/>
      <c r="CM148" s="346"/>
      <c r="CN148" s="346"/>
      <c r="CO148" s="346"/>
      <c r="CP148" s="346"/>
      <c r="CQ148" s="346"/>
      <c r="CR148" s="346"/>
      <c r="CS148" s="346"/>
      <c r="CT148" s="346"/>
      <c r="CU148" s="346"/>
      <c r="CV148" s="346"/>
      <c r="CW148" s="346"/>
      <c r="CX148" s="346"/>
      <c r="CY148" s="346"/>
      <c r="CZ148" s="346"/>
      <c r="DA148" s="346"/>
      <c r="DB148" s="346"/>
      <c r="DC148" s="346"/>
      <c r="DD148" s="346"/>
      <c r="DE148" s="346"/>
      <c r="DF148" s="346"/>
      <c r="DG148" s="346"/>
      <c r="DH148" s="346"/>
      <c r="DI148" s="346"/>
      <c r="DJ148" s="346"/>
      <c r="DK148" s="346"/>
      <c r="DL148" s="346"/>
      <c r="DM148" s="346"/>
      <c r="DN148" s="346"/>
      <c r="DO148" s="346"/>
      <c r="DP148" s="346"/>
      <c r="DQ148" s="346"/>
      <c r="DR148" s="346"/>
      <c r="DS148" s="346"/>
      <c r="DT148" s="346"/>
      <c r="DU148" s="346"/>
      <c r="DV148" s="346"/>
      <c r="DW148" s="346"/>
      <c r="DX148" s="346"/>
      <c r="DY148" s="346"/>
      <c r="DZ148" s="346"/>
      <c r="EA148" s="346"/>
      <c r="EB148" s="346"/>
      <c r="EC148" s="346"/>
      <c r="ED148" s="346"/>
      <c r="EE148" s="346"/>
      <c r="EF148" s="346"/>
      <c r="EG148" s="346"/>
      <c r="EH148" s="346"/>
      <c r="EI148" s="346"/>
      <c r="EJ148" s="346"/>
      <c r="EK148" s="346"/>
      <c r="EL148" s="346"/>
      <c r="EM148" s="346"/>
      <c r="EN148" s="346"/>
      <c r="EO148" s="346"/>
      <c r="EP148" s="346"/>
      <c r="EQ148" s="346"/>
      <c r="ER148" s="346"/>
      <c r="ES148" s="346"/>
      <c r="ET148" s="346"/>
      <c r="EU148" s="346"/>
      <c r="EV148" s="346"/>
      <c r="EW148" s="346"/>
      <c r="EX148" s="346"/>
      <c r="EY148" s="346"/>
      <c r="EZ148" s="346"/>
      <c r="FA148" s="346"/>
      <c r="FB148" s="346"/>
      <c r="FC148" s="346"/>
      <c r="FD148" s="346"/>
      <c r="FE148" s="346"/>
      <c r="FF148" s="346"/>
      <c r="FG148" s="346"/>
      <c r="FH148" s="346"/>
      <c r="FI148" s="346"/>
      <c r="FJ148" s="346"/>
      <c r="FK148" s="346"/>
      <c r="FL148" s="346"/>
      <c r="FM148" s="346"/>
      <c r="FN148" s="346"/>
      <c r="FO148" s="346"/>
      <c r="FP148" s="346"/>
      <c r="FQ148" s="346"/>
      <c r="FR148" s="346"/>
      <c r="FS148" s="346"/>
      <c r="FT148" s="346"/>
      <c r="FU148" s="346"/>
      <c r="FV148" s="346"/>
      <c r="FW148" s="346"/>
      <c r="FX148" s="346"/>
      <c r="FY148" s="346"/>
      <c r="FZ148" s="346"/>
      <c r="GA148" s="346"/>
      <c r="GB148" s="346"/>
      <c r="GC148" s="346"/>
      <c r="GD148" s="346"/>
      <c r="GE148" s="346"/>
      <c r="GF148" s="346"/>
      <c r="GG148" s="346"/>
      <c r="GH148" s="346"/>
      <c r="GI148" s="346"/>
      <c r="GJ148" s="346"/>
      <c r="GK148" s="346"/>
      <c r="GL148" s="346"/>
      <c r="GM148" s="346"/>
      <c r="GN148" s="346"/>
      <c r="GO148" s="346"/>
      <c r="GP148" s="346"/>
      <c r="GQ148" s="346"/>
      <c r="GR148" s="346"/>
      <c r="GS148" s="346"/>
      <c r="GT148" s="346"/>
      <c r="GU148" s="346"/>
      <c r="GV148" s="346"/>
      <c r="GW148" s="346"/>
      <c r="GX148" s="346"/>
      <c r="GY148" s="346"/>
      <c r="GZ148" s="346"/>
      <c r="HA148" s="346"/>
      <c r="HB148" s="346"/>
      <c r="HC148" s="346"/>
      <c r="HD148" s="346"/>
      <c r="HE148" s="346"/>
      <c r="HF148" s="346"/>
      <c r="HG148" s="346"/>
      <c r="HH148" s="346"/>
      <c r="HI148" s="346"/>
      <c r="HJ148" s="346"/>
      <c r="HK148" s="346"/>
      <c r="HL148" s="346"/>
      <c r="HM148" s="346"/>
      <c r="HN148" s="346"/>
      <c r="HO148" s="346"/>
      <c r="HP148" s="346"/>
      <c r="HQ148" s="346"/>
      <c r="HR148" s="346"/>
      <c r="HS148" s="346"/>
      <c r="HT148" s="346"/>
      <c r="HU148" s="346"/>
      <c r="HV148" s="346"/>
      <c r="HW148" s="346"/>
      <c r="HX148" s="346"/>
      <c r="HY148" s="346"/>
      <c r="HZ148" s="346"/>
      <c r="IA148" s="346"/>
      <c r="IB148" s="346"/>
      <c r="IC148" s="346"/>
      <c r="ID148" s="346"/>
      <c r="IE148" s="346"/>
      <c r="IF148" s="346"/>
      <c r="IG148" s="346"/>
      <c r="IH148" s="346"/>
      <c r="II148" s="346"/>
      <c r="IJ148" s="346"/>
      <c r="IK148" s="346"/>
      <c r="IL148" s="346"/>
      <c r="IM148" s="346"/>
      <c r="IN148" s="346"/>
      <c r="IO148" s="346"/>
      <c r="IP148" s="346"/>
      <c r="IQ148" s="346"/>
      <c r="IR148" s="346"/>
      <c r="IS148" s="346"/>
      <c r="IT148" s="346"/>
      <c r="IU148" s="346"/>
      <c r="IV148" s="346"/>
    </row>
    <row r="149" spans="1:256">
      <c r="A149" s="318" t="s">
        <v>864</v>
      </c>
      <c r="B149" s="319" t="s">
        <v>867</v>
      </c>
      <c r="C149" s="343">
        <v>9421</v>
      </c>
      <c r="D149" s="343">
        <v>6600</v>
      </c>
      <c r="E149" s="343">
        <v>2821</v>
      </c>
      <c r="F149" s="343"/>
      <c r="G149" s="343">
        <v>9421.2909999999993</v>
      </c>
      <c r="H149" s="343">
        <v>-0.29099999999925785</v>
      </c>
      <c r="I149" s="343"/>
      <c r="J149" s="343">
        <v>-0.29099999999925785</v>
      </c>
      <c r="K149" s="346"/>
      <c r="L149" s="346">
        <v>0</v>
      </c>
      <c r="M149" s="346"/>
      <c r="N149" s="346"/>
      <c r="O149" s="346"/>
      <c r="P149" s="346"/>
      <c r="Q149" s="346"/>
      <c r="R149" s="346"/>
      <c r="S149" s="346"/>
      <c r="T149" s="346"/>
      <c r="U149" s="346"/>
      <c r="V149" s="346"/>
      <c r="W149" s="346"/>
      <c r="X149" s="346"/>
      <c r="Y149" s="346"/>
      <c r="Z149" s="346"/>
      <c r="AA149" s="346"/>
      <c r="AB149" s="346"/>
      <c r="AC149" s="346"/>
      <c r="AD149" s="346"/>
      <c r="AE149" s="346"/>
      <c r="AF149" s="346"/>
      <c r="AG149" s="346"/>
      <c r="AH149" s="346"/>
      <c r="AI149" s="346"/>
      <c r="AJ149" s="346"/>
      <c r="AK149" s="346"/>
      <c r="AL149" s="346"/>
      <c r="AM149" s="346"/>
      <c r="AN149" s="346"/>
      <c r="AO149" s="346"/>
      <c r="AP149" s="346"/>
      <c r="AQ149" s="346"/>
      <c r="AR149" s="346"/>
      <c r="AS149" s="346"/>
      <c r="AT149" s="346"/>
      <c r="AU149" s="346"/>
      <c r="AV149" s="346"/>
      <c r="AW149" s="346"/>
      <c r="AX149" s="346"/>
      <c r="AY149" s="346"/>
      <c r="AZ149" s="346"/>
      <c r="BA149" s="346"/>
      <c r="BB149" s="346"/>
      <c r="BC149" s="346"/>
      <c r="BD149" s="346"/>
      <c r="BE149" s="346"/>
      <c r="BF149" s="346"/>
      <c r="BG149" s="346"/>
      <c r="BH149" s="346"/>
      <c r="BI149" s="346"/>
      <c r="BJ149" s="346"/>
      <c r="BK149" s="346"/>
      <c r="BL149" s="346"/>
      <c r="BM149" s="346"/>
      <c r="BN149" s="346"/>
      <c r="BO149" s="346"/>
      <c r="BP149" s="346"/>
      <c r="BQ149" s="346"/>
      <c r="BR149" s="346"/>
      <c r="BS149" s="346"/>
      <c r="BT149" s="346"/>
      <c r="BU149" s="346"/>
      <c r="BV149" s="346"/>
      <c r="BW149" s="346"/>
      <c r="BX149" s="346"/>
      <c r="BY149" s="346"/>
      <c r="BZ149" s="346"/>
      <c r="CA149" s="346"/>
      <c r="CB149" s="346"/>
      <c r="CC149" s="346"/>
      <c r="CD149" s="346"/>
      <c r="CE149" s="346"/>
      <c r="CF149" s="346"/>
      <c r="CG149" s="346"/>
      <c r="CH149" s="346"/>
      <c r="CI149" s="346"/>
      <c r="CJ149" s="346"/>
      <c r="CK149" s="346"/>
      <c r="CL149" s="346"/>
      <c r="CM149" s="346"/>
      <c r="CN149" s="346"/>
      <c r="CO149" s="346"/>
      <c r="CP149" s="346"/>
      <c r="CQ149" s="346"/>
      <c r="CR149" s="346"/>
      <c r="CS149" s="346"/>
      <c r="CT149" s="346"/>
      <c r="CU149" s="346"/>
      <c r="CV149" s="346"/>
      <c r="CW149" s="346"/>
      <c r="CX149" s="346"/>
      <c r="CY149" s="346"/>
      <c r="CZ149" s="346"/>
      <c r="DA149" s="346"/>
      <c r="DB149" s="346"/>
      <c r="DC149" s="346"/>
      <c r="DD149" s="346"/>
      <c r="DE149" s="346"/>
      <c r="DF149" s="346"/>
      <c r="DG149" s="346"/>
      <c r="DH149" s="346"/>
      <c r="DI149" s="346"/>
      <c r="DJ149" s="346"/>
      <c r="DK149" s="346"/>
      <c r="DL149" s="346"/>
      <c r="DM149" s="346"/>
      <c r="DN149" s="346"/>
      <c r="DO149" s="346"/>
      <c r="DP149" s="346"/>
      <c r="DQ149" s="346"/>
      <c r="DR149" s="346"/>
      <c r="DS149" s="346"/>
      <c r="DT149" s="346"/>
      <c r="DU149" s="346"/>
      <c r="DV149" s="346"/>
      <c r="DW149" s="346"/>
      <c r="DX149" s="346"/>
      <c r="DY149" s="346"/>
      <c r="DZ149" s="346"/>
      <c r="EA149" s="346"/>
      <c r="EB149" s="346"/>
      <c r="EC149" s="346"/>
      <c r="ED149" s="346"/>
      <c r="EE149" s="346"/>
      <c r="EF149" s="346"/>
      <c r="EG149" s="346"/>
      <c r="EH149" s="346"/>
      <c r="EI149" s="346"/>
      <c r="EJ149" s="346"/>
      <c r="EK149" s="346"/>
      <c r="EL149" s="346"/>
      <c r="EM149" s="346"/>
      <c r="EN149" s="346"/>
      <c r="EO149" s="346"/>
      <c r="EP149" s="346"/>
      <c r="EQ149" s="346"/>
      <c r="ER149" s="346"/>
      <c r="ES149" s="346"/>
      <c r="ET149" s="346"/>
      <c r="EU149" s="346"/>
      <c r="EV149" s="346"/>
      <c r="EW149" s="346"/>
      <c r="EX149" s="346"/>
      <c r="EY149" s="346"/>
      <c r="EZ149" s="346"/>
      <c r="FA149" s="346"/>
      <c r="FB149" s="346"/>
      <c r="FC149" s="346"/>
      <c r="FD149" s="346"/>
      <c r="FE149" s="346"/>
      <c r="FF149" s="346"/>
      <c r="FG149" s="346"/>
      <c r="FH149" s="346"/>
      <c r="FI149" s="346"/>
      <c r="FJ149" s="346"/>
      <c r="FK149" s="346"/>
      <c r="FL149" s="346"/>
      <c r="FM149" s="346"/>
      <c r="FN149" s="346"/>
      <c r="FO149" s="346"/>
      <c r="FP149" s="346"/>
      <c r="FQ149" s="346"/>
      <c r="FR149" s="346"/>
      <c r="FS149" s="346"/>
      <c r="FT149" s="346"/>
      <c r="FU149" s="346"/>
      <c r="FV149" s="346"/>
      <c r="FW149" s="346"/>
      <c r="FX149" s="346"/>
      <c r="FY149" s="346"/>
      <c r="FZ149" s="346"/>
      <c r="GA149" s="346"/>
      <c r="GB149" s="346"/>
      <c r="GC149" s="346"/>
      <c r="GD149" s="346"/>
      <c r="GE149" s="346"/>
      <c r="GF149" s="346"/>
      <c r="GG149" s="346"/>
      <c r="GH149" s="346"/>
      <c r="GI149" s="346"/>
      <c r="GJ149" s="346"/>
      <c r="GK149" s="346"/>
      <c r="GL149" s="346"/>
      <c r="GM149" s="346"/>
      <c r="GN149" s="346"/>
      <c r="GO149" s="346"/>
      <c r="GP149" s="346"/>
      <c r="GQ149" s="346"/>
      <c r="GR149" s="346"/>
      <c r="GS149" s="346"/>
      <c r="GT149" s="346"/>
      <c r="GU149" s="346"/>
      <c r="GV149" s="346"/>
      <c r="GW149" s="346"/>
      <c r="GX149" s="346"/>
      <c r="GY149" s="346"/>
      <c r="GZ149" s="346"/>
      <c r="HA149" s="346"/>
      <c r="HB149" s="346"/>
      <c r="HC149" s="346"/>
      <c r="HD149" s="346"/>
      <c r="HE149" s="346"/>
      <c r="HF149" s="346"/>
      <c r="HG149" s="346"/>
      <c r="HH149" s="346"/>
      <c r="HI149" s="346"/>
      <c r="HJ149" s="346"/>
      <c r="HK149" s="346"/>
      <c r="HL149" s="346"/>
      <c r="HM149" s="346"/>
      <c r="HN149" s="346"/>
      <c r="HO149" s="346"/>
      <c r="HP149" s="346"/>
      <c r="HQ149" s="346"/>
      <c r="HR149" s="346"/>
      <c r="HS149" s="346"/>
      <c r="HT149" s="346"/>
      <c r="HU149" s="346"/>
      <c r="HV149" s="346"/>
      <c r="HW149" s="346"/>
      <c r="HX149" s="346"/>
      <c r="HY149" s="346"/>
      <c r="HZ149" s="346"/>
      <c r="IA149" s="346"/>
      <c r="IB149" s="346"/>
      <c r="IC149" s="346"/>
      <c r="ID149" s="346"/>
      <c r="IE149" s="346"/>
      <c r="IF149" s="346"/>
      <c r="IG149" s="346"/>
      <c r="IH149" s="346"/>
      <c r="II149" s="346"/>
      <c r="IJ149" s="346"/>
      <c r="IK149" s="346"/>
      <c r="IL149" s="346"/>
      <c r="IM149" s="346"/>
      <c r="IN149" s="346"/>
      <c r="IO149" s="346"/>
      <c r="IP149" s="346"/>
      <c r="IQ149" s="346"/>
      <c r="IR149" s="346"/>
      <c r="IS149" s="346"/>
      <c r="IT149" s="346"/>
      <c r="IU149" s="346"/>
      <c r="IV149" s="346"/>
    </row>
    <row r="150" spans="1:256">
      <c r="A150" s="318" t="s">
        <v>866</v>
      </c>
      <c r="B150" s="319" t="s">
        <v>918</v>
      </c>
      <c r="C150" s="343"/>
      <c r="D150" s="343"/>
      <c r="E150" s="343"/>
      <c r="F150" s="343"/>
      <c r="G150" s="343">
        <v>371.25400000000002</v>
      </c>
      <c r="H150" s="343"/>
      <c r="I150" s="343"/>
      <c r="J150" s="343">
        <v>0</v>
      </c>
      <c r="K150" s="346"/>
      <c r="L150" s="346">
        <v>0</v>
      </c>
      <c r="M150" s="346"/>
      <c r="N150" s="346"/>
      <c r="O150" s="346"/>
      <c r="P150" s="346"/>
      <c r="Q150" s="346"/>
      <c r="R150" s="346"/>
      <c r="S150" s="346"/>
      <c r="T150" s="346"/>
      <c r="U150" s="346"/>
      <c r="V150" s="346"/>
      <c r="W150" s="346"/>
      <c r="X150" s="346"/>
      <c r="Y150" s="346"/>
      <c r="Z150" s="346"/>
      <c r="AA150" s="346"/>
      <c r="AB150" s="346"/>
      <c r="AC150" s="346"/>
      <c r="AD150" s="346"/>
      <c r="AE150" s="346"/>
      <c r="AF150" s="346"/>
      <c r="AG150" s="346"/>
      <c r="AH150" s="346"/>
      <c r="AI150" s="346"/>
      <c r="AJ150" s="346"/>
      <c r="AK150" s="346"/>
      <c r="AL150" s="346"/>
      <c r="AM150" s="346"/>
      <c r="AN150" s="346"/>
      <c r="AO150" s="346"/>
      <c r="AP150" s="346"/>
      <c r="AQ150" s="346"/>
      <c r="AR150" s="346"/>
      <c r="AS150" s="346"/>
      <c r="AT150" s="346"/>
      <c r="AU150" s="346"/>
      <c r="AV150" s="346"/>
      <c r="AW150" s="346"/>
      <c r="AX150" s="346"/>
      <c r="AY150" s="346"/>
      <c r="AZ150" s="346"/>
      <c r="BA150" s="346"/>
      <c r="BB150" s="346"/>
      <c r="BC150" s="346"/>
      <c r="BD150" s="346"/>
      <c r="BE150" s="346"/>
      <c r="BF150" s="346"/>
      <c r="BG150" s="346"/>
      <c r="BH150" s="346"/>
      <c r="BI150" s="346"/>
      <c r="BJ150" s="346"/>
      <c r="BK150" s="346"/>
      <c r="BL150" s="346"/>
      <c r="BM150" s="346"/>
      <c r="BN150" s="346"/>
      <c r="BO150" s="346"/>
      <c r="BP150" s="346"/>
      <c r="BQ150" s="346"/>
      <c r="BR150" s="346"/>
      <c r="BS150" s="346"/>
      <c r="BT150" s="346"/>
      <c r="BU150" s="346"/>
      <c r="BV150" s="346"/>
      <c r="BW150" s="346"/>
      <c r="BX150" s="346"/>
      <c r="BY150" s="346"/>
      <c r="BZ150" s="346"/>
      <c r="CA150" s="346"/>
      <c r="CB150" s="346"/>
      <c r="CC150" s="346"/>
      <c r="CD150" s="346"/>
      <c r="CE150" s="346"/>
      <c r="CF150" s="346"/>
      <c r="CG150" s="346"/>
      <c r="CH150" s="346"/>
      <c r="CI150" s="346"/>
      <c r="CJ150" s="346"/>
      <c r="CK150" s="346"/>
      <c r="CL150" s="346"/>
      <c r="CM150" s="346"/>
      <c r="CN150" s="346"/>
      <c r="CO150" s="346"/>
      <c r="CP150" s="346"/>
      <c r="CQ150" s="346"/>
      <c r="CR150" s="346"/>
      <c r="CS150" s="346"/>
      <c r="CT150" s="346"/>
      <c r="CU150" s="346"/>
      <c r="CV150" s="346"/>
      <c r="CW150" s="346"/>
      <c r="CX150" s="346"/>
      <c r="CY150" s="346"/>
      <c r="CZ150" s="346"/>
      <c r="DA150" s="346"/>
      <c r="DB150" s="346"/>
      <c r="DC150" s="346"/>
      <c r="DD150" s="346"/>
      <c r="DE150" s="346"/>
      <c r="DF150" s="346"/>
      <c r="DG150" s="346"/>
      <c r="DH150" s="346"/>
      <c r="DI150" s="346"/>
      <c r="DJ150" s="346"/>
      <c r="DK150" s="346"/>
      <c r="DL150" s="346"/>
      <c r="DM150" s="346"/>
      <c r="DN150" s="346"/>
      <c r="DO150" s="346"/>
      <c r="DP150" s="346"/>
      <c r="DQ150" s="346"/>
      <c r="DR150" s="346"/>
      <c r="DS150" s="346"/>
      <c r="DT150" s="346"/>
      <c r="DU150" s="346"/>
      <c r="DV150" s="346"/>
      <c r="DW150" s="346"/>
      <c r="DX150" s="346"/>
      <c r="DY150" s="346"/>
      <c r="DZ150" s="346"/>
      <c r="EA150" s="346"/>
      <c r="EB150" s="346"/>
      <c r="EC150" s="346"/>
      <c r="ED150" s="346"/>
      <c r="EE150" s="346"/>
      <c r="EF150" s="346"/>
      <c r="EG150" s="346"/>
      <c r="EH150" s="346"/>
      <c r="EI150" s="346"/>
      <c r="EJ150" s="346"/>
      <c r="EK150" s="346"/>
      <c r="EL150" s="346"/>
      <c r="EM150" s="346"/>
      <c r="EN150" s="346"/>
      <c r="EO150" s="346"/>
      <c r="EP150" s="346"/>
      <c r="EQ150" s="346"/>
      <c r="ER150" s="346"/>
      <c r="ES150" s="346"/>
      <c r="ET150" s="346"/>
      <c r="EU150" s="346"/>
      <c r="EV150" s="346"/>
      <c r="EW150" s="346"/>
      <c r="EX150" s="346"/>
      <c r="EY150" s="346"/>
      <c r="EZ150" s="346"/>
      <c r="FA150" s="346"/>
      <c r="FB150" s="346"/>
      <c r="FC150" s="346"/>
      <c r="FD150" s="346"/>
      <c r="FE150" s="346"/>
      <c r="FF150" s="346"/>
      <c r="FG150" s="346"/>
      <c r="FH150" s="346"/>
      <c r="FI150" s="346"/>
      <c r="FJ150" s="346"/>
      <c r="FK150" s="346"/>
      <c r="FL150" s="346"/>
      <c r="FM150" s="346"/>
      <c r="FN150" s="346"/>
      <c r="FO150" s="346"/>
      <c r="FP150" s="346"/>
      <c r="FQ150" s="346"/>
      <c r="FR150" s="346"/>
      <c r="FS150" s="346"/>
      <c r="FT150" s="346"/>
      <c r="FU150" s="346"/>
      <c r="FV150" s="346"/>
      <c r="FW150" s="346"/>
      <c r="FX150" s="346"/>
      <c r="FY150" s="346"/>
      <c r="FZ150" s="346"/>
      <c r="GA150" s="346"/>
      <c r="GB150" s="346"/>
      <c r="GC150" s="346"/>
      <c r="GD150" s="346"/>
      <c r="GE150" s="346"/>
      <c r="GF150" s="346"/>
      <c r="GG150" s="346"/>
      <c r="GH150" s="346"/>
      <c r="GI150" s="346"/>
      <c r="GJ150" s="346"/>
      <c r="GK150" s="346"/>
      <c r="GL150" s="346"/>
      <c r="GM150" s="346"/>
      <c r="GN150" s="346"/>
      <c r="GO150" s="346"/>
      <c r="GP150" s="346"/>
      <c r="GQ150" s="346"/>
      <c r="GR150" s="346"/>
      <c r="GS150" s="346"/>
      <c r="GT150" s="346"/>
      <c r="GU150" s="346"/>
      <c r="GV150" s="346"/>
      <c r="GW150" s="346"/>
      <c r="GX150" s="346"/>
      <c r="GY150" s="346"/>
      <c r="GZ150" s="346"/>
      <c r="HA150" s="346"/>
      <c r="HB150" s="346"/>
      <c r="HC150" s="346"/>
      <c r="HD150" s="346"/>
      <c r="HE150" s="346"/>
      <c r="HF150" s="346"/>
      <c r="HG150" s="346"/>
      <c r="HH150" s="346"/>
      <c r="HI150" s="346"/>
      <c r="HJ150" s="346"/>
      <c r="HK150" s="346"/>
      <c r="HL150" s="346"/>
      <c r="HM150" s="346"/>
      <c r="HN150" s="346"/>
      <c r="HO150" s="346"/>
      <c r="HP150" s="346"/>
      <c r="HQ150" s="346"/>
      <c r="HR150" s="346"/>
      <c r="HS150" s="346"/>
      <c r="HT150" s="346"/>
      <c r="HU150" s="346"/>
      <c r="HV150" s="346"/>
      <c r="HW150" s="346"/>
      <c r="HX150" s="346"/>
      <c r="HY150" s="346"/>
      <c r="HZ150" s="346"/>
      <c r="IA150" s="346"/>
      <c r="IB150" s="346"/>
      <c r="IC150" s="346"/>
      <c r="ID150" s="346"/>
      <c r="IE150" s="346"/>
      <c r="IF150" s="346"/>
      <c r="IG150" s="346"/>
      <c r="IH150" s="346"/>
      <c r="II150" s="346"/>
      <c r="IJ150" s="346"/>
      <c r="IK150" s="346"/>
      <c r="IL150" s="346"/>
      <c r="IM150" s="346"/>
      <c r="IN150" s="346"/>
      <c r="IO150" s="346"/>
      <c r="IP150" s="346"/>
      <c r="IQ150" s="346"/>
      <c r="IR150" s="346"/>
      <c r="IS150" s="346"/>
      <c r="IT150" s="346"/>
      <c r="IU150" s="346"/>
      <c r="IV150" s="346"/>
    </row>
    <row r="151" spans="1:256">
      <c r="A151" s="318" t="s">
        <v>907</v>
      </c>
      <c r="B151" s="319" t="s">
        <v>919</v>
      </c>
      <c r="C151" s="343"/>
      <c r="D151" s="343"/>
      <c r="E151" s="343"/>
      <c r="F151" s="343"/>
      <c r="G151" s="343">
        <v>331066.04249899997</v>
      </c>
      <c r="H151" s="343"/>
      <c r="I151" s="343"/>
      <c r="J151" s="343">
        <v>0</v>
      </c>
      <c r="K151" s="346"/>
      <c r="L151" s="346">
        <v>0</v>
      </c>
      <c r="M151" s="346"/>
      <c r="N151" s="346"/>
      <c r="O151" s="346"/>
      <c r="P151" s="346"/>
      <c r="Q151" s="346"/>
      <c r="R151" s="346"/>
      <c r="S151" s="346"/>
      <c r="T151" s="346"/>
      <c r="U151" s="346"/>
      <c r="V151" s="346"/>
      <c r="W151" s="346"/>
      <c r="X151" s="346"/>
      <c r="Y151" s="346"/>
      <c r="Z151" s="346"/>
      <c r="AA151" s="346"/>
      <c r="AB151" s="346"/>
      <c r="AC151" s="346"/>
      <c r="AD151" s="346"/>
      <c r="AE151" s="346"/>
      <c r="AF151" s="346"/>
      <c r="AG151" s="346"/>
      <c r="AH151" s="346"/>
      <c r="AI151" s="346"/>
      <c r="AJ151" s="346"/>
      <c r="AK151" s="346"/>
      <c r="AL151" s="346"/>
      <c r="AM151" s="346"/>
      <c r="AN151" s="346"/>
      <c r="AO151" s="346"/>
      <c r="AP151" s="346"/>
      <c r="AQ151" s="346"/>
      <c r="AR151" s="346"/>
      <c r="AS151" s="346"/>
      <c r="AT151" s="346"/>
      <c r="AU151" s="346"/>
      <c r="AV151" s="346"/>
      <c r="AW151" s="346"/>
      <c r="AX151" s="346"/>
      <c r="AY151" s="346"/>
      <c r="AZ151" s="346"/>
      <c r="BA151" s="346"/>
      <c r="BB151" s="346"/>
      <c r="BC151" s="346"/>
      <c r="BD151" s="346"/>
      <c r="BE151" s="346"/>
      <c r="BF151" s="346"/>
      <c r="BG151" s="346"/>
      <c r="BH151" s="346"/>
      <c r="BI151" s="346"/>
      <c r="BJ151" s="346"/>
      <c r="BK151" s="346"/>
      <c r="BL151" s="346"/>
      <c r="BM151" s="346"/>
      <c r="BN151" s="346"/>
      <c r="BO151" s="346"/>
      <c r="BP151" s="346"/>
      <c r="BQ151" s="346"/>
      <c r="BR151" s="346"/>
      <c r="BS151" s="346"/>
      <c r="BT151" s="346"/>
      <c r="BU151" s="346"/>
      <c r="BV151" s="346"/>
      <c r="BW151" s="346"/>
      <c r="BX151" s="346"/>
      <c r="BY151" s="346"/>
      <c r="BZ151" s="346"/>
      <c r="CA151" s="346"/>
      <c r="CB151" s="346"/>
      <c r="CC151" s="346"/>
      <c r="CD151" s="346"/>
      <c r="CE151" s="346"/>
      <c r="CF151" s="346"/>
      <c r="CG151" s="346"/>
      <c r="CH151" s="346"/>
      <c r="CI151" s="346"/>
      <c r="CJ151" s="346"/>
      <c r="CK151" s="346"/>
      <c r="CL151" s="346"/>
      <c r="CM151" s="346"/>
      <c r="CN151" s="346"/>
      <c r="CO151" s="346"/>
      <c r="CP151" s="346"/>
      <c r="CQ151" s="346"/>
      <c r="CR151" s="346"/>
      <c r="CS151" s="346"/>
      <c r="CT151" s="346"/>
      <c r="CU151" s="346"/>
      <c r="CV151" s="346"/>
      <c r="CW151" s="346"/>
      <c r="CX151" s="346"/>
      <c r="CY151" s="346"/>
      <c r="CZ151" s="346"/>
      <c r="DA151" s="346"/>
      <c r="DB151" s="346"/>
      <c r="DC151" s="346"/>
      <c r="DD151" s="346"/>
      <c r="DE151" s="346"/>
      <c r="DF151" s="346"/>
      <c r="DG151" s="346"/>
      <c r="DH151" s="346"/>
      <c r="DI151" s="346"/>
      <c r="DJ151" s="346"/>
      <c r="DK151" s="346"/>
      <c r="DL151" s="346"/>
      <c r="DM151" s="346"/>
      <c r="DN151" s="346"/>
      <c r="DO151" s="346"/>
      <c r="DP151" s="346"/>
      <c r="DQ151" s="346"/>
      <c r="DR151" s="346"/>
      <c r="DS151" s="346"/>
      <c r="DT151" s="346"/>
      <c r="DU151" s="346"/>
      <c r="DV151" s="346"/>
      <c r="DW151" s="346"/>
      <c r="DX151" s="346"/>
      <c r="DY151" s="346"/>
      <c r="DZ151" s="346"/>
      <c r="EA151" s="346"/>
      <c r="EB151" s="346"/>
      <c r="EC151" s="346"/>
      <c r="ED151" s="346"/>
      <c r="EE151" s="346"/>
      <c r="EF151" s="346"/>
      <c r="EG151" s="346"/>
      <c r="EH151" s="346"/>
      <c r="EI151" s="346"/>
      <c r="EJ151" s="346"/>
      <c r="EK151" s="346"/>
      <c r="EL151" s="346"/>
      <c r="EM151" s="346"/>
      <c r="EN151" s="346"/>
      <c r="EO151" s="346"/>
      <c r="EP151" s="346"/>
      <c r="EQ151" s="346"/>
      <c r="ER151" s="346"/>
      <c r="ES151" s="346"/>
      <c r="ET151" s="346"/>
      <c r="EU151" s="346"/>
      <c r="EV151" s="346"/>
      <c r="EW151" s="346"/>
      <c r="EX151" s="346"/>
      <c r="EY151" s="346"/>
      <c r="EZ151" s="346"/>
      <c r="FA151" s="346"/>
      <c r="FB151" s="346"/>
      <c r="FC151" s="346"/>
      <c r="FD151" s="346"/>
      <c r="FE151" s="346"/>
      <c r="FF151" s="346"/>
      <c r="FG151" s="346"/>
      <c r="FH151" s="346"/>
      <c r="FI151" s="346"/>
      <c r="FJ151" s="346"/>
      <c r="FK151" s="346"/>
      <c r="FL151" s="346"/>
      <c r="FM151" s="346"/>
      <c r="FN151" s="346"/>
      <c r="FO151" s="346"/>
      <c r="FP151" s="346"/>
      <c r="FQ151" s="346"/>
      <c r="FR151" s="346"/>
      <c r="FS151" s="346"/>
      <c r="FT151" s="346"/>
      <c r="FU151" s="346"/>
      <c r="FV151" s="346"/>
      <c r="FW151" s="346"/>
      <c r="FX151" s="346"/>
      <c r="FY151" s="346"/>
      <c r="FZ151" s="346"/>
      <c r="GA151" s="346"/>
      <c r="GB151" s="346"/>
      <c r="GC151" s="346"/>
      <c r="GD151" s="346"/>
      <c r="GE151" s="346"/>
      <c r="GF151" s="346"/>
      <c r="GG151" s="346"/>
      <c r="GH151" s="346"/>
      <c r="GI151" s="346"/>
      <c r="GJ151" s="346"/>
      <c r="GK151" s="346"/>
      <c r="GL151" s="346"/>
      <c r="GM151" s="346"/>
      <c r="GN151" s="346"/>
      <c r="GO151" s="346"/>
      <c r="GP151" s="346"/>
      <c r="GQ151" s="346"/>
      <c r="GR151" s="346"/>
      <c r="GS151" s="346"/>
      <c r="GT151" s="346"/>
      <c r="GU151" s="346"/>
      <c r="GV151" s="346"/>
      <c r="GW151" s="346"/>
      <c r="GX151" s="346"/>
      <c r="GY151" s="346"/>
      <c r="GZ151" s="346"/>
      <c r="HA151" s="346"/>
      <c r="HB151" s="346"/>
      <c r="HC151" s="346"/>
      <c r="HD151" s="346"/>
      <c r="HE151" s="346"/>
      <c r="HF151" s="346"/>
      <c r="HG151" s="346"/>
      <c r="HH151" s="346"/>
      <c r="HI151" s="346"/>
      <c r="HJ151" s="346"/>
      <c r="HK151" s="346"/>
      <c r="HL151" s="346"/>
      <c r="HM151" s="346"/>
      <c r="HN151" s="346"/>
      <c r="HO151" s="346"/>
      <c r="HP151" s="346"/>
      <c r="HQ151" s="346"/>
      <c r="HR151" s="346"/>
      <c r="HS151" s="346"/>
      <c r="HT151" s="346"/>
      <c r="HU151" s="346"/>
      <c r="HV151" s="346"/>
      <c r="HW151" s="346"/>
      <c r="HX151" s="346"/>
      <c r="HY151" s="346"/>
      <c r="HZ151" s="346"/>
      <c r="IA151" s="346"/>
      <c r="IB151" s="346"/>
      <c r="IC151" s="346"/>
      <c r="ID151" s="346"/>
      <c r="IE151" s="346"/>
      <c r="IF151" s="346"/>
      <c r="IG151" s="346"/>
      <c r="IH151" s="346"/>
      <c r="II151" s="346"/>
      <c r="IJ151" s="346"/>
      <c r="IK151" s="346"/>
      <c r="IL151" s="346"/>
      <c r="IM151" s="346"/>
      <c r="IN151" s="346"/>
      <c r="IO151" s="346"/>
      <c r="IP151" s="346"/>
      <c r="IQ151" s="346"/>
      <c r="IR151" s="346"/>
      <c r="IS151" s="346"/>
      <c r="IT151" s="346"/>
      <c r="IU151" s="346"/>
      <c r="IV151" s="346"/>
    </row>
    <row r="152" spans="1:256" ht="31.5">
      <c r="A152" s="318" t="s">
        <v>908</v>
      </c>
      <c r="B152" s="390" t="s">
        <v>916</v>
      </c>
      <c r="C152" s="343"/>
      <c r="D152" s="343"/>
      <c r="E152" s="343"/>
      <c r="F152" s="343"/>
      <c r="G152" s="343">
        <v>447.89800000000002</v>
      </c>
      <c r="H152" s="343"/>
      <c r="I152" s="343"/>
      <c r="J152" s="343">
        <v>0</v>
      </c>
      <c r="K152" s="346"/>
      <c r="L152" s="346">
        <v>0</v>
      </c>
      <c r="M152" s="346"/>
      <c r="N152" s="346"/>
      <c r="O152" s="346"/>
      <c r="P152" s="346"/>
      <c r="Q152" s="346"/>
      <c r="R152" s="346"/>
      <c r="S152" s="346"/>
      <c r="T152" s="346"/>
      <c r="U152" s="346"/>
      <c r="V152" s="346"/>
      <c r="W152" s="346"/>
      <c r="X152" s="346"/>
      <c r="Y152" s="346"/>
      <c r="Z152" s="346"/>
      <c r="AA152" s="346"/>
      <c r="AB152" s="346"/>
      <c r="AC152" s="346"/>
      <c r="AD152" s="346"/>
      <c r="AE152" s="346"/>
      <c r="AF152" s="346"/>
      <c r="AG152" s="346"/>
      <c r="AH152" s="346"/>
      <c r="AI152" s="346"/>
      <c r="AJ152" s="346"/>
      <c r="AK152" s="346"/>
      <c r="AL152" s="346"/>
      <c r="AM152" s="346"/>
      <c r="AN152" s="346"/>
      <c r="AO152" s="346"/>
      <c r="AP152" s="346"/>
      <c r="AQ152" s="346"/>
      <c r="AR152" s="346"/>
      <c r="AS152" s="346"/>
      <c r="AT152" s="346"/>
      <c r="AU152" s="346"/>
      <c r="AV152" s="346"/>
      <c r="AW152" s="346"/>
      <c r="AX152" s="346"/>
      <c r="AY152" s="346"/>
      <c r="AZ152" s="346"/>
      <c r="BA152" s="346"/>
      <c r="BB152" s="346"/>
      <c r="BC152" s="346"/>
      <c r="BD152" s="346"/>
      <c r="BE152" s="346"/>
      <c r="BF152" s="346"/>
      <c r="BG152" s="346"/>
      <c r="BH152" s="346"/>
      <c r="BI152" s="346"/>
      <c r="BJ152" s="346"/>
      <c r="BK152" s="346"/>
      <c r="BL152" s="346"/>
      <c r="BM152" s="346"/>
      <c r="BN152" s="346"/>
      <c r="BO152" s="346"/>
      <c r="BP152" s="346"/>
      <c r="BQ152" s="346"/>
      <c r="BR152" s="346"/>
      <c r="BS152" s="346"/>
      <c r="BT152" s="346"/>
      <c r="BU152" s="346"/>
      <c r="BV152" s="346"/>
      <c r="BW152" s="346"/>
      <c r="BX152" s="346"/>
      <c r="BY152" s="346"/>
      <c r="BZ152" s="346"/>
      <c r="CA152" s="346"/>
      <c r="CB152" s="346"/>
      <c r="CC152" s="346"/>
      <c r="CD152" s="346"/>
      <c r="CE152" s="346"/>
      <c r="CF152" s="346"/>
      <c r="CG152" s="346"/>
      <c r="CH152" s="346"/>
      <c r="CI152" s="346"/>
      <c r="CJ152" s="346"/>
      <c r="CK152" s="346"/>
      <c r="CL152" s="346"/>
      <c r="CM152" s="346"/>
      <c r="CN152" s="346"/>
      <c r="CO152" s="346"/>
      <c r="CP152" s="346"/>
      <c r="CQ152" s="346"/>
      <c r="CR152" s="346"/>
      <c r="CS152" s="346"/>
      <c r="CT152" s="346"/>
      <c r="CU152" s="346"/>
      <c r="CV152" s="346"/>
      <c r="CW152" s="346"/>
      <c r="CX152" s="346"/>
      <c r="CY152" s="346"/>
      <c r="CZ152" s="346"/>
      <c r="DA152" s="346"/>
      <c r="DB152" s="346"/>
      <c r="DC152" s="346"/>
      <c r="DD152" s="346"/>
      <c r="DE152" s="346"/>
      <c r="DF152" s="346"/>
      <c r="DG152" s="346"/>
      <c r="DH152" s="346"/>
      <c r="DI152" s="346"/>
      <c r="DJ152" s="346"/>
      <c r="DK152" s="346"/>
      <c r="DL152" s="346"/>
      <c r="DM152" s="346"/>
      <c r="DN152" s="346"/>
      <c r="DO152" s="346"/>
      <c r="DP152" s="346"/>
      <c r="DQ152" s="346"/>
      <c r="DR152" s="346"/>
      <c r="DS152" s="346"/>
      <c r="DT152" s="346"/>
      <c r="DU152" s="346"/>
      <c r="DV152" s="346"/>
      <c r="DW152" s="346"/>
      <c r="DX152" s="346"/>
      <c r="DY152" s="346"/>
      <c r="DZ152" s="346"/>
      <c r="EA152" s="346"/>
      <c r="EB152" s="346"/>
      <c r="EC152" s="346"/>
      <c r="ED152" s="346"/>
      <c r="EE152" s="346"/>
      <c r="EF152" s="346"/>
      <c r="EG152" s="346"/>
      <c r="EH152" s="346"/>
      <c r="EI152" s="346"/>
      <c r="EJ152" s="346"/>
      <c r="EK152" s="346"/>
      <c r="EL152" s="346"/>
      <c r="EM152" s="346"/>
      <c r="EN152" s="346"/>
      <c r="EO152" s="346"/>
      <c r="EP152" s="346"/>
      <c r="EQ152" s="346"/>
      <c r="ER152" s="346"/>
      <c r="ES152" s="346"/>
      <c r="ET152" s="346"/>
      <c r="EU152" s="346"/>
      <c r="EV152" s="346"/>
      <c r="EW152" s="346"/>
      <c r="EX152" s="346"/>
      <c r="EY152" s="346"/>
      <c r="EZ152" s="346"/>
      <c r="FA152" s="346"/>
      <c r="FB152" s="346"/>
      <c r="FC152" s="346"/>
      <c r="FD152" s="346"/>
      <c r="FE152" s="346"/>
      <c r="FF152" s="346"/>
      <c r="FG152" s="346"/>
      <c r="FH152" s="346"/>
      <c r="FI152" s="346"/>
      <c r="FJ152" s="346"/>
      <c r="FK152" s="346"/>
      <c r="FL152" s="346"/>
      <c r="FM152" s="346"/>
      <c r="FN152" s="346"/>
      <c r="FO152" s="346"/>
      <c r="FP152" s="346"/>
      <c r="FQ152" s="346"/>
      <c r="FR152" s="346"/>
      <c r="FS152" s="346"/>
      <c r="FT152" s="346"/>
      <c r="FU152" s="346"/>
      <c r="FV152" s="346"/>
      <c r="FW152" s="346"/>
      <c r="FX152" s="346"/>
      <c r="FY152" s="346"/>
      <c r="FZ152" s="346"/>
      <c r="GA152" s="346"/>
      <c r="GB152" s="346"/>
      <c r="GC152" s="346"/>
      <c r="GD152" s="346"/>
      <c r="GE152" s="346"/>
      <c r="GF152" s="346"/>
      <c r="GG152" s="346"/>
      <c r="GH152" s="346"/>
      <c r="GI152" s="346"/>
      <c r="GJ152" s="346"/>
      <c r="GK152" s="346"/>
      <c r="GL152" s="346"/>
      <c r="GM152" s="346"/>
      <c r="GN152" s="346"/>
      <c r="GO152" s="346"/>
      <c r="GP152" s="346"/>
      <c r="GQ152" s="346"/>
      <c r="GR152" s="346"/>
      <c r="GS152" s="346"/>
      <c r="GT152" s="346"/>
      <c r="GU152" s="346"/>
      <c r="GV152" s="346"/>
      <c r="GW152" s="346"/>
      <c r="GX152" s="346"/>
      <c r="GY152" s="346"/>
      <c r="GZ152" s="346"/>
      <c r="HA152" s="346"/>
      <c r="HB152" s="346"/>
      <c r="HC152" s="346"/>
      <c r="HD152" s="346"/>
      <c r="HE152" s="346"/>
      <c r="HF152" s="346"/>
      <c r="HG152" s="346"/>
      <c r="HH152" s="346"/>
      <c r="HI152" s="346"/>
      <c r="HJ152" s="346"/>
      <c r="HK152" s="346"/>
      <c r="HL152" s="346"/>
      <c r="HM152" s="346"/>
      <c r="HN152" s="346"/>
      <c r="HO152" s="346"/>
      <c r="HP152" s="346"/>
      <c r="HQ152" s="346"/>
      <c r="HR152" s="346"/>
      <c r="HS152" s="346"/>
      <c r="HT152" s="346"/>
      <c r="HU152" s="346"/>
      <c r="HV152" s="346"/>
      <c r="HW152" s="346"/>
      <c r="HX152" s="346"/>
      <c r="HY152" s="346"/>
      <c r="HZ152" s="346"/>
      <c r="IA152" s="346"/>
      <c r="IB152" s="346"/>
      <c r="IC152" s="346"/>
      <c r="ID152" s="346"/>
      <c r="IE152" s="346"/>
      <c r="IF152" s="346"/>
      <c r="IG152" s="346"/>
      <c r="IH152" s="346"/>
      <c r="II152" s="346"/>
      <c r="IJ152" s="346"/>
      <c r="IK152" s="346"/>
      <c r="IL152" s="346"/>
      <c r="IM152" s="346"/>
      <c r="IN152" s="346"/>
      <c r="IO152" s="346"/>
      <c r="IP152" s="346"/>
      <c r="IQ152" s="346"/>
      <c r="IR152" s="346"/>
      <c r="IS152" s="346"/>
      <c r="IT152" s="346"/>
      <c r="IU152" s="346"/>
      <c r="IV152" s="346"/>
    </row>
    <row r="153" spans="1:256">
      <c r="A153" s="322" t="s">
        <v>210</v>
      </c>
      <c r="B153" s="323" t="s">
        <v>587</v>
      </c>
      <c r="C153" s="341">
        <v>59312</v>
      </c>
      <c r="D153" s="341">
        <v>53722</v>
      </c>
      <c r="E153" s="341">
        <v>6516</v>
      </c>
      <c r="F153" s="341">
        <v>364</v>
      </c>
      <c r="G153" s="341">
        <v>103772.909381</v>
      </c>
      <c r="H153" s="341">
        <v>3989</v>
      </c>
      <c r="I153" s="341">
        <v>50</v>
      </c>
      <c r="J153" s="341">
        <v>3302</v>
      </c>
      <c r="K153" s="349">
        <v>-47250.909381000005</v>
      </c>
      <c r="L153" s="346">
        <v>0</v>
      </c>
      <c r="M153" s="342"/>
      <c r="N153" s="342"/>
      <c r="O153" s="342"/>
      <c r="P153" s="342"/>
      <c r="Q153" s="342"/>
      <c r="R153" s="342"/>
      <c r="S153" s="342"/>
      <c r="T153" s="342"/>
      <c r="U153" s="342"/>
      <c r="V153" s="342"/>
      <c r="W153" s="342"/>
      <c r="X153" s="342"/>
      <c r="Y153" s="342"/>
      <c r="Z153" s="342"/>
      <c r="AA153" s="342"/>
      <c r="AB153" s="342"/>
      <c r="AC153" s="342"/>
      <c r="AD153" s="342"/>
      <c r="AE153" s="342"/>
      <c r="AF153" s="342"/>
      <c r="AG153" s="342"/>
      <c r="AH153" s="342"/>
      <c r="AI153" s="342"/>
      <c r="AJ153" s="342"/>
      <c r="AK153" s="342"/>
      <c r="AL153" s="342"/>
      <c r="AM153" s="342"/>
      <c r="AN153" s="342"/>
      <c r="AO153" s="342"/>
      <c r="AP153" s="342"/>
      <c r="AQ153" s="342"/>
      <c r="AR153" s="342"/>
      <c r="AS153" s="342"/>
      <c r="AT153" s="342"/>
      <c r="AU153" s="342"/>
      <c r="AV153" s="342"/>
      <c r="AW153" s="342"/>
      <c r="AX153" s="342"/>
      <c r="AY153" s="342"/>
      <c r="AZ153" s="342"/>
      <c r="BA153" s="342"/>
      <c r="BB153" s="342"/>
      <c r="BC153" s="342"/>
      <c r="BD153" s="342"/>
      <c r="BE153" s="342"/>
      <c r="BF153" s="342"/>
      <c r="BG153" s="342"/>
      <c r="BH153" s="342"/>
      <c r="BI153" s="342"/>
      <c r="BJ153" s="342"/>
      <c r="BK153" s="342"/>
      <c r="BL153" s="342"/>
      <c r="BM153" s="342"/>
      <c r="BN153" s="342"/>
      <c r="BO153" s="342"/>
      <c r="BP153" s="342"/>
      <c r="BQ153" s="342"/>
      <c r="BR153" s="342"/>
      <c r="BS153" s="342"/>
      <c r="BT153" s="342"/>
      <c r="BU153" s="342"/>
      <c r="BV153" s="342"/>
      <c r="BW153" s="342"/>
      <c r="BX153" s="342"/>
      <c r="BY153" s="342"/>
      <c r="BZ153" s="342"/>
      <c r="CA153" s="342"/>
      <c r="CB153" s="342"/>
      <c r="CC153" s="342"/>
      <c r="CD153" s="342"/>
      <c r="CE153" s="342"/>
      <c r="CF153" s="342"/>
      <c r="CG153" s="342"/>
      <c r="CH153" s="342"/>
      <c r="CI153" s="342"/>
      <c r="CJ153" s="342"/>
      <c r="CK153" s="342"/>
      <c r="CL153" s="342"/>
      <c r="CM153" s="342"/>
      <c r="CN153" s="342"/>
      <c r="CO153" s="342"/>
      <c r="CP153" s="342"/>
      <c r="CQ153" s="342"/>
      <c r="CR153" s="342"/>
      <c r="CS153" s="342"/>
      <c r="CT153" s="342"/>
      <c r="CU153" s="342"/>
      <c r="CV153" s="342"/>
      <c r="CW153" s="342"/>
      <c r="CX153" s="342"/>
      <c r="CY153" s="342"/>
      <c r="CZ153" s="342"/>
      <c r="DA153" s="342"/>
      <c r="DB153" s="342"/>
      <c r="DC153" s="342"/>
      <c r="DD153" s="342"/>
      <c r="DE153" s="342"/>
      <c r="DF153" s="342"/>
      <c r="DG153" s="342"/>
      <c r="DH153" s="342"/>
      <c r="DI153" s="342"/>
      <c r="DJ153" s="342"/>
      <c r="DK153" s="342"/>
      <c r="DL153" s="342"/>
      <c r="DM153" s="342"/>
      <c r="DN153" s="342"/>
      <c r="DO153" s="342"/>
      <c r="DP153" s="342"/>
      <c r="DQ153" s="342"/>
      <c r="DR153" s="342"/>
      <c r="DS153" s="342"/>
      <c r="DT153" s="342"/>
      <c r="DU153" s="342"/>
      <c r="DV153" s="342"/>
      <c r="DW153" s="342"/>
      <c r="DX153" s="342"/>
      <c r="DY153" s="342"/>
      <c r="DZ153" s="342"/>
      <c r="EA153" s="342"/>
      <c r="EB153" s="342"/>
      <c r="EC153" s="342"/>
      <c r="ED153" s="342"/>
      <c r="EE153" s="342"/>
      <c r="EF153" s="342"/>
      <c r="EG153" s="342"/>
      <c r="EH153" s="342"/>
      <c r="EI153" s="342"/>
      <c r="EJ153" s="342"/>
      <c r="EK153" s="342"/>
      <c r="EL153" s="342"/>
      <c r="EM153" s="342"/>
      <c r="EN153" s="342"/>
      <c r="EO153" s="342"/>
      <c r="EP153" s="342"/>
      <c r="EQ153" s="342"/>
      <c r="ER153" s="342"/>
      <c r="ES153" s="342"/>
      <c r="ET153" s="342"/>
      <c r="EU153" s="342"/>
      <c r="EV153" s="342"/>
      <c r="EW153" s="342"/>
      <c r="EX153" s="342"/>
      <c r="EY153" s="342"/>
      <c r="EZ153" s="342"/>
      <c r="FA153" s="342"/>
      <c r="FB153" s="342"/>
      <c r="FC153" s="342"/>
      <c r="FD153" s="342"/>
      <c r="FE153" s="342"/>
      <c r="FF153" s="342"/>
      <c r="FG153" s="342"/>
      <c r="FH153" s="342"/>
      <c r="FI153" s="342"/>
      <c r="FJ153" s="342"/>
      <c r="FK153" s="342"/>
      <c r="FL153" s="342"/>
      <c r="FM153" s="342"/>
      <c r="FN153" s="342"/>
      <c r="FO153" s="342"/>
      <c r="FP153" s="342"/>
      <c r="FQ153" s="342"/>
      <c r="FR153" s="342"/>
      <c r="FS153" s="342"/>
      <c r="FT153" s="342"/>
      <c r="FU153" s="342"/>
      <c r="FV153" s="342"/>
      <c r="FW153" s="342"/>
      <c r="FX153" s="342"/>
      <c r="FY153" s="342"/>
      <c r="FZ153" s="342"/>
      <c r="GA153" s="342"/>
      <c r="GB153" s="342"/>
      <c r="GC153" s="342"/>
      <c r="GD153" s="342"/>
      <c r="GE153" s="342"/>
      <c r="GF153" s="342"/>
      <c r="GG153" s="342"/>
      <c r="GH153" s="342"/>
      <c r="GI153" s="342"/>
      <c r="GJ153" s="342"/>
      <c r="GK153" s="342"/>
      <c r="GL153" s="342"/>
      <c r="GM153" s="342"/>
      <c r="GN153" s="342"/>
      <c r="GO153" s="342"/>
      <c r="GP153" s="342"/>
      <c r="GQ153" s="342"/>
      <c r="GR153" s="342"/>
      <c r="GS153" s="342"/>
      <c r="GT153" s="342"/>
      <c r="GU153" s="342"/>
      <c r="GV153" s="342"/>
      <c r="GW153" s="342"/>
      <c r="GX153" s="342"/>
      <c r="GY153" s="342"/>
      <c r="GZ153" s="342"/>
      <c r="HA153" s="342"/>
      <c r="HB153" s="342"/>
      <c r="HC153" s="342"/>
      <c r="HD153" s="342"/>
      <c r="HE153" s="342"/>
      <c r="HF153" s="342"/>
      <c r="HG153" s="342"/>
      <c r="HH153" s="342"/>
      <c r="HI153" s="342"/>
      <c r="HJ153" s="342"/>
      <c r="HK153" s="342"/>
      <c r="HL153" s="342"/>
      <c r="HM153" s="342"/>
      <c r="HN153" s="342"/>
      <c r="HO153" s="342"/>
      <c r="HP153" s="342"/>
      <c r="HQ153" s="342"/>
      <c r="HR153" s="342"/>
      <c r="HS153" s="342"/>
      <c r="HT153" s="342"/>
      <c r="HU153" s="342"/>
      <c r="HV153" s="342"/>
      <c r="HW153" s="342"/>
      <c r="HX153" s="342"/>
      <c r="HY153" s="342"/>
      <c r="HZ153" s="342"/>
      <c r="IA153" s="342"/>
      <c r="IB153" s="342"/>
      <c r="IC153" s="342"/>
      <c r="ID153" s="342"/>
      <c r="IE153" s="342"/>
      <c r="IF153" s="342"/>
      <c r="IG153" s="342"/>
      <c r="IH153" s="342"/>
      <c r="II153" s="342"/>
      <c r="IJ153" s="342"/>
      <c r="IK153" s="342"/>
      <c r="IL153" s="342"/>
      <c r="IM153" s="342"/>
      <c r="IN153" s="342"/>
      <c r="IO153" s="342"/>
      <c r="IP153" s="342"/>
      <c r="IQ153" s="342"/>
      <c r="IR153" s="342"/>
      <c r="IS153" s="342"/>
      <c r="IT153" s="342"/>
      <c r="IU153" s="342"/>
      <c r="IV153" s="342"/>
    </row>
    <row r="154" spans="1:256">
      <c r="A154" s="318" t="s">
        <v>81</v>
      </c>
      <c r="B154" s="319" t="s">
        <v>124</v>
      </c>
      <c r="C154" s="343">
        <v>8498</v>
      </c>
      <c r="D154" s="343">
        <v>7900</v>
      </c>
      <c r="E154" s="343">
        <v>598</v>
      </c>
      <c r="F154" s="343"/>
      <c r="G154" s="343">
        <v>7087</v>
      </c>
      <c r="H154" s="343">
        <v>1411</v>
      </c>
      <c r="I154" s="350"/>
      <c r="J154" s="344">
        <v>1411</v>
      </c>
      <c r="K154" s="345">
        <v>0</v>
      </c>
      <c r="L154" s="346">
        <v>0</v>
      </c>
      <c r="M154" s="351"/>
      <c r="N154" s="351"/>
      <c r="O154" s="351"/>
      <c r="P154" s="351"/>
      <c r="Q154" s="351"/>
      <c r="R154" s="351"/>
      <c r="S154" s="351"/>
      <c r="T154" s="351"/>
      <c r="U154" s="351"/>
      <c r="V154" s="351"/>
      <c r="W154" s="351"/>
      <c r="X154" s="351"/>
      <c r="Y154" s="351"/>
      <c r="Z154" s="351"/>
      <c r="AA154" s="351"/>
      <c r="AB154" s="351"/>
      <c r="AC154" s="351"/>
      <c r="AD154" s="351"/>
      <c r="AE154" s="351"/>
      <c r="AF154" s="351"/>
      <c r="AG154" s="351"/>
      <c r="AH154" s="351"/>
      <c r="AI154" s="351"/>
      <c r="AJ154" s="351"/>
      <c r="AK154" s="351"/>
      <c r="AL154" s="351"/>
      <c r="AM154" s="351"/>
      <c r="AN154" s="351"/>
      <c r="AO154" s="351"/>
      <c r="AP154" s="351"/>
      <c r="AQ154" s="351"/>
      <c r="AR154" s="351"/>
      <c r="AS154" s="351"/>
      <c r="AT154" s="351"/>
      <c r="AU154" s="351"/>
      <c r="AV154" s="351"/>
      <c r="AW154" s="351"/>
      <c r="AX154" s="351"/>
      <c r="AY154" s="351"/>
      <c r="AZ154" s="351"/>
      <c r="BA154" s="351"/>
      <c r="BB154" s="351"/>
      <c r="BC154" s="351"/>
      <c r="BD154" s="351"/>
      <c r="BE154" s="351"/>
      <c r="BF154" s="351"/>
      <c r="BG154" s="351"/>
      <c r="BH154" s="351"/>
      <c r="BI154" s="351"/>
      <c r="BJ154" s="351"/>
      <c r="BK154" s="351"/>
      <c r="BL154" s="351"/>
      <c r="BM154" s="351"/>
      <c r="BN154" s="351"/>
      <c r="BO154" s="351"/>
      <c r="BP154" s="351"/>
      <c r="BQ154" s="351"/>
      <c r="BR154" s="351"/>
      <c r="BS154" s="351"/>
      <c r="BT154" s="351"/>
      <c r="BU154" s="351"/>
      <c r="BV154" s="351"/>
      <c r="BW154" s="351"/>
      <c r="BX154" s="351"/>
      <c r="BY154" s="351"/>
      <c r="BZ154" s="351"/>
      <c r="CA154" s="351"/>
      <c r="CB154" s="351"/>
      <c r="CC154" s="351"/>
      <c r="CD154" s="351"/>
      <c r="CE154" s="351"/>
      <c r="CF154" s="351"/>
      <c r="CG154" s="351"/>
      <c r="CH154" s="351"/>
      <c r="CI154" s="351"/>
      <c r="CJ154" s="351"/>
      <c r="CK154" s="351"/>
      <c r="CL154" s="351"/>
      <c r="CM154" s="351"/>
      <c r="CN154" s="351"/>
      <c r="CO154" s="351"/>
      <c r="CP154" s="351"/>
      <c r="CQ154" s="351"/>
      <c r="CR154" s="351"/>
      <c r="CS154" s="351"/>
      <c r="CT154" s="351"/>
      <c r="CU154" s="351"/>
      <c r="CV154" s="351"/>
      <c r="CW154" s="351"/>
      <c r="CX154" s="351"/>
      <c r="CY154" s="351"/>
      <c r="CZ154" s="351"/>
      <c r="DA154" s="351"/>
      <c r="DB154" s="351"/>
      <c r="DC154" s="351"/>
      <c r="DD154" s="351"/>
      <c r="DE154" s="351"/>
      <c r="DF154" s="351"/>
      <c r="DG154" s="351"/>
      <c r="DH154" s="351"/>
      <c r="DI154" s="351"/>
      <c r="DJ154" s="351"/>
      <c r="DK154" s="351"/>
      <c r="DL154" s="351"/>
      <c r="DM154" s="351"/>
      <c r="DN154" s="351"/>
      <c r="DO154" s="351"/>
      <c r="DP154" s="351"/>
      <c r="DQ154" s="351"/>
      <c r="DR154" s="351"/>
      <c r="DS154" s="351"/>
      <c r="DT154" s="351"/>
      <c r="DU154" s="351"/>
      <c r="DV154" s="351"/>
      <c r="DW154" s="351"/>
      <c r="DX154" s="351"/>
      <c r="DY154" s="351"/>
      <c r="DZ154" s="351"/>
      <c r="EA154" s="351"/>
      <c r="EB154" s="351"/>
      <c r="EC154" s="351"/>
      <c r="ED154" s="351"/>
      <c r="EE154" s="351"/>
      <c r="EF154" s="351"/>
      <c r="EG154" s="351"/>
      <c r="EH154" s="351"/>
      <c r="EI154" s="351"/>
      <c r="EJ154" s="351"/>
      <c r="EK154" s="351"/>
      <c r="EL154" s="351"/>
      <c r="EM154" s="351"/>
      <c r="EN154" s="351"/>
      <c r="EO154" s="351"/>
      <c r="EP154" s="351"/>
      <c r="EQ154" s="351"/>
      <c r="ER154" s="351"/>
      <c r="ES154" s="351"/>
      <c r="ET154" s="351"/>
      <c r="EU154" s="351"/>
      <c r="EV154" s="351"/>
      <c r="EW154" s="351"/>
      <c r="EX154" s="351"/>
      <c r="EY154" s="351"/>
      <c r="EZ154" s="351"/>
      <c r="FA154" s="351"/>
      <c r="FB154" s="351"/>
      <c r="FC154" s="351"/>
      <c r="FD154" s="351"/>
      <c r="FE154" s="351"/>
      <c r="FF154" s="351"/>
      <c r="FG154" s="351"/>
      <c r="FH154" s="351"/>
      <c r="FI154" s="351"/>
      <c r="FJ154" s="351"/>
      <c r="FK154" s="351"/>
      <c r="FL154" s="351"/>
      <c r="FM154" s="351"/>
      <c r="FN154" s="351"/>
      <c r="FO154" s="351"/>
      <c r="FP154" s="351"/>
      <c r="FQ154" s="351"/>
      <c r="FR154" s="351"/>
      <c r="FS154" s="351"/>
      <c r="FT154" s="351"/>
      <c r="FU154" s="351"/>
      <c r="FV154" s="351"/>
      <c r="FW154" s="351"/>
      <c r="FX154" s="351"/>
      <c r="FY154" s="351"/>
      <c r="FZ154" s="351"/>
      <c r="GA154" s="351"/>
      <c r="GB154" s="351"/>
      <c r="GC154" s="351"/>
      <c r="GD154" s="351"/>
      <c r="GE154" s="351"/>
      <c r="GF154" s="351"/>
      <c r="GG154" s="351"/>
      <c r="GH154" s="351"/>
      <c r="GI154" s="351"/>
      <c r="GJ154" s="351"/>
      <c r="GK154" s="351"/>
      <c r="GL154" s="351"/>
      <c r="GM154" s="351"/>
      <c r="GN154" s="351"/>
      <c r="GO154" s="351"/>
      <c r="GP154" s="351"/>
      <c r="GQ154" s="351"/>
      <c r="GR154" s="351"/>
      <c r="GS154" s="351"/>
      <c r="GT154" s="351"/>
      <c r="GU154" s="351"/>
      <c r="GV154" s="351"/>
      <c r="GW154" s="351"/>
      <c r="GX154" s="351"/>
      <c r="GY154" s="351"/>
      <c r="GZ154" s="351"/>
      <c r="HA154" s="351"/>
      <c r="HB154" s="351"/>
      <c r="HC154" s="351"/>
      <c r="HD154" s="351"/>
      <c r="HE154" s="351"/>
      <c r="HF154" s="351"/>
      <c r="HG154" s="351"/>
      <c r="HH154" s="351"/>
      <c r="HI154" s="351"/>
      <c r="HJ154" s="351"/>
      <c r="HK154" s="351"/>
      <c r="HL154" s="351"/>
      <c r="HM154" s="351"/>
      <c r="HN154" s="351"/>
      <c r="HO154" s="351"/>
      <c r="HP154" s="351"/>
      <c r="HQ154" s="351"/>
      <c r="HR154" s="351"/>
      <c r="HS154" s="351"/>
      <c r="HT154" s="351"/>
      <c r="HU154" s="351"/>
      <c r="HV154" s="351"/>
      <c r="HW154" s="351"/>
      <c r="HX154" s="351"/>
      <c r="HY154" s="351"/>
      <c r="HZ154" s="351"/>
      <c r="IA154" s="351"/>
      <c r="IB154" s="351"/>
      <c r="IC154" s="351"/>
      <c r="ID154" s="351"/>
      <c r="IE154" s="351"/>
      <c r="IF154" s="351"/>
      <c r="IG154" s="351"/>
      <c r="IH154" s="351"/>
      <c r="II154" s="351"/>
      <c r="IJ154" s="351"/>
      <c r="IK154" s="351"/>
      <c r="IL154" s="351"/>
      <c r="IM154" s="351"/>
      <c r="IN154" s="351"/>
      <c r="IO154" s="351"/>
      <c r="IP154" s="351"/>
      <c r="IQ154" s="351"/>
      <c r="IR154" s="351"/>
      <c r="IS154" s="351"/>
      <c r="IT154" s="351"/>
      <c r="IU154" s="351"/>
      <c r="IV154" s="351"/>
    </row>
    <row r="155" spans="1:256">
      <c r="A155" s="318" t="s">
        <v>82</v>
      </c>
      <c r="B155" s="319" t="s">
        <v>304</v>
      </c>
      <c r="C155" s="343">
        <v>7853</v>
      </c>
      <c r="D155" s="343">
        <v>7196</v>
      </c>
      <c r="E155" s="343">
        <v>1583</v>
      </c>
      <c r="F155" s="343">
        <v>0</v>
      </c>
      <c r="G155" s="343">
        <v>7843</v>
      </c>
      <c r="H155" s="343">
        <v>10</v>
      </c>
      <c r="I155" s="343">
        <v>0</v>
      </c>
      <c r="J155" s="343">
        <v>10</v>
      </c>
      <c r="K155" s="345">
        <v>926</v>
      </c>
      <c r="L155" s="346">
        <v>0</v>
      </c>
    </row>
    <row r="156" spans="1:256">
      <c r="A156" s="318"/>
      <c r="B156" s="319" t="s">
        <v>853</v>
      </c>
      <c r="C156" s="343">
        <v>6297</v>
      </c>
      <c r="D156" s="343">
        <v>5653</v>
      </c>
      <c r="E156" s="343">
        <v>1570</v>
      </c>
      <c r="F156" s="343"/>
      <c r="G156" s="343">
        <v>6287</v>
      </c>
      <c r="H156" s="343">
        <v>10</v>
      </c>
      <c r="I156" s="343"/>
      <c r="J156" s="343">
        <v>10</v>
      </c>
      <c r="K156" s="345">
        <v>926</v>
      </c>
      <c r="L156" s="346">
        <v>0</v>
      </c>
    </row>
    <row r="157" spans="1:256">
      <c r="A157" s="318"/>
      <c r="B157" s="319" t="s">
        <v>854</v>
      </c>
      <c r="C157" s="343">
        <v>1556</v>
      </c>
      <c r="D157" s="343">
        <v>1543</v>
      </c>
      <c r="E157" s="343">
        <v>13</v>
      </c>
      <c r="F157" s="343"/>
      <c r="G157" s="343">
        <v>1556</v>
      </c>
      <c r="H157" s="343">
        <v>0</v>
      </c>
      <c r="I157" s="343"/>
      <c r="J157" s="343"/>
      <c r="K157" s="345">
        <v>0</v>
      </c>
      <c r="L157" s="346">
        <v>0</v>
      </c>
    </row>
    <row r="158" spans="1:256">
      <c r="A158" s="318" t="s">
        <v>83</v>
      </c>
      <c r="B158" s="319" t="s">
        <v>13</v>
      </c>
      <c r="C158" s="343">
        <v>5520</v>
      </c>
      <c r="D158" s="343">
        <v>3963</v>
      </c>
      <c r="E158" s="343">
        <v>1557</v>
      </c>
      <c r="F158" s="343"/>
      <c r="G158" s="343">
        <v>5318</v>
      </c>
      <c r="H158" s="343">
        <v>202</v>
      </c>
      <c r="I158" s="343"/>
      <c r="J158" s="343"/>
      <c r="K158" s="345">
        <v>202</v>
      </c>
      <c r="L158" s="346">
        <v>0</v>
      </c>
    </row>
    <row r="159" spans="1:256">
      <c r="A159" s="318" t="s">
        <v>84</v>
      </c>
      <c r="B159" s="319" t="s">
        <v>14</v>
      </c>
      <c r="C159" s="343">
        <v>5696</v>
      </c>
      <c r="D159" s="343">
        <v>5352</v>
      </c>
      <c r="E159" s="343">
        <v>344</v>
      </c>
      <c r="F159" s="343"/>
      <c r="G159" s="343">
        <v>5078</v>
      </c>
      <c r="H159" s="343">
        <v>618</v>
      </c>
      <c r="I159" s="343"/>
      <c r="J159" s="343">
        <v>618</v>
      </c>
      <c r="K159" s="345">
        <v>0</v>
      </c>
      <c r="L159" s="346">
        <v>0</v>
      </c>
    </row>
    <row r="160" spans="1:256">
      <c r="A160" s="318" t="s">
        <v>536</v>
      </c>
      <c r="B160" s="319" t="s">
        <v>15</v>
      </c>
      <c r="C160" s="343">
        <v>3101</v>
      </c>
      <c r="D160" s="343">
        <v>2998</v>
      </c>
      <c r="E160" s="343">
        <v>103</v>
      </c>
      <c r="F160" s="343"/>
      <c r="G160" s="343">
        <v>2602</v>
      </c>
      <c r="H160" s="343">
        <v>499</v>
      </c>
      <c r="I160" s="343"/>
      <c r="J160" s="343">
        <v>499</v>
      </c>
      <c r="K160" s="345">
        <v>0</v>
      </c>
      <c r="L160" s="346">
        <v>0</v>
      </c>
    </row>
    <row r="161" spans="1:256">
      <c r="A161" s="318" t="s">
        <v>85</v>
      </c>
      <c r="B161" s="319" t="s">
        <v>16</v>
      </c>
      <c r="C161" s="343">
        <v>2064</v>
      </c>
      <c r="D161" s="343">
        <v>1955</v>
      </c>
      <c r="E161" s="343">
        <v>109</v>
      </c>
      <c r="F161" s="343"/>
      <c r="G161" s="343">
        <v>2028</v>
      </c>
      <c r="H161" s="343">
        <v>36</v>
      </c>
      <c r="I161" s="343"/>
      <c r="J161" s="343">
        <v>36</v>
      </c>
      <c r="K161" s="345">
        <v>0</v>
      </c>
      <c r="L161" s="346">
        <v>0</v>
      </c>
    </row>
    <row r="162" spans="1:256">
      <c r="A162" s="318" t="s">
        <v>99</v>
      </c>
      <c r="B162" s="319" t="s">
        <v>123</v>
      </c>
      <c r="C162" s="343">
        <v>3304</v>
      </c>
      <c r="D162" s="343">
        <v>3272</v>
      </c>
      <c r="E162" s="343">
        <v>32</v>
      </c>
      <c r="F162" s="352"/>
      <c r="G162" s="343">
        <v>3263</v>
      </c>
      <c r="H162" s="343">
        <v>41</v>
      </c>
      <c r="I162" s="352"/>
      <c r="J162" s="343">
        <v>41</v>
      </c>
      <c r="K162" s="345">
        <v>0</v>
      </c>
      <c r="L162" s="346">
        <v>0</v>
      </c>
      <c r="M162" s="351"/>
      <c r="N162" s="351"/>
      <c r="O162" s="351"/>
      <c r="P162" s="351"/>
      <c r="Q162" s="351"/>
      <c r="R162" s="351"/>
      <c r="S162" s="351"/>
      <c r="T162" s="351"/>
      <c r="U162" s="351"/>
      <c r="V162" s="351"/>
      <c r="W162" s="351"/>
      <c r="X162" s="351"/>
      <c r="Y162" s="351"/>
      <c r="Z162" s="351"/>
      <c r="AA162" s="351"/>
      <c r="AB162" s="351"/>
      <c r="AC162" s="351"/>
      <c r="AD162" s="351"/>
      <c r="AE162" s="351"/>
      <c r="AF162" s="351"/>
      <c r="AG162" s="351"/>
      <c r="AH162" s="351"/>
      <c r="AI162" s="351"/>
      <c r="AJ162" s="351"/>
      <c r="AK162" s="351"/>
      <c r="AL162" s="351"/>
      <c r="AM162" s="351"/>
      <c r="AN162" s="351"/>
      <c r="AO162" s="351"/>
      <c r="AP162" s="351"/>
      <c r="AQ162" s="351"/>
      <c r="AR162" s="351"/>
      <c r="AS162" s="351"/>
      <c r="AT162" s="351"/>
      <c r="AU162" s="351"/>
      <c r="AV162" s="351"/>
      <c r="AW162" s="351"/>
      <c r="AX162" s="351"/>
      <c r="AY162" s="351"/>
      <c r="AZ162" s="351"/>
      <c r="BA162" s="351"/>
      <c r="BB162" s="351"/>
      <c r="BC162" s="351"/>
      <c r="BD162" s="351"/>
      <c r="BE162" s="351"/>
      <c r="BF162" s="351"/>
      <c r="BG162" s="351"/>
      <c r="BH162" s="351"/>
      <c r="BI162" s="351"/>
      <c r="BJ162" s="351"/>
      <c r="BK162" s="351"/>
      <c r="BL162" s="351"/>
      <c r="BM162" s="351"/>
      <c r="BN162" s="351"/>
      <c r="BO162" s="351"/>
      <c r="BP162" s="351"/>
      <c r="BQ162" s="351"/>
      <c r="BR162" s="351"/>
      <c r="BS162" s="351"/>
      <c r="BT162" s="351"/>
      <c r="BU162" s="351"/>
      <c r="BV162" s="351"/>
      <c r="BW162" s="351"/>
      <c r="BX162" s="351"/>
      <c r="BY162" s="351"/>
      <c r="BZ162" s="351"/>
      <c r="CA162" s="351"/>
      <c r="CB162" s="351"/>
      <c r="CC162" s="351"/>
      <c r="CD162" s="351"/>
      <c r="CE162" s="351"/>
      <c r="CF162" s="351"/>
      <c r="CG162" s="351"/>
      <c r="CH162" s="351"/>
      <c r="CI162" s="351"/>
      <c r="CJ162" s="351"/>
      <c r="CK162" s="351"/>
      <c r="CL162" s="351"/>
      <c r="CM162" s="351"/>
      <c r="CN162" s="351"/>
      <c r="CO162" s="351"/>
      <c r="CP162" s="351"/>
      <c r="CQ162" s="351"/>
      <c r="CR162" s="351"/>
      <c r="CS162" s="351"/>
      <c r="CT162" s="351"/>
      <c r="CU162" s="351"/>
      <c r="CV162" s="351"/>
      <c r="CW162" s="351"/>
      <c r="CX162" s="351"/>
      <c r="CY162" s="351"/>
      <c r="CZ162" s="351"/>
      <c r="DA162" s="351"/>
      <c r="DB162" s="351"/>
      <c r="DC162" s="351"/>
      <c r="DD162" s="351"/>
      <c r="DE162" s="351"/>
      <c r="DF162" s="351"/>
      <c r="DG162" s="351"/>
      <c r="DH162" s="351"/>
      <c r="DI162" s="351"/>
      <c r="DJ162" s="351"/>
      <c r="DK162" s="351"/>
      <c r="DL162" s="351"/>
      <c r="DM162" s="351"/>
      <c r="DN162" s="351"/>
      <c r="DO162" s="351"/>
      <c r="DP162" s="351"/>
      <c r="DQ162" s="351"/>
      <c r="DR162" s="351"/>
      <c r="DS162" s="351"/>
      <c r="DT162" s="351"/>
      <c r="DU162" s="351"/>
      <c r="DV162" s="351"/>
      <c r="DW162" s="351"/>
      <c r="DX162" s="351"/>
      <c r="DY162" s="351"/>
      <c r="DZ162" s="351"/>
      <c r="EA162" s="351"/>
      <c r="EB162" s="351"/>
      <c r="EC162" s="351"/>
      <c r="ED162" s="351"/>
      <c r="EE162" s="351"/>
      <c r="EF162" s="351"/>
      <c r="EG162" s="351"/>
      <c r="EH162" s="351"/>
      <c r="EI162" s="351"/>
      <c r="EJ162" s="351"/>
      <c r="EK162" s="351"/>
      <c r="EL162" s="351"/>
      <c r="EM162" s="351"/>
      <c r="EN162" s="351"/>
      <c r="EO162" s="351"/>
      <c r="EP162" s="351"/>
      <c r="EQ162" s="351"/>
      <c r="ER162" s="351"/>
      <c r="ES162" s="351"/>
      <c r="ET162" s="351"/>
      <c r="EU162" s="351"/>
      <c r="EV162" s="351"/>
      <c r="EW162" s="351"/>
      <c r="EX162" s="351"/>
      <c r="EY162" s="351"/>
      <c r="EZ162" s="351"/>
      <c r="FA162" s="351"/>
      <c r="FB162" s="351"/>
      <c r="FC162" s="351"/>
      <c r="FD162" s="351"/>
      <c r="FE162" s="351"/>
      <c r="FF162" s="351"/>
      <c r="FG162" s="351"/>
      <c r="FH162" s="351"/>
      <c r="FI162" s="351"/>
      <c r="FJ162" s="351"/>
      <c r="FK162" s="351"/>
      <c r="FL162" s="351"/>
      <c r="FM162" s="351"/>
      <c r="FN162" s="351"/>
      <c r="FO162" s="351"/>
      <c r="FP162" s="351"/>
      <c r="FQ162" s="351"/>
      <c r="FR162" s="351"/>
      <c r="FS162" s="351"/>
      <c r="FT162" s="351"/>
      <c r="FU162" s="351"/>
      <c r="FV162" s="351"/>
      <c r="FW162" s="351"/>
      <c r="FX162" s="351"/>
      <c r="FY162" s="351"/>
      <c r="FZ162" s="351"/>
      <c r="GA162" s="351"/>
      <c r="GB162" s="351"/>
      <c r="GC162" s="351"/>
      <c r="GD162" s="351"/>
      <c r="GE162" s="351"/>
      <c r="GF162" s="351"/>
      <c r="GG162" s="351"/>
      <c r="GH162" s="351"/>
      <c r="GI162" s="351"/>
      <c r="GJ162" s="351"/>
      <c r="GK162" s="351"/>
      <c r="GL162" s="351"/>
      <c r="GM162" s="351"/>
      <c r="GN162" s="351"/>
      <c r="GO162" s="351"/>
      <c r="GP162" s="351"/>
      <c r="GQ162" s="351"/>
      <c r="GR162" s="351"/>
      <c r="GS162" s="351"/>
      <c r="GT162" s="351"/>
      <c r="GU162" s="351"/>
      <c r="GV162" s="351"/>
      <c r="GW162" s="351"/>
      <c r="GX162" s="351"/>
      <c r="GY162" s="351"/>
      <c r="GZ162" s="351"/>
      <c r="HA162" s="351"/>
      <c r="HB162" s="351"/>
      <c r="HC162" s="351"/>
      <c r="HD162" s="351"/>
      <c r="HE162" s="351"/>
      <c r="HF162" s="351"/>
      <c r="HG162" s="351"/>
      <c r="HH162" s="351"/>
      <c r="HI162" s="351"/>
      <c r="HJ162" s="351"/>
      <c r="HK162" s="351"/>
      <c r="HL162" s="351"/>
      <c r="HM162" s="351"/>
      <c r="HN162" s="351"/>
      <c r="HO162" s="351"/>
      <c r="HP162" s="351"/>
      <c r="HQ162" s="351"/>
      <c r="HR162" s="351"/>
      <c r="HS162" s="351"/>
      <c r="HT162" s="351"/>
      <c r="HU162" s="351"/>
      <c r="HV162" s="351"/>
      <c r="HW162" s="351"/>
      <c r="HX162" s="351"/>
      <c r="HY162" s="351"/>
      <c r="HZ162" s="351"/>
      <c r="IA162" s="351"/>
      <c r="IB162" s="351"/>
      <c r="IC162" s="351"/>
      <c r="ID162" s="351"/>
      <c r="IE162" s="351"/>
      <c r="IF162" s="351"/>
      <c r="IG162" s="351"/>
      <c r="IH162" s="351"/>
      <c r="II162" s="351"/>
      <c r="IJ162" s="351"/>
      <c r="IK162" s="351"/>
      <c r="IL162" s="351"/>
      <c r="IM162" s="351"/>
      <c r="IN162" s="351"/>
      <c r="IO162" s="351"/>
      <c r="IP162" s="351"/>
      <c r="IQ162" s="351"/>
      <c r="IR162" s="351"/>
      <c r="IS162" s="351"/>
      <c r="IT162" s="351"/>
      <c r="IU162" s="351"/>
      <c r="IV162" s="351"/>
    </row>
    <row r="163" spans="1:256">
      <c r="A163" s="318" t="s">
        <v>541</v>
      </c>
      <c r="B163" s="319" t="s">
        <v>260</v>
      </c>
      <c r="C163" s="343">
        <v>4773</v>
      </c>
      <c r="D163" s="343">
        <v>3983</v>
      </c>
      <c r="E163" s="343">
        <v>790</v>
      </c>
      <c r="F163" s="343"/>
      <c r="G163" s="343">
        <v>4773</v>
      </c>
      <c r="H163" s="343">
        <v>0</v>
      </c>
      <c r="I163" s="343"/>
      <c r="J163" s="343"/>
      <c r="K163" s="345">
        <v>0</v>
      </c>
      <c r="L163" s="346">
        <v>0</v>
      </c>
    </row>
    <row r="164" spans="1:256">
      <c r="A164" s="318" t="s">
        <v>543</v>
      </c>
      <c r="B164" s="319" t="s">
        <v>228</v>
      </c>
      <c r="C164" s="343">
        <v>866</v>
      </c>
      <c r="D164" s="343">
        <v>851</v>
      </c>
      <c r="E164" s="343">
        <v>15</v>
      </c>
      <c r="F164" s="343"/>
      <c r="G164" s="343">
        <v>866</v>
      </c>
      <c r="H164" s="343">
        <v>0</v>
      </c>
      <c r="I164" s="343"/>
      <c r="J164" s="343"/>
      <c r="K164" s="345">
        <v>0</v>
      </c>
      <c r="L164" s="346">
        <v>0</v>
      </c>
    </row>
    <row r="165" spans="1:256">
      <c r="A165" s="318" t="s">
        <v>100</v>
      </c>
      <c r="B165" s="319" t="s">
        <v>17</v>
      </c>
      <c r="C165" s="343">
        <v>3530</v>
      </c>
      <c r="D165" s="343">
        <v>2901</v>
      </c>
      <c r="E165" s="343">
        <v>629</v>
      </c>
      <c r="F165" s="343"/>
      <c r="G165" s="343">
        <v>3278</v>
      </c>
      <c r="H165" s="343">
        <v>252</v>
      </c>
      <c r="I165" s="343">
        <v>50</v>
      </c>
      <c r="J165" s="343">
        <v>202</v>
      </c>
      <c r="K165" s="345">
        <v>0</v>
      </c>
      <c r="L165" s="346">
        <v>0</v>
      </c>
    </row>
    <row r="166" spans="1:256">
      <c r="A166" s="318" t="s">
        <v>101</v>
      </c>
      <c r="B166" s="319" t="s">
        <v>256</v>
      </c>
      <c r="C166" s="343">
        <v>2582</v>
      </c>
      <c r="D166" s="343">
        <v>2554</v>
      </c>
      <c r="E166" s="343">
        <v>28</v>
      </c>
      <c r="F166" s="343"/>
      <c r="G166" s="343">
        <v>2182</v>
      </c>
      <c r="H166" s="343">
        <v>400</v>
      </c>
      <c r="I166" s="343"/>
      <c r="J166" s="343">
        <v>400</v>
      </c>
      <c r="K166" s="345">
        <v>0</v>
      </c>
      <c r="L166" s="346">
        <v>0</v>
      </c>
    </row>
    <row r="167" spans="1:256">
      <c r="A167" s="318" t="s">
        <v>35</v>
      </c>
      <c r="B167" s="319" t="s">
        <v>18</v>
      </c>
      <c r="C167" s="343">
        <v>891</v>
      </c>
      <c r="D167" s="343">
        <v>687</v>
      </c>
      <c r="E167" s="343">
        <v>204</v>
      </c>
      <c r="F167" s="343"/>
      <c r="G167" s="343">
        <v>806</v>
      </c>
      <c r="H167" s="343">
        <v>85</v>
      </c>
      <c r="I167" s="343"/>
      <c r="J167" s="343">
        <v>85</v>
      </c>
      <c r="K167" s="345">
        <v>0</v>
      </c>
      <c r="L167" s="346">
        <v>0</v>
      </c>
    </row>
    <row r="168" spans="1:256">
      <c r="A168" s="318" t="s">
        <v>546</v>
      </c>
      <c r="B168" s="343" t="s">
        <v>868</v>
      </c>
      <c r="C168" s="343">
        <v>150</v>
      </c>
      <c r="D168" s="343">
        <v>150</v>
      </c>
      <c r="E168" s="343"/>
      <c r="F168" s="343"/>
      <c r="G168" s="343">
        <v>150</v>
      </c>
      <c r="H168" s="343">
        <v>0</v>
      </c>
      <c r="I168" s="343"/>
      <c r="J168" s="343"/>
      <c r="K168" s="345"/>
      <c r="L168" s="346">
        <v>0</v>
      </c>
    </row>
    <row r="169" spans="1:256">
      <c r="A169" s="318" t="s">
        <v>547</v>
      </c>
      <c r="B169" s="343" t="s">
        <v>869</v>
      </c>
      <c r="C169" s="343">
        <v>101</v>
      </c>
      <c r="D169" s="343">
        <v>101</v>
      </c>
      <c r="E169" s="343"/>
      <c r="F169" s="343"/>
      <c r="G169" s="343">
        <v>101</v>
      </c>
      <c r="H169" s="343">
        <v>0</v>
      </c>
      <c r="I169" s="343"/>
      <c r="J169" s="343"/>
      <c r="K169" s="345"/>
      <c r="L169" s="346">
        <v>0</v>
      </c>
    </row>
    <row r="170" spans="1:256">
      <c r="A170" s="318" t="s">
        <v>549</v>
      </c>
      <c r="B170" s="343" t="s">
        <v>870</v>
      </c>
      <c r="C170" s="343">
        <v>400</v>
      </c>
      <c r="D170" s="343">
        <v>400</v>
      </c>
      <c r="E170" s="343"/>
      <c r="F170" s="343"/>
      <c r="G170" s="343">
        <v>10504.659380999999</v>
      </c>
      <c r="H170" s="343"/>
      <c r="I170" s="343"/>
      <c r="J170" s="343"/>
      <c r="K170" s="345"/>
      <c r="L170" s="346">
        <v>0</v>
      </c>
    </row>
    <row r="171" spans="1:256">
      <c r="A171" s="318" t="s">
        <v>552</v>
      </c>
      <c r="B171" s="343" t="s">
        <v>871</v>
      </c>
      <c r="C171" s="343">
        <v>450</v>
      </c>
      <c r="D171" s="343">
        <v>450</v>
      </c>
      <c r="E171" s="343"/>
      <c r="F171" s="343"/>
      <c r="G171" s="343">
        <v>450</v>
      </c>
      <c r="H171" s="343">
        <v>0</v>
      </c>
      <c r="I171" s="343"/>
      <c r="J171" s="343"/>
      <c r="K171" s="345"/>
      <c r="L171" s="346">
        <v>0</v>
      </c>
    </row>
    <row r="172" spans="1:256">
      <c r="A172" s="318" t="s">
        <v>554</v>
      </c>
      <c r="B172" s="343" t="s">
        <v>872</v>
      </c>
      <c r="C172" s="343">
        <v>550</v>
      </c>
      <c r="D172" s="343">
        <v>550</v>
      </c>
      <c r="E172" s="343"/>
      <c r="F172" s="343"/>
      <c r="G172" s="343">
        <v>550</v>
      </c>
      <c r="H172" s="343">
        <v>0</v>
      </c>
      <c r="I172" s="343"/>
      <c r="J172" s="343"/>
      <c r="K172" s="345"/>
      <c r="L172" s="346">
        <v>0</v>
      </c>
    </row>
    <row r="173" spans="1:256">
      <c r="A173" s="318" t="s">
        <v>555</v>
      </c>
      <c r="B173" s="343" t="s">
        <v>873</v>
      </c>
      <c r="C173" s="343">
        <v>330</v>
      </c>
      <c r="D173" s="343">
        <v>330</v>
      </c>
      <c r="E173" s="343"/>
      <c r="F173" s="343"/>
      <c r="G173" s="343">
        <v>330</v>
      </c>
      <c r="H173" s="343">
        <v>0</v>
      </c>
      <c r="I173" s="343"/>
      <c r="J173" s="343"/>
      <c r="K173" s="345"/>
      <c r="L173" s="346">
        <v>0</v>
      </c>
    </row>
    <row r="174" spans="1:256">
      <c r="A174" s="318" t="s">
        <v>556</v>
      </c>
      <c r="B174" s="343" t="s">
        <v>874</v>
      </c>
      <c r="C174" s="343">
        <v>416</v>
      </c>
      <c r="D174" s="343">
        <v>151</v>
      </c>
      <c r="E174" s="343">
        <v>265</v>
      </c>
      <c r="F174" s="343">
        <v>55</v>
      </c>
      <c r="G174" s="343">
        <v>361</v>
      </c>
      <c r="H174" s="343">
        <v>55</v>
      </c>
      <c r="I174" s="343"/>
      <c r="J174" s="343"/>
      <c r="K174" s="345"/>
      <c r="L174" s="346">
        <v>0</v>
      </c>
    </row>
    <row r="175" spans="1:256">
      <c r="A175" s="318" t="s">
        <v>558</v>
      </c>
      <c r="B175" s="343" t="s">
        <v>875</v>
      </c>
      <c r="C175" s="343">
        <v>447</v>
      </c>
      <c r="D175" s="343">
        <v>303</v>
      </c>
      <c r="E175" s="343">
        <v>144</v>
      </c>
      <c r="F175" s="343"/>
      <c r="G175" s="343">
        <v>447</v>
      </c>
      <c r="H175" s="343">
        <v>0</v>
      </c>
      <c r="I175" s="343"/>
      <c r="J175" s="343"/>
      <c r="K175" s="345"/>
      <c r="L175" s="346">
        <v>0</v>
      </c>
    </row>
    <row r="176" spans="1:256">
      <c r="A176" s="318" t="s">
        <v>559</v>
      </c>
      <c r="B176" s="343" t="s">
        <v>876</v>
      </c>
      <c r="C176" s="343">
        <v>310</v>
      </c>
      <c r="D176" s="343">
        <v>303</v>
      </c>
      <c r="E176" s="343">
        <v>7</v>
      </c>
      <c r="F176" s="343"/>
      <c r="G176" s="343">
        <v>310</v>
      </c>
      <c r="H176" s="343">
        <v>0</v>
      </c>
      <c r="I176" s="343"/>
      <c r="J176" s="343"/>
      <c r="K176" s="345"/>
      <c r="L176" s="346">
        <v>0</v>
      </c>
    </row>
    <row r="177" spans="1:12">
      <c r="A177" s="318" t="s">
        <v>561</v>
      </c>
      <c r="B177" s="343" t="s">
        <v>877</v>
      </c>
      <c r="C177" s="343">
        <v>326</v>
      </c>
      <c r="D177" s="343">
        <v>318</v>
      </c>
      <c r="E177" s="343">
        <v>8</v>
      </c>
      <c r="F177" s="343"/>
      <c r="G177" s="343">
        <v>326</v>
      </c>
      <c r="H177" s="343">
        <v>0</v>
      </c>
      <c r="I177" s="343"/>
      <c r="J177" s="343"/>
      <c r="K177" s="345"/>
      <c r="L177" s="346">
        <v>0</v>
      </c>
    </row>
    <row r="178" spans="1:12">
      <c r="A178" s="318" t="s">
        <v>563</v>
      </c>
      <c r="B178" s="343" t="s">
        <v>878</v>
      </c>
      <c r="C178" s="343">
        <v>283</v>
      </c>
      <c r="D178" s="343">
        <v>277</v>
      </c>
      <c r="E178" s="343">
        <v>6</v>
      </c>
      <c r="F178" s="343">
        <v>22</v>
      </c>
      <c r="G178" s="343">
        <v>261</v>
      </c>
      <c r="H178" s="343">
        <v>22</v>
      </c>
      <c r="I178" s="343"/>
      <c r="J178" s="343"/>
      <c r="K178" s="345"/>
      <c r="L178" s="346">
        <v>0</v>
      </c>
    </row>
    <row r="179" spans="1:12">
      <c r="A179" s="318" t="s">
        <v>565</v>
      </c>
      <c r="B179" s="343" t="s">
        <v>879</v>
      </c>
      <c r="C179" s="343">
        <v>1303</v>
      </c>
      <c r="D179" s="343">
        <v>1277</v>
      </c>
      <c r="E179" s="343">
        <v>26</v>
      </c>
      <c r="F179" s="343">
        <v>120</v>
      </c>
      <c r="G179" s="343">
        <v>1183</v>
      </c>
      <c r="H179" s="343">
        <v>120</v>
      </c>
      <c r="I179" s="343"/>
      <c r="J179" s="343"/>
      <c r="K179" s="345"/>
      <c r="L179" s="346">
        <v>0</v>
      </c>
    </row>
    <row r="180" spans="1:12">
      <c r="A180" s="318" t="s">
        <v>905</v>
      </c>
      <c r="B180" s="343" t="s">
        <v>880</v>
      </c>
      <c r="C180" s="343">
        <v>431</v>
      </c>
      <c r="D180" s="343">
        <v>403</v>
      </c>
      <c r="E180" s="343">
        <v>28</v>
      </c>
      <c r="F180" s="343"/>
      <c r="G180" s="343">
        <v>431</v>
      </c>
      <c r="H180" s="343">
        <v>0</v>
      </c>
      <c r="I180" s="343"/>
      <c r="J180" s="343"/>
      <c r="K180" s="345"/>
      <c r="L180" s="346">
        <v>0</v>
      </c>
    </row>
    <row r="181" spans="1:12">
      <c r="A181" s="318" t="s">
        <v>906</v>
      </c>
      <c r="B181" s="343" t="s">
        <v>881</v>
      </c>
      <c r="C181" s="343">
        <v>158</v>
      </c>
      <c r="D181" s="343">
        <v>158</v>
      </c>
      <c r="E181" s="343"/>
      <c r="F181" s="343">
        <v>58</v>
      </c>
      <c r="G181" s="343">
        <v>100</v>
      </c>
      <c r="H181" s="343">
        <v>58</v>
      </c>
      <c r="I181" s="343"/>
      <c r="J181" s="343"/>
      <c r="K181" s="345"/>
      <c r="L181" s="346">
        <v>0</v>
      </c>
    </row>
    <row r="182" spans="1:12">
      <c r="A182" s="318" t="s">
        <v>567</v>
      </c>
      <c r="B182" s="343" t="s">
        <v>882</v>
      </c>
      <c r="C182" s="343">
        <v>431</v>
      </c>
      <c r="D182" s="343">
        <v>431</v>
      </c>
      <c r="E182" s="343"/>
      <c r="F182" s="343"/>
      <c r="G182" s="343">
        <v>431</v>
      </c>
      <c r="H182" s="343">
        <v>0</v>
      </c>
      <c r="I182" s="343"/>
      <c r="J182" s="343"/>
      <c r="K182" s="345"/>
      <c r="L182" s="346">
        <v>0</v>
      </c>
    </row>
    <row r="183" spans="1:12">
      <c r="A183" s="318" t="s">
        <v>568</v>
      </c>
      <c r="B183" s="343" t="s">
        <v>883</v>
      </c>
      <c r="C183" s="343">
        <v>310</v>
      </c>
      <c r="D183" s="343">
        <v>303</v>
      </c>
      <c r="E183" s="343">
        <v>7</v>
      </c>
      <c r="F183" s="343"/>
      <c r="G183" s="343">
        <v>310</v>
      </c>
      <c r="H183" s="343">
        <v>0</v>
      </c>
      <c r="I183" s="343"/>
      <c r="J183" s="343"/>
      <c r="K183" s="345"/>
      <c r="L183" s="346">
        <v>0</v>
      </c>
    </row>
    <row r="184" spans="1:12">
      <c r="A184" s="318" t="s">
        <v>569</v>
      </c>
      <c r="B184" s="343" t="s">
        <v>884</v>
      </c>
      <c r="C184" s="343">
        <v>378</v>
      </c>
      <c r="D184" s="343">
        <v>378</v>
      </c>
      <c r="E184" s="343"/>
      <c r="F184" s="343"/>
      <c r="G184" s="343">
        <v>378</v>
      </c>
      <c r="H184" s="343">
        <v>0</v>
      </c>
      <c r="I184" s="343"/>
      <c r="J184" s="343"/>
      <c r="K184" s="345"/>
      <c r="L184" s="346">
        <v>0</v>
      </c>
    </row>
    <row r="185" spans="1:12">
      <c r="A185" s="318" t="s">
        <v>570</v>
      </c>
      <c r="B185" s="343" t="s">
        <v>885</v>
      </c>
      <c r="C185" s="343">
        <v>336</v>
      </c>
      <c r="D185" s="343">
        <v>303</v>
      </c>
      <c r="E185" s="343">
        <v>33</v>
      </c>
      <c r="F185" s="343"/>
      <c r="G185" s="343">
        <v>336</v>
      </c>
      <c r="H185" s="343">
        <v>0</v>
      </c>
      <c r="I185" s="343"/>
      <c r="J185" s="343"/>
      <c r="K185" s="345"/>
      <c r="L185" s="346">
        <v>0</v>
      </c>
    </row>
    <row r="186" spans="1:12">
      <c r="A186" s="318" t="s">
        <v>571</v>
      </c>
      <c r="B186" s="343" t="s">
        <v>886</v>
      </c>
      <c r="C186" s="343">
        <v>694</v>
      </c>
      <c r="D186" s="343">
        <v>694</v>
      </c>
      <c r="E186" s="343"/>
      <c r="F186" s="343"/>
      <c r="G186" s="343">
        <v>647</v>
      </c>
      <c r="H186" s="343">
        <v>47</v>
      </c>
      <c r="I186" s="343"/>
      <c r="J186" s="343"/>
      <c r="K186" s="345"/>
      <c r="L186" s="346">
        <v>0</v>
      </c>
    </row>
    <row r="187" spans="1:12">
      <c r="A187" s="318" t="s">
        <v>573</v>
      </c>
      <c r="B187" s="343" t="s">
        <v>887</v>
      </c>
      <c r="C187" s="343">
        <v>303</v>
      </c>
      <c r="D187" s="343">
        <v>303</v>
      </c>
      <c r="E187" s="343"/>
      <c r="F187" s="343"/>
      <c r="G187" s="343">
        <v>303</v>
      </c>
      <c r="H187" s="343">
        <v>0</v>
      </c>
      <c r="I187" s="343"/>
      <c r="J187" s="343"/>
      <c r="K187" s="345"/>
      <c r="L187" s="346">
        <v>0</v>
      </c>
    </row>
    <row r="188" spans="1:12">
      <c r="A188" s="318" t="s">
        <v>574</v>
      </c>
      <c r="B188" s="343" t="s">
        <v>888</v>
      </c>
      <c r="C188" s="343">
        <v>245</v>
      </c>
      <c r="D188" s="343">
        <v>245</v>
      </c>
      <c r="E188" s="343"/>
      <c r="F188" s="343"/>
      <c r="G188" s="343">
        <v>245</v>
      </c>
      <c r="H188" s="343">
        <v>0</v>
      </c>
      <c r="I188" s="343"/>
      <c r="J188" s="343"/>
      <c r="K188" s="345"/>
      <c r="L188" s="346">
        <v>0</v>
      </c>
    </row>
    <row r="189" spans="1:12">
      <c r="A189" s="318" t="s">
        <v>576</v>
      </c>
      <c r="B189" s="343" t="s">
        <v>889</v>
      </c>
      <c r="C189" s="343">
        <v>265</v>
      </c>
      <c r="D189" s="343">
        <v>265</v>
      </c>
      <c r="E189" s="343"/>
      <c r="F189" s="343"/>
      <c r="G189" s="343">
        <v>265</v>
      </c>
      <c r="H189" s="343">
        <v>0</v>
      </c>
      <c r="I189" s="343"/>
      <c r="J189" s="343"/>
      <c r="K189" s="345"/>
      <c r="L189" s="346">
        <v>0</v>
      </c>
    </row>
    <row r="190" spans="1:12">
      <c r="A190" s="318" t="s">
        <v>578</v>
      </c>
      <c r="B190" s="343" t="s">
        <v>890</v>
      </c>
      <c r="C190" s="343">
        <v>91</v>
      </c>
      <c r="D190" s="343">
        <v>91</v>
      </c>
      <c r="E190" s="343"/>
      <c r="F190" s="343"/>
      <c r="G190" s="343">
        <v>91</v>
      </c>
      <c r="H190" s="343">
        <v>0</v>
      </c>
      <c r="I190" s="343"/>
      <c r="J190" s="343"/>
      <c r="K190" s="345"/>
      <c r="L190" s="346">
        <v>0</v>
      </c>
    </row>
    <row r="191" spans="1:12">
      <c r="A191" s="318" t="s">
        <v>580</v>
      </c>
      <c r="B191" s="343" t="s">
        <v>891</v>
      </c>
      <c r="C191" s="343">
        <v>50</v>
      </c>
      <c r="D191" s="343">
        <v>50</v>
      </c>
      <c r="E191" s="343"/>
      <c r="F191" s="343"/>
      <c r="G191" s="343">
        <v>50</v>
      </c>
      <c r="H191" s="343">
        <v>0</v>
      </c>
      <c r="I191" s="343"/>
      <c r="J191" s="343"/>
      <c r="K191" s="345"/>
      <c r="L191" s="346">
        <v>0</v>
      </c>
    </row>
    <row r="192" spans="1:12">
      <c r="A192" s="318" t="s">
        <v>582</v>
      </c>
      <c r="B192" s="343" t="s">
        <v>892</v>
      </c>
      <c r="C192" s="343">
        <v>280</v>
      </c>
      <c r="D192" s="343">
        <v>280</v>
      </c>
      <c r="E192" s="343"/>
      <c r="F192" s="343">
        <v>106</v>
      </c>
      <c r="G192" s="343">
        <v>174</v>
      </c>
      <c r="H192" s="343">
        <v>106</v>
      </c>
      <c r="I192" s="343"/>
      <c r="J192" s="343"/>
      <c r="K192" s="345"/>
      <c r="L192" s="346">
        <v>0</v>
      </c>
    </row>
    <row r="193" spans="1:12">
      <c r="A193" s="318" t="s">
        <v>584</v>
      </c>
      <c r="B193" s="343" t="s">
        <v>893</v>
      </c>
      <c r="C193" s="343">
        <v>100</v>
      </c>
      <c r="D193" s="343">
        <v>100</v>
      </c>
      <c r="E193" s="343"/>
      <c r="F193" s="343"/>
      <c r="G193" s="343">
        <v>100</v>
      </c>
      <c r="H193" s="343">
        <v>0</v>
      </c>
      <c r="I193" s="343"/>
      <c r="J193" s="343"/>
      <c r="K193" s="345"/>
      <c r="L193" s="346">
        <v>0</v>
      </c>
    </row>
    <row r="194" spans="1:12">
      <c r="A194" s="318" t="s">
        <v>586</v>
      </c>
      <c r="B194" s="343" t="s">
        <v>894</v>
      </c>
      <c r="C194" s="343">
        <v>400</v>
      </c>
      <c r="D194" s="343">
        <v>400</v>
      </c>
      <c r="E194" s="343"/>
      <c r="F194" s="343"/>
      <c r="G194" s="343">
        <v>376</v>
      </c>
      <c r="H194" s="343">
        <v>24</v>
      </c>
      <c r="I194" s="343"/>
      <c r="J194" s="343"/>
      <c r="K194" s="345"/>
      <c r="L194" s="346">
        <v>0</v>
      </c>
    </row>
    <row r="195" spans="1:12">
      <c r="A195" s="318" t="s">
        <v>861</v>
      </c>
      <c r="B195" s="343" t="s">
        <v>895</v>
      </c>
      <c r="C195" s="343">
        <v>50</v>
      </c>
      <c r="D195" s="343">
        <v>50</v>
      </c>
      <c r="E195" s="343"/>
      <c r="F195" s="343"/>
      <c r="G195" s="343">
        <v>50</v>
      </c>
      <c r="H195" s="343">
        <v>0</v>
      </c>
      <c r="I195" s="343"/>
      <c r="J195" s="343"/>
      <c r="K195" s="345"/>
      <c r="L195" s="346">
        <v>0</v>
      </c>
    </row>
    <row r="196" spans="1:12">
      <c r="A196" s="318" t="s">
        <v>862</v>
      </c>
      <c r="B196" s="343" t="s">
        <v>896</v>
      </c>
      <c r="C196" s="343">
        <v>209</v>
      </c>
      <c r="D196" s="343">
        <v>209</v>
      </c>
      <c r="E196" s="343"/>
      <c r="F196" s="343">
        <v>3</v>
      </c>
      <c r="G196" s="343">
        <v>206</v>
      </c>
      <c r="H196" s="343">
        <v>3</v>
      </c>
      <c r="I196" s="343"/>
      <c r="J196" s="343"/>
      <c r="K196" s="345"/>
      <c r="L196" s="346">
        <v>0</v>
      </c>
    </row>
    <row r="197" spans="1:12">
      <c r="A197" s="318" t="s">
        <v>864</v>
      </c>
      <c r="B197" s="343" t="s">
        <v>897</v>
      </c>
      <c r="C197" s="343">
        <v>127</v>
      </c>
      <c r="D197" s="343">
        <v>127</v>
      </c>
      <c r="E197" s="343"/>
      <c r="F197" s="343"/>
      <c r="G197" s="343">
        <v>127</v>
      </c>
      <c r="H197" s="343">
        <v>0</v>
      </c>
      <c r="I197" s="343"/>
      <c r="J197" s="343"/>
      <c r="K197" s="345"/>
      <c r="L197" s="346">
        <v>0</v>
      </c>
    </row>
    <row r="198" spans="1:12">
      <c r="A198" s="318" t="s">
        <v>866</v>
      </c>
      <c r="B198" s="343" t="s">
        <v>898</v>
      </c>
      <c r="C198" s="343">
        <v>250</v>
      </c>
      <c r="D198" s="343">
        <v>250</v>
      </c>
      <c r="E198" s="343"/>
      <c r="F198" s="343"/>
      <c r="G198" s="343">
        <v>250</v>
      </c>
      <c r="H198" s="343">
        <v>0</v>
      </c>
      <c r="I198" s="343"/>
      <c r="J198" s="343"/>
      <c r="K198" s="345"/>
      <c r="L198" s="346">
        <v>0</v>
      </c>
    </row>
    <row r="199" spans="1:12">
      <c r="A199" s="318" t="s">
        <v>907</v>
      </c>
      <c r="B199" s="343" t="s">
        <v>899</v>
      </c>
      <c r="C199" s="343">
        <v>70</v>
      </c>
      <c r="D199" s="343">
        <v>70</v>
      </c>
      <c r="E199" s="343"/>
      <c r="F199" s="343"/>
      <c r="G199" s="343">
        <v>70</v>
      </c>
      <c r="H199" s="343">
        <v>0</v>
      </c>
      <c r="I199" s="343"/>
      <c r="J199" s="343"/>
      <c r="K199" s="345"/>
      <c r="L199" s="346">
        <v>0</v>
      </c>
    </row>
    <row r="200" spans="1:12">
      <c r="A200" s="318" t="s">
        <v>908</v>
      </c>
      <c r="B200" s="343" t="s">
        <v>900</v>
      </c>
      <c r="C200" s="343">
        <v>70</v>
      </c>
      <c r="D200" s="343">
        <v>70</v>
      </c>
      <c r="E200" s="343"/>
      <c r="F200" s="343"/>
      <c r="G200" s="343">
        <v>70</v>
      </c>
      <c r="H200" s="343">
        <v>0</v>
      </c>
      <c r="I200" s="343"/>
      <c r="J200" s="343"/>
      <c r="K200" s="345"/>
      <c r="L200" s="346">
        <v>0</v>
      </c>
    </row>
    <row r="201" spans="1:12">
      <c r="A201" s="318" t="s">
        <v>909</v>
      </c>
      <c r="B201" s="343" t="s">
        <v>901</v>
      </c>
      <c r="C201" s="343">
        <v>180</v>
      </c>
      <c r="D201" s="343">
        <v>180</v>
      </c>
      <c r="E201" s="343"/>
      <c r="F201" s="343"/>
      <c r="G201" s="343">
        <v>180</v>
      </c>
      <c r="H201" s="343">
        <v>0</v>
      </c>
      <c r="I201" s="343"/>
      <c r="J201" s="343"/>
      <c r="K201" s="345"/>
      <c r="L201" s="346">
        <v>0</v>
      </c>
    </row>
    <row r="202" spans="1:12">
      <c r="A202" s="318" t="s">
        <v>910</v>
      </c>
      <c r="B202" s="343" t="s">
        <v>902</v>
      </c>
      <c r="C202" s="343">
        <v>70</v>
      </c>
      <c r="D202" s="343">
        <v>70</v>
      </c>
      <c r="E202" s="343"/>
      <c r="F202" s="343"/>
      <c r="G202" s="343">
        <v>70</v>
      </c>
      <c r="H202" s="343">
        <v>0</v>
      </c>
      <c r="I202" s="343"/>
      <c r="J202" s="343"/>
      <c r="K202" s="345"/>
      <c r="L202" s="346">
        <v>0</v>
      </c>
    </row>
    <row r="203" spans="1:12">
      <c r="A203" s="318" t="s">
        <v>911</v>
      </c>
      <c r="B203" s="343" t="s">
        <v>903</v>
      </c>
      <c r="C203" s="343">
        <v>70</v>
      </c>
      <c r="D203" s="343">
        <v>70</v>
      </c>
      <c r="E203" s="343"/>
      <c r="F203" s="343"/>
      <c r="G203" s="343">
        <v>70</v>
      </c>
      <c r="H203" s="343">
        <v>0</v>
      </c>
      <c r="I203" s="343"/>
      <c r="J203" s="343"/>
      <c r="K203" s="345"/>
      <c r="L203" s="346">
        <v>0</v>
      </c>
    </row>
    <row r="204" spans="1:12" ht="31.5">
      <c r="A204" s="318" t="s">
        <v>920</v>
      </c>
      <c r="B204" s="390" t="s">
        <v>917</v>
      </c>
      <c r="C204" s="343"/>
      <c r="D204" s="343"/>
      <c r="E204" s="343"/>
      <c r="F204" s="343"/>
      <c r="G204" s="343">
        <v>20100</v>
      </c>
      <c r="H204" s="343"/>
      <c r="I204" s="343"/>
      <c r="J204" s="343"/>
      <c r="L204" s="346">
        <v>0</v>
      </c>
    </row>
    <row r="205" spans="1:12" ht="31.5">
      <c r="A205" s="381" t="s">
        <v>921</v>
      </c>
      <c r="B205" s="396" t="s">
        <v>922</v>
      </c>
      <c r="C205" s="382"/>
      <c r="D205" s="382"/>
      <c r="E205" s="382"/>
      <c r="F205" s="397"/>
      <c r="G205" s="382">
        <v>18245.25</v>
      </c>
      <c r="H205" s="382"/>
      <c r="I205" s="397"/>
      <c r="J205" s="397"/>
      <c r="L205" s="346">
        <v>0</v>
      </c>
    </row>
    <row r="206" spans="1:12">
      <c r="F206" s="329"/>
      <c r="G206" s="329"/>
      <c r="H206" s="329"/>
      <c r="I206" s="329"/>
      <c r="J206" s="329"/>
    </row>
    <row r="210" spans="6:10">
      <c r="F210" s="493"/>
      <c r="G210" s="493"/>
      <c r="H210" s="493"/>
      <c r="I210" s="493"/>
      <c r="J210" s="493"/>
    </row>
  </sheetData>
  <mergeCells count="10">
    <mergeCell ref="F210:J210"/>
    <mergeCell ref="D5:F5"/>
    <mergeCell ref="G5:G6"/>
    <mergeCell ref="H5:H6"/>
    <mergeCell ref="I5:J5"/>
    <mergeCell ref="A2:J2"/>
    <mergeCell ref="A3:J3"/>
    <mergeCell ref="A5:A6"/>
    <mergeCell ref="B5:B6"/>
    <mergeCell ref="C5:C6"/>
  </mergeCells>
  <pageMargins left="0.70866141732283472" right="0.48" top="0.74803149606299213" bottom="0.74803149606299213" header="0.31496062992125984" footer="0.31496062992125984"/>
  <pageSetup paperSize="9" scale="62" fitToHeight="0"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FFFF00"/>
  </sheetPr>
  <dimension ref="A1:Q27"/>
  <sheetViews>
    <sheetView topLeftCell="A4" workbookViewId="0">
      <selection activeCell="E11" sqref="E11"/>
    </sheetView>
  </sheetViews>
  <sheetFormatPr defaultRowHeight="12.75"/>
  <cols>
    <col min="1" max="1" width="4.7109375" customWidth="1"/>
    <col min="2" max="2" width="31.42578125" customWidth="1"/>
    <col min="5" max="5" width="10.140625" customWidth="1"/>
    <col min="6" max="7" width="10.5703125" customWidth="1"/>
    <col min="8" max="8" width="13.7109375" customWidth="1"/>
    <col min="9" max="9" width="11.42578125" customWidth="1"/>
    <col min="10" max="10" width="10.42578125" customWidth="1"/>
    <col min="11" max="11" width="10.140625" customWidth="1"/>
    <col min="12" max="12" width="9.28515625" customWidth="1"/>
    <col min="14" max="14" width="11.140625" customWidth="1"/>
    <col min="15" max="15" width="10.5703125" customWidth="1"/>
    <col min="16" max="16" width="9.28515625" customWidth="1"/>
  </cols>
  <sheetData>
    <row r="1" spans="1:17" s="14" customFormat="1" ht="20.25" customHeight="1">
      <c r="C1" s="433"/>
      <c r="D1" s="433"/>
      <c r="E1" s="433"/>
      <c r="F1" s="433"/>
      <c r="G1" s="433"/>
      <c r="H1" s="433"/>
      <c r="I1" s="433"/>
      <c r="J1" s="433"/>
      <c r="K1" s="433"/>
      <c r="L1" s="433"/>
      <c r="M1" s="84"/>
      <c r="N1" s="84"/>
      <c r="O1" s="84"/>
      <c r="P1" s="84"/>
    </row>
    <row r="2" spans="1:17" s="14" customFormat="1" ht="20.25" customHeight="1">
      <c r="A2" s="21"/>
      <c r="C2" s="433"/>
      <c r="D2" s="433"/>
      <c r="E2" s="433"/>
      <c r="F2" s="433"/>
      <c r="G2" s="433"/>
      <c r="H2" s="433"/>
      <c r="I2" s="433"/>
      <c r="J2" s="433"/>
      <c r="K2" s="433"/>
      <c r="L2" s="433"/>
      <c r="M2" s="208"/>
    </row>
    <row r="3" spans="1:17" s="14" customFormat="1" ht="7.5" customHeight="1"/>
    <row r="5" spans="1:17" ht="34.5" customHeight="1">
      <c r="A5" s="401"/>
      <c r="B5" s="401"/>
      <c r="C5" s="401"/>
      <c r="D5" s="401"/>
      <c r="E5" s="401"/>
      <c r="F5" s="401"/>
      <c r="G5" s="401"/>
      <c r="H5" s="401"/>
      <c r="I5" s="401"/>
      <c r="J5" s="401"/>
      <c r="K5" s="401"/>
      <c r="L5" s="401"/>
      <c r="M5" s="401"/>
      <c r="N5" s="401"/>
      <c r="O5" s="401"/>
      <c r="P5" s="401"/>
    </row>
    <row r="6" spans="1:17">
      <c r="A6" s="401"/>
      <c r="B6" s="401"/>
      <c r="C6" s="401"/>
      <c r="D6" s="401"/>
      <c r="E6" s="401"/>
      <c r="F6" s="401"/>
      <c r="G6" s="401"/>
      <c r="H6" s="401"/>
      <c r="I6" s="401"/>
      <c r="J6" s="401"/>
      <c r="K6" s="401"/>
      <c r="L6" s="401"/>
      <c r="M6" s="401"/>
      <c r="N6" s="401"/>
      <c r="O6" s="401"/>
      <c r="P6" s="401"/>
    </row>
    <row r="8" spans="1:17" s="20" customFormat="1" ht="30" customHeight="1">
      <c r="A8" s="401"/>
      <c r="B8" s="401"/>
      <c r="C8" s="401"/>
      <c r="D8" s="401"/>
      <c r="E8" s="401"/>
      <c r="F8" s="401"/>
      <c r="G8" s="401"/>
      <c r="H8" s="401"/>
      <c r="I8" s="401"/>
      <c r="J8" s="401"/>
      <c r="K8" s="401"/>
      <c r="L8" s="401"/>
      <c r="M8" s="401"/>
      <c r="N8" s="401"/>
      <c r="O8" s="401"/>
      <c r="P8" s="401"/>
      <c r="Q8" s="401"/>
    </row>
    <row r="9" spans="1:17" s="20" customFormat="1" ht="21.75" customHeight="1">
      <c r="A9" s="401"/>
      <c r="B9" s="401"/>
      <c r="C9" s="401"/>
      <c r="D9" s="401"/>
      <c r="E9" s="401"/>
      <c r="F9" s="401"/>
      <c r="G9" s="401"/>
      <c r="H9" s="401"/>
      <c r="I9" s="401"/>
      <c r="J9" s="401"/>
      <c r="K9" s="401"/>
      <c r="L9" s="401"/>
      <c r="M9" s="401"/>
      <c r="N9" s="401"/>
      <c r="O9" s="401"/>
      <c r="P9" s="401"/>
      <c r="Q9" s="401"/>
    </row>
    <row r="10" spans="1:17" s="20" customFormat="1" ht="78.75" customHeight="1">
      <c r="A10" s="401"/>
      <c r="B10" s="401"/>
      <c r="C10" s="401"/>
      <c r="D10" s="401"/>
      <c r="E10" s="401"/>
      <c r="F10" s="401"/>
      <c r="G10"/>
      <c r="H10"/>
      <c r="I10"/>
      <c r="J10" s="401"/>
      <c r="K10"/>
      <c r="L10"/>
      <c r="M10"/>
      <c r="N10" s="401"/>
      <c r="O10"/>
      <c r="P10"/>
      <c r="Q10"/>
    </row>
    <row r="15" spans="1:17" ht="60.75" customHeight="1"/>
    <row r="27" ht="95.25" customHeight="1"/>
  </sheetData>
  <mergeCells count="19">
    <mergeCell ref="C1:L1"/>
    <mergeCell ref="C2:L2"/>
    <mergeCell ref="A5:P5"/>
    <mergeCell ref="A6:H6"/>
    <mergeCell ref="I6:P6"/>
    <mergeCell ref="A8:A10"/>
    <mergeCell ref="B8:B10"/>
    <mergeCell ref="J8:M8"/>
    <mergeCell ref="N8:Q8"/>
    <mergeCell ref="O9:Q9"/>
    <mergeCell ref="K9:M9"/>
    <mergeCell ref="N9:N10"/>
    <mergeCell ref="F8:I8"/>
    <mergeCell ref="D8:D10"/>
    <mergeCell ref="E8:E10"/>
    <mergeCell ref="C8:C10"/>
    <mergeCell ref="F9:F10"/>
    <mergeCell ref="G9:I9"/>
    <mergeCell ref="J9:J1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F23"/>
  <sheetViews>
    <sheetView topLeftCell="A13" workbookViewId="0">
      <selection activeCell="B1" sqref="B1:B3"/>
    </sheetView>
  </sheetViews>
  <sheetFormatPr defaultRowHeight="12.75"/>
  <sheetData>
    <row r="1" spans="1:6">
      <c r="A1" t="s">
        <v>462</v>
      </c>
      <c r="B1" s="401" t="s">
        <v>465</v>
      </c>
    </row>
    <row r="2" spans="1:6">
      <c r="A2" t="s">
        <v>463</v>
      </c>
      <c r="B2" s="401"/>
    </row>
    <row r="3" spans="1:6">
      <c r="A3" t="s">
        <v>464</v>
      </c>
      <c r="B3" s="401"/>
    </row>
    <row r="4" spans="1:6">
      <c r="A4" s="216"/>
    </row>
    <row r="5" spans="1:6">
      <c r="A5" s="216" t="s">
        <v>466</v>
      </c>
    </row>
    <row r="6" spans="1:6">
      <c r="A6" s="216" t="s">
        <v>467</v>
      </c>
    </row>
    <row r="7" spans="1:6">
      <c r="A7" t="s">
        <v>468</v>
      </c>
    </row>
    <row r="8" spans="1:6" ht="13.5" thickBot="1">
      <c r="A8" s="217" t="s">
        <v>232</v>
      </c>
    </row>
    <row r="9" spans="1:6" ht="15" thickBot="1">
      <c r="A9" t="s">
        <v>206</v>
      </c>
      <c r="B9" t="s">
        <v>200</v>
      </c>
      <c r="C9" t="s">
        <v>469</v>
      </c>
      <c r="D9" t="s">
        <v>470</v>
      </c>
      <c r="E9" t="s">
        <v>471</v>
      </c>
      <c r="F9" t="s">
        <v>472</v>
      </c>
    </row>
    <row r="10" spans="1:6" ht="13.5" thickBot="1">
      <c r="A10" s="222" t="s">
        <v>208</v>
      </c>
      <c r="B10" s="221" t="s">
        <v>211</v>
      </c>
      <c r="C10" s="221">
        <v>1</v>
      </c>
      <c r="D10" s="221">
        <v>2</v>
      </c>
      <c r="E10" s="221">
        <v>3</v>
      </c>
      <c r="F10" s="221">
        <v>4</v>
      </c>
    </row>
    <row r="11" spans="1:6" ht="40.5" thickBot="1">
      <c r="A11" s="222">
        <v>1</v>
      </c>
      <c r="B11" s="223" t="s">
        <v>473</v>
      </c>
      <c r="C11" s="224"/>
      <c r="D11" s="224"/>
      <c r="E11" s="224"/>
      <c r="F11" s="224"/>
    </row>
    <row r="12" spans="1:6" ht="13.5" thickBot="1">
      <c r="A12" t="s">
        <v>106</v>
      </c>
      <c r="B12" t="s">
        <v>474</v>
      </c>
      <c r="C12" s="224"/>
      <c r="D12" s="224"/>
      <c r="E12" s="224"/>
      <c r="F12" s="224"/>
    </row>
    <row r="13" spans="1:6" ht="13.5" thickBot="1">
      <c r="A13" t="s">
        <v>107</v>
      </c>
      <c r="B13" t="s">
        <v>475</v>
      </c>
      <c r="C13" s="224"/>
      <c r="D13" s="224"/>
      <c r="E13" s="224"/>
      <c r="F13" s="224"/>
    </row>
    <row r="14" spans="1:6" ht="13.5" thickBot="1">
      <c r="A14" t="s">
        <v>452</v>
      </c>
      <c r="B14" t="s">
        <v>476</v>
      </c>
      <c r="C14" s="224"/>
      <c r="D14" s="224"/>
      <c r="E14" s="224"/>
      <c r="F14" s="224"/>
    </row>
    <row r="15" spans="1:6" ht="153.75" thickBot="1">
      <c r="A15" s="222">
        <v>2</v>
      </c>
      <c r="B15" s="223" t="s">
        <v>477</v>
      </c>
      <c r="C15" s="224"/>
      <c r="D15" s="224"/>
      <c r="E15" s="224"/>
      <c r="F15" s="224"/>
    </row>
    <row r="16" spans="1:6" ht="13.5" thickBot="1">
      <c r="B16" t="s">
        <v>459</v>
      </c>
      <c r="C16" s="224"/>
      <c r="D16" s="224"/>
      <c r="E16" s="224"/>
      <c r="F16" s="224"/>
    </row>
    <row r="17" spans="1:2">
      <c r="A17" t="s">
        <v>249</v>
      </c>
    </row>
    <row r="18" spans="1:2">
      <c r="A18" s="219" t="s">
        <v>478</v>
      </c>
    </row>
    <row r="19" spans="1:2">
      <c r="A19" s="219" t="s">
        <v>479</v>
      </c>
    </row>
    <row r="20" spans="1:2">
      <c r="A20" s="219"/>
    </row>
    <row r="21" spans="1:2">
      <c r="A21" s="218"/>
      <c r="B21" t="s">
        <v>482</v>
      </c>
    </row>
    <row r="22" spans="1:2" ht="140.25">
      <c r="A22" s="220" t="s">
        <v>480</v>
      </c>
      <c r="B22" s="220" t="s">
        <v>483</v>
      </c>
    </row>
    <row r="23" spans="1:2">
      <c r="A23" t="s">
        <v>481</v>
      </c>
      <c r="B23" t="s">
        <v>484</v>
      </c>
    </row>
  </sheetData>
  <mergeCells count="1">
    <mergeCell ref="B1: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pageSetUpPr fitToPage="1"/>
  </sheetPr>
  <dimension ref="A1:N47"/>
  <sheetViews>
    <sheetView topLeftCell="A13" zoomScaleNormal="100" workbookViewId="0">
      <selection activeCell="A13" sqref="A1:IV65536"/>
    </sheetView>
  </sheetViews>
  <sheetFormatPr defaultRowHeight="12.75"/>
  <cols>
    <col min="1" max="1" width="31" style="19" customWidth="1"/>
    <col min="2" max="2" width="20.85546875" style="19" customWidth="1"/>
    <col min="3" max="3" width="19.42578125" style="19" customWidth="1"/>
    <col min="4" max="4" width="20.140625" style="19" customWidth="1"/>
    <col min="5" max="5" width="19" style="19" customWidth="1"/>
    <col min="6" max="6" width="31.85546875" style="19" customWidth="1"/>
    <col min="7" max="7" width="16.42578125" style="19" customWidth="1"/>
    <col min="8" max="8" width="16.7109375" style="19" customWidth="1"/>
    <col min="9" max="9" width="14.42578125" style="19" customWidth="1"/>
    <col min="10" max="10" width="15.28515625" style="19" customWidth="1"/>
    <col min="11" max="11" width="17.42578125" style="26" customWidth="1"/>
    <col min="12" max="12" width="18.140625" style="26" bestFit="1" customWidth="1"/>
    <col min="13" max="13" width="15.7109375" style="26" bestFit="1" customWidth="1"/>
    <col min="14" max="14" width="9.28515625" style="26" bestFit="1" customWidth="1"/>
    <col min="15" max="16384" width="9.140625" style="19"/>
  </cols>
  <sheetData>
    <row r="1" spans="1:14" s="1" customFormat="1" ht="16.5">
      <c r="A1" s="12" t="s">
        <v>36</v>
      </c>
      <c r="B1" s="12"/>
      <c r="C1" s="147"/>
      <c r="D1" s="147"/>
      <c r="E1" s="147"/>
      <c r="F1" s="147"/>
      <c r="G1"/>
      <c r="H1"/>
      <c r="I1"/>
      <c r="J1" s="83" t="s">
        <v>308</v>
      </c>
      <c r="L1" s="38"/>
      <c r="M1" s="38"/>
      <c r="N1" s="38"/>
    </row>
    <row r="2" spans="1:14" ht="15.75">
      <c r="J2" s="31"/>
    </row>
    <row r="3" spans="1:14" ht="18.75">
      <c r="A3" s="405" t="s">
        <v>643</v>
      </c>
      <c r="B3" s="405"/>
      <c r="C3" s="405"/>
      <c r="D3" s="405"/>
      <c r="E3" s="405"/>
      <c r="F3" s="405"/>
      <c r="G3" s="405"/>
      <c r="H3" s="405"/>
      <c r="I3" s="405"/>
      <c r="J3" s="405"/>
      <c r="K3" s="38"/>
    </row>
    <row r="4" spans="1:14" ht="18.75">
      <c r="A4" s="406"/>
      <c r="B4" s="406"/>
      <c r="C4" s="406"/>
      <c r="D4" s="406"/>
      <c r="E4" s="406"/>
      <c r="F4" s="406"/>
      <c r="G4" s="406"/>
      <c r="H4" s="406"/>
      <c r="I4" s="406"/>
      <c r="J4" s="406"/>
    </row>
    <row r="5" spans="1:14" ht="15.75">
      <c r="B5" s="18"/>
      <c r="C5" s="18"/>
      <c r="D5" s="18"/>
      <c r="E5" s="18"/>
      <c r="I5" s="432" t="s">
        <v>279</v>
      </c>
      <c r="J5" s="432"/>
    </row>
    <row r="6" spans="1:14" s="4" customFormat="1" ht="39" customHeight="1">
      <c r="A6" s="2" t="s">
        <v>240</v>
      </c>
      <c r="B6" s="2" t="s">
        <v>241</v>
      </c>
      <c r="C6" s="3" t="s">
        <v>242</v>
      </c>
      <c r="D6" s="3" t="s">
        <v>243</v>
      </c>
      <c r="E6" s="2" t="s">
        <v>230</v>
      </c>
      <c r="F6" s="2" t="s">
        <v>244</v>
      </c>
      <c r="G6" s="2" t="s">
        <v>241</v>
      </c>
      <c r="H6" s="3" t="s">
        <v>49</v>
      </c>
      <c r="I6" s="3" t="s">
        <v>50</v>
      </c>
      <c r="J6" s="2" t="s">
        <v>45</v>
      </c>
      <c r="K6" s="39"/>
      <c r="L6" s="39"/>
      <c r="M6" s="39"/>
      <c r="N6" s="39"/>
    </row>
    <row r="7" spans="1:14" s="4" customFormat="1" ht="20.100000000000001" customHeight="1">
      <c r="A7" s="2">
        <v>1</v>
      </c>
      <c r="B7" s="2" t="s">
        <v>51</v>
      </c>
      <c r="C7" s="2">
        <v>3</v>
      </c>
      <c r="D7" s="2">
        <v>4</v>
      </c>
      <c r="E7" s="2">
        <v>5</v>
      </c>
      <c r="F7" s="2">
        <v>6</v>
      </c>
      <c r="G7" s="2" t="s">
        <v>52</v>
      </c>
      <c r="H7" s="2">
        <v>8</v>
      </c>
      <c r="I7" s="2">
        <v>9</v>
      </c>
      <c r="J7" s="2">
        <v>10</v>
      </c>
      <c r="K7" s="39"/>
      <c r="L7" s="39"/>
      <c r="M7" s="39"/>
      <c r="N7" s="39"/>
    </row>
    <row r="8" spans="1:14" s="7" customFormat="1" ht="15.75">
      <c r="A8" s="205" t="s">
        <v>447</v>
      </c>
      <c r="B8" s="6">
        <v>23286328976271</v>
      </c>
      <c r="C8" s="6">
        <v>13645962345609</v>
      </c>
      <c r="D8" s="6">
        <v>8269242879634</v>
      </c>
      <c r="E8" s="6">
        <v>1371123751028</v>
      </c>
      <c r="F8" s="5" t="s">
        <v>448</v>
      </c>
      <c r="G8" s="6">
        <v>22040891936551</v>
      </c>
      <c r="H8" s="6">
        <v>13542821096866</v>
      </c>
      <c r="I8" s="6">
        <v>7247257994091</v>
      </c>
      <c r="J8" s="6">
        <v>1250812845594</v>
      </c>
      <c r="K8" s="40"/>
      <c r="L8" s="40"/>
      <c r="M8" s="40"/>
      <c r="N8" s="40"/>
    </row>
    <row r="9" spans="1:14" s="7" customFormat="1" ht="15.75">
      <c r="A9" s="206" t="s">
        <v>53</v>
      </c>
      <c r="B9" s="9">
        <v>23286328976271</v>
      </c>
      <c r="C9" s="9">
        <v>13645962345609</v>
      </c>
      <c r="D9" s="9">
        <v>8269242879634</v>
      </c>
      <c r="E9" s="9">
        <v>1371123751028</v>
      </c>
      <c r="F9" s="8" t="s">
        <v>54</v>
      </c>
      <c r="G9" s="9">
        <v>21897416437551</v>
      </c>
      <c r="H9" s="9">
        <v>13399345597866</v>
      </c>
      <c r="I9" s="9">
        <v>7247257994091</v>
      </c>
      <c r="J9" s="9">
        <v>1250812845594</v>
      </c>
      <c r="K9" s="40"/>
      <c r="L9" s="40"/>
      <c r="M9" s="40"/>
      <c r="N9" s="40"/>
    </row>
    <row r="10" spans="1:14" s="35" customFormat="1" ht="15.75">
      <c r="A10" s="207" t="s">
        <v>55</v>
      </c>
      <c r="B10" s="17">
        <v>3142951566294</v>
      </c>
      <c r="C10" s="17">
        <v>1862905560887.9998</v>
      </c>
      <c r="D10" s="17">
        <v>1167484602196.0002</v>
      </c>
      <c r="E10" s="17">
        <v>112561403210.00002</v>
      </c>
      <c r="F10" s="16" t="s">
        <v>56</v>
      </c>
      <c r="G10" s="17">
        <v>3911609271459</v>
      </c>
      <c r="H10" s="17">
        <v>2825663338642</v>
      </c>
      <c r="I10" s="17">
        <v>1064047302817.0001</v>
      </c>
      <c r="J10" s="17">
        <v>21898630000</v>
      </c>
      <c r="K10" s="52">
        <v>-1697404215103</v>
      </c>
      <c r="L10" s="52"/>
      <c r="M10" s="52"/>
      <c r="N10" s="52"/>
    </row>
    <row r="11" spans="1:14" s="35" customFormat="1" ht="15.75">
      <c r="A11" s="207" t="s">
        <v>57</v>
      </c>
      <c r="B11" s="17">
        <v>2591509356834</v>
      </c>
      <c r="C11" s="17">
        <v>1697410906403</v>
      </c>
      <c r="D11" s="17">
        <v>894098450431</v>
      </c>
      <c r="E11" s="17">
        <v>0</v>
      </c>
      <c r="F11" s="16" t="s">
        <v>314</v>
      </c>
      <c r="G11" s="17">
        <v>0</v>
      </c>
      <c r="H11" s="17">
        <v>0</v>
      </c>
      <c r="I11" s="17">
        <v>0</v>
      </c>
      <c r="J11" s="17">
        <v>0</v>
      </c>
      <c r="K11" s="52">
        <v>5411380</v>
      </c>
      <c r="L11" s="52"/>
      <c r="M11" s="52"/>
      <c r="N11" s="52"/>
    </row>
    <row r="12" spans="1:14" s="35" customFormat="1" ht="15.75">
      <c r="A12" s="207" t="s">
        <v>309</v>
      </c>
      <c r="B12" s="17">
        <v>0</v>
      </c>
      <c r="C12" s="17">
        <v>0</v>
      </c>
      <c r="D12" s="17">
        <v>0</v>
      </c>
      <c r="E12" s="17">
        <v>0</v>
      </c>
      <c r="F12" s="16" t="s">
        <v>131</v>
      </c>
      <c r="G12" s="17">
        <v>7528056869358</v>
      </c>
      <c r="H12" s="17">
        <v>2408366262640.0005</v>
      </c>
      <c r="I12" s="17">
        <v>3980824935341.9995</v>
      </c>
      <c r="J12" s="17">
        <v>1138865671376</v>
      </c>
      <c r="K12" s="52"/>
      <c r="L12" s="52"/>
      <c r="M12" s="52"/>
      <c r="N12" s="52"/>
    </row>
    <row r="13" spans="1:14" s="35" customFormat="1" ht="15.75">
      <c r="A13" s="207" t="s">
        <v>245</v>
      </c>
      <c r="B13" s="17">
        <v>1031076791304</v>
      </c>
      <c r="C13" s="17">
        <v>386106239161</v>
      </c>
      <c r="D13" s="17">
        <v>558725441743</v>
      </c>
      <c r="E13" s="17">
        <v>86245110400</v>
      </c>
      <c r="F13" s="16" t="s">
        <v>315</v>
      </c>
      <c r="G13" s="17">
        <v>2000000000</v>
      </c>
      <c r="H13" s="17">
        <v>2000000000</v>
      </c>
      <c r="I13" s="17">
        <v>0</v>
      </c>
      <c r="J13" s="17">
        <v>0</v>
      </c>
      <c r="K13" s="52"/>
      <c r="L13" s="52"/>
      <c r="M13" s="52"/>
      <c r="N13" s="52"/>
    </row>
    <row r="14" spans="1:14" s="35" customFormat="1" ht="15.75">
      <c r="A14" s="207" t="s">
        <v>310</v>
      </c>
      <c r="B14" s="17">
        <v>3530653603288</v>
      </c>
      <c r="C14" s="17">
        <v>2660637000000</v>
      </c>
      <c r="D14" s="17">
        <v>797802624373</v>
      </c>
      <c r="E14" s="17">
        <v>72213978915</v>
      </c>
      <c r="F14" s="16" t="s">
        <v>316</v>
      </c>
      <c r="G14" s="17">
        <v>175281156960</v>
      </c>
      <c r="H14" s="17">
        <v>18132454000</v>
      </c>
      <c r="I14" s="17">
        <v>157148702960</v>
      </c>
      <c r="J14" s="17">
        <v>0</v>
      </c>
      <c r="K14" s="52"/>
      <c r="L14" s="52"/>
      <c r="M14" s="52"/>
      <c r="N14" s="52"/>
    </row>
    <row r="15" spans="1:14" s="35" customFormat="1" ht="15.75">
      <c r="A15" s="207" t="s">
        <v>311</v>
      </c>
      <c r="B15" s="17">
        <v>6881133275</v>
      </c>
      <c r="C15" s="17">
        <v>5002317630</v>
      </c>
      <c r="D15" s="17">
        <v>1878815645</v>
      </c>
      <c r="E15" s="17">
        <v>0</v>
      </c>
      <c r="F15" s="16" t="s">
        <v>317</v>
      </c>
      <c r="G15" s="17">
        <v>5936561524723</v>
      </c>
      <c r="H15" s="17">
        <v>4846946860298</v>
      </c>
      <c r="I15" s="17">
        <v>1089614664425.0001</v>
      </c>
      <c r="J15" s="17">
        <v>0</v>
      </c>
      <c r="K15" s="52"/>
      <c r="L15" s="52"/>
      <c r="M15" s="52"/>
      <c r="N15" s="52"/>
    </row>
    <row r="16" spans="1:14" s="35" customFormat="1" ht="15.75">
      <c r="A16" s="207" t="s">
        <v>834</v>
      </c>
      <c r="B16" s="17">
        <v>12794679026</v>
      </c>
      <c r="C16" s="17">
        <v>0</v>
      </c>
      <c r="D16" s="17">
        <v>2306084948</v>
      </c>
      <c r="E16" s="17">
        <v>10488594078</v>
      </c>
      <c r="F16" s="16" t="s">
        <v>318</v>
      </c>
      <c r="G16" s="17">
        <v>4341814062741</v>
      </c>
      <c r="H16" s="17">
        <v>3298236682286</v>
      </c>
      <c r="I16" s="17">
        <v>954388979547</v>
      </c>
      <c r="J16" s="17">
        <v>89188400908</v>
      </c>
      <c r="K16" s="52"/>
      <c r="L16" s="52"/>
      <c r="M16" s="52"/>
      <c r="N16" s="52"/>
    </row>
    <row r="17" spans="1:14" s="35" customFormat="1" ht="15.75">
      <c r="A17" s="207" t="s">
        <v>835</v>
      </c>
      <c r="B17" s="17">
        <v>157148702960</v>
      </c>
      <c r="C17" s="17">
        <v>157148702960</v>
      </c>
      <c r="D17" s="17">
        <v>0</v>
      </c>
      <c r="E17" s="17">
        <v>0</v>
      </c>
      <c r="F17" s="16" t="s">
        <v>446</v>
      </c>
      <c r="G17" s="17">
        <v>0</v>
      </c>
      <c r="H17" s="17">
        <v>0</v>
      </c>
      <c r="I17" s="17">
        <v>0</v>
      </c>
      <c r="J17" s="17">
        <v>0</v>
      </c>
      <c r="K17" s="52"/>
      <c r="L17" s="52"/>
      <c r="M17" s="52"/>
      <c r="N17" s="52"/>
    </row>
    <row r="18" spans="1:14" s="35" customFormat="1" ht="15.75">
      <c r="A18" s="207" t="s">
        <v>836</v>
      </c>
      <c r="B18" s="17">
        <v>12813313143290</v>
      </c>
      <c r="C18" s="17">
        <v>6876751618567</v>
      </c>
      <c r="D18" s="17">
        <v>4846946860298</v>
      </c>
      <c r="E18" s="17">
        <v>1089614664425.0001</v>
      </c>
      <c r="F18" s="16" t="s">
        <v>823</v>
      </c>
      <c r="G18" s="17">
        <v>2093552310</v>
      </c>
      <c r="H18" s="17">
        <v>0</v>
      </c>
      <c r="I18" s="17">
        <v>1233409000</v>
      </c>
      <c r="J18" s="17">
        <v>860143310</v>
      </c>
      <c r="K18" s="52"/>
      <c r="L18" s="52"/>
      <c r="M18" s="52"/>
      <c r="N18" s="52"/>
    </row>
    <row r="19" spans="1:14" s="35" customFormat="1" ht="15.75">
      <c r="A19" s="207" t="s">
        <v>444</v>
      </c>
      <c r="B19" s="17">
        <v>8823570287000</v>
      </c>
      <c r="C19" s="17">
        <v>4787581000000</v>
      </c>
      <c r="D19" s="17">
        <v>3464851000000</v>
      </c>
      <c r="E19" s="17">
        <v>571138287000</v>
      </c>
      <c r="F19" s="378"/>
      <c r="G19" s="378"/>
      <c r="H19" s="378"/>
      <c r="I19" s="378"/>
      <c r="J19" s="378"/>
      <c r="K19" s="52"/>
      <c r="L19" s="52"/>
      <c r="M19" s="52"/>
      <c r="N19" s="52"/>
    </row>
    <row r="20" spans="1:14" s="35" customFormat="1" ht="15.75">
      <c r="A20" s="207" t="s">
        <v>445</v>
      </c>
      <c r="B20" s="17">
        <v>3989742856290</v>
      </c>
      <c r="C20" s="17">
        <v>2089170618567.0002</v>
      </c>
      <c r="D20" s="17">
        <v>1382095860298</v>
      </c>
      <c r="E20" s="17">
        <v>518476377425</v>
      </c>
      <c r="F20" s="16"/>
      <c r="G20" s="17"/>
      <c r="H20" s="17">
        <v>0</v>
      </c>
      <c r="I20" s="17">
        <v>0</v>
      </c>
      <c r="J20" s="17">
        <v>0</v>
      </c>
      <c r="K20" s="52"/>
      <c r="L20" s="52"/>
      <c r="M20" s="52"/>
      <c r="N20" s="52"/>
    </row>
    <row r="21" spans="1:14" s="35" customFormat="1" ht="15.75">
      <c r="A21" s="271" t="s">
        <v>912</v>
      </c>
      <c r="B21" s="17">
        <v>1245437039720.0034</v>
      </c>
      <c r="C21" s="17">
        <v>103141248743.00137</v>
      </c>
      <c r="D21" s="17">
        <v>1021984885543.0018</v>
      </c>
      <c r="E21" s="17">
        <v>120310905434.00031</v>
      </c>
      <c r="F21" s="16"/>
      <c r="G21" s="17"/>
      <c r="H21" s="17">
        <v>0</v>
      </c>
      <c r="I21" s="17">
        <v>0</v>
      </c>
      <c r="J21" s="17">
        <v>0</v>
      </c>
      <c r="K21" s="52"/>
      <c r="L21" s="52"/>
      <c r="M21" s="52"/>
      <c r="N21" s="52"/>
    </row>
    <row r="22" spans="1:14" s="7" customFormat="1" ht="15.75">
      <c r="A22" s="206" t="s">
        <v>312</v>
      </c>
      <c r="B22" s="9">
        <v>0</v>
      </c>
      <c r="C22" s="9">
        <v>0</v>
      </c>
      <c r="D22" s="9">
        <v>0</v>
      </c>
      <c r="E22" s="9">
        <v>0</v>
      </c>
      <c r="F22" s="8" t="s">
        <v>313</v>
      </c>
      <c r="G22" s="9">
        <v>143475499000</v>
      </c>
      <c r="H22" s="9">
        <v>143475499000</v>
      </c>
      <c r="I22" s="9">
        <v>0</v>
      </c>
      <c r="J22" s="9">
        <v>0</v>
      </c>
      <c r="K22" s="40"/>
      <c r="L22" s="40"/>
      <c r="M22" s="40"/>
      <c r="N22" s="40"/>
    </row>
    <row r="23" spans="1:14" s="13" customFormat="1" ht="15.75">
      <c r="A23" s="244"/>
      <c r="B23" s="157">
        <v>0</v>
      </c>
      <c r="C23" s="158"/>
      <c r="D23" s="158"/>
      <c r="E23" s="158"/>
      <c r="F23" s="245"/>
      <c r="G23" s="157"/>
      <c r="H23" s="158"/>
      <c r="I23" s="158"/>
      <c r="J23" s="158"/>
      <c r="K23" s="128"/>
      <c r="L23" s="41"/>
      <c r="M23" s="41"/>
      <c r="N23" s="41"/>
    </row>
    <row r="24" spans="1:14" s="13" customFormat="1" ht="10.5" customHeight="1">
      <c r="A24" s="24"/>
      <c r="B24" s="25"/>
      <c r="C24" s="25"/>
      <c r="D24" s="25"/>
      <c r="E24" s="25"/>
      <c r="F24" s="110"/>
      <c r="G24" s="110"/>
      <c r="H24" s="111"/>
      <c r="I24" s="111"/>
      <c r="J24" s="111"/>
      <c r="K24" s="41"/>
      <c r="L24" s="41"/>
      <c r="M24" s="41"/>
      <c r="N24" s="41"/>
    </row>
    <row r="25" spans="1:14" s="110" customFormat="1" ht="15.75">
      <c r="B25" s="25"/>
      <c r="C25" s="111"/>
      <c r="D25" s="111"/>
      <c r="E25" s="112"/>
      <c r="G25" s="25"/>
      <c r="H25" s="18"/>
      <c r="I25" s="111"/>
      <c r="J25" s="111"/>
      <c r="K25" s="131"/>
      <c r="L25" s="113"/>
      <c r="M25" s="113"/>
      <c r="N25" s="113"/>
    </row>
    <row r="26" spans="1:14" ht="15.75">
      <c r="A26" s="407"/>
      <c r="B26" s="407"/>
      <c r="C26" s="407"/>
      <c r="D26" s="407"/>
      <c r="E26" s="407"/>
      <c r="F26" s="407"/>
      <c r="G26" s="10"/>
      <c r="H26" s="10"/>
      <c r="I26" s="10"/>
      <c r="J26" s="10"/>
    </row>
    <row r="27" spans="1:14" s="1" customFormat="1" ht="16.5">
      <c r="A27" s="408"/>
      <c r="B27" s="408"/>
      <c r="C27" s="408"/>
      <c r="D27" s="408"/>
      <c r="E27" s="408"/>
      <c r="F27" s="408"/>
      <c r="G27" s="11"/>
      <c r="H27" s="11"/>
      <c r="I27" s="11"/>
      <c r="J27" s="11"/>
      <c r="K27" s="26"/>
      <c r="L27" s="38"/>
      <c r="M27" s="38"/>
      <c r="N27" s="38"/>
    </row>
    <row r="28" spans="1:14" s="1" customFormat="1" ht="16.5" hidden="1">
      <c r="A28" s="15"/>
      <c r="B28" s="15"/>
      <c r="C28" s="104"/>
      <c r="D28" s="104"/>
      <c r="E28" s="104"/>
      <c r="F28" s="104"/>
      <c r="G28" s="403" t="s">
        <v>277</v>
      </c>
      <c r="H28" s="403"/>
      <c r="I28" s="11"/>
      <c r="J28" s="11"/>
      <c r="K28" s="26"/>
      <c r="L28" s="38"/>
      <c r="M28" s="38"/>
      <c r="N28" s="38"/>
    </row>
    <row r="29" spans="1:14" hidden="1">
      <c r="B29" s="18"/>
      <c r="C29" s="107" t="s">
        <v>278</v>
      </c>
      <c r="D29" s="107"/>
      <c r="E29" s="107"/>
      <c r="F29" s="107"/>
      <c r="G29" s="404" t="s">
        <v>276</v>
      </c>
      <c r="H29" s="404"/>
      <c r="I29" s="18"/>
      <c r="J29" s="18"/>
    </row>
    <row r="30" spans="1:14">
      <c r="A30" s="82"/>
      <c r="B30" s="18"/>
      <c r="D30" s="18"/>
      <c r="E30" s="18"/>
      <c r="F30" s="18"/>
      <c r="G30" s="18"/>
      <c r="H30" s="18"/>
      <c r="I30" s="18"/>
      <c r="J30" s="18"/>
    </row>
    <row r="31" spans="1:14">
      <c r="A31" s="51"/>
      <c r="F31" s="51" t="s">
        <v>820</v>
      </c>
      <c r="G31" s="50">
        <v>22040891936551</v>
      </c>
      <c r="H31" s="50">
        <v>13542821096866</v>
      </c>
      <c r="I31" s="50">
        <v>7247257994091</v>
      </c>
      <c r="J31" s="50">
        <v>1250812845594</v>
      </c>
      <c r="L31" s="19"/>
      <c r="M31" s="19"/>
      <c r="N31" s="19"/>
    </row>
    <row r="32" spans="1:14">
      <c r="A32" s="51"/>
      <c r="B32" s="18"/>
      <c r="C32" s="50"/>
      <c r="D32" s="50"/>
      <c r="E32" s="50"/>
      <c r="F32" s="51" t="s">
        <v>819</v>
      </c>
      <c r="G32" s="50">
        <v>22040891936551.004</v>
      </c>
      <c r="H32" s="50">
        <v>13542821096866</v>
      </c>
      <c r="I32" s="50">
        <v>7247257994090.999</v>
      </c>
      <c r="J32" s="50">
        <v>1250812845593.9998</v>
      </c>
      <c r="L32" s="19"/>
      <c r="M32" s="19"/>
      <c r="N32" s="19"/>
    </row>
    <row r="33" spans="1:14">
      <c r="A33" s="51"/>
      <c r="B33" s="18"/>
      <c r="C33" s="50"/>
      <c r="D33" s="50"/>
      <c r="E33" s="50"/>
      <c r="F33" s="51" t="s">
        <v>818</v>
      </c>
      <c r="G33" s="50">
        <v>22041127084051</v>
      </c>
      <c r="H33" s="50">
        <v>13543056244366</v>
      </c>
      <c r="I33" s="50">
        <v>7247257994091</v>
      </c>
      <c r="J33" s="50">
        <v>1250812845594</v>
      </c>
      <c r="L33" s="19"/>
      <c r="M33" s="19"/>
      <c r="N33" s="19"/>
    </row>
    <row r="34" spans="1:14">
      <c r="A34" s="51"/>
      <c r="B34" s="18"/>
      <c r="C34" s="50"/>
      <c r="D34" s="50"/>
      <c r="E34" s="50"/>
      <c r="F34" s="51" t="s">
        <v>821</v>
      </c>
      <c r="G34" s="50">
        <v>0</v>
      </c>
      <c r="H34" s="50">
        <v>0</v>
      </c>
      <c r="I34" s="50">
        <v>0</v>
      </c>
      <c r="J34" s="50">
        <v>0</v>
      </c>
      <c r="L34" s="19"/>
      <c r="M34" s="19"/>
      <c r="N34" s="19"/>
    </row>
    <row r="35" spans="1:14">
      <c r="A35" s="51"/>
      <c r="B35" s="50"/>
      <c r="C35" s="50"/>
      <c r="D35" s="50"/>
      <c r="E35" s="50"/>
      <c r="F35" s="310" t="s">
        <v>822</v>
      </c>
      <c r="G35" s="311">
        <v>-235147500</v>
      </c>
      <c r="H35" s="311">
        <v>-235147500</v>
      </c>
      <c r="I35" s="311">
        <v>0</v>
      </c>
      <c r="J35" s="311">
        <v>0</v>
      </c>
      <c r="L35" s="19"/>
      <c r="M35" s="19"/>
      <c r="N35" s="19"/>
    </row>
    <row r="36" spans="1:14">
      <c r="A36" s="51"/>
      <c r="B36" s="50"/>
      <c r="C36" s="315">
        <v>-235147500.00137329</v>
      </c>
      <c r="D36" s="315">
        <v>-1.8310546875E-3</v>
      </c>
      <c r="E36" s="315">
        <v>-3.0517578125E-4</v>
      </c>
      <c r="F36" s="51"/>
      <c r="G36" s="50"/>
      <c r="H36" s="51"/>
      <c r="I36" s="51"/>
      <c r="L36" s="19"/>
      <c r="M36" s="19"/>
      <c r="N36" s="19"/>
    </row>
    <row r="37" spans="1:14">
      <c r="A37" s="51"/>
      <c r="B37" s="50"/>
      <c r="C37" s="50">
        <v>102906101243</v>
      </c>
      <c r="D37" s="50">
        <v>1021984885543</v>
      </c>
      <c r="E37" s="50">
        <v>120310905434</v>
      </c>
      <c r="F37" s="51"/>
      <c r="G37" s="50"/>
      <c r="H37" s="51"/>
      <c r="I37" s="51"/>
      <c r="K37" s="19"/>
      <c r="L37" s="19"/>
      <c r="M37" s="19"/>
      <c r="N37" s="19"/>
    </row>
    <row r="38" spans="1:14">
      <c r="A38" s="51"/>
      <c r="B38" s="50"/>
      <c r="C38" s="50">
        <v>13645962345609</v>
      </c>
      <c r="D38" s="50">
        <v>8269242879634</v>
      </c>
      <c r="E38" s="50">
        <v>1371123751028</v>
      </c>
      <c r="F38" s="51"/>
      <c r="G38" s="51"/>
      <c r="H38" s="51"/>
      <c r="I38" s="51"/>
      <c r="K38" s="19"/>
      <c r="L38" s="19"/>
      <c r="M38" s="19"/>
      <c r="N38" s="19"/>
    </row>
    <row r="39" spans="1:14">
      <c r="A39" s="51"/>
      <c r="B39" s="51"/>
      <c r="C39" s="50">
        <v>13543056244366</v>
      </c>
      <c r="D39" s="50">
        <v>7247257994091</v>
      </c>
      <c r="E39" s="50">
        <v>1250812845594</v>
      </c>
      <c r="F39" s="51"/>
      <c r="G39" s="51"/>
      <c r="H39" s="51"/>
      <c r="I39" s="51"/>
    </row>
    <row r="40" spans="1:14">
      <c r="A40" s="51"/>
      <c r="C40" s="316"/>
      <c r="D40" s="316"/>
      <c r="E40" s="316"/>
      <c r="F40" s="51"/>
      <c r="G40" s="51"/>
      <c r="H40" s="51"/>
      <c r="I40" s="51"/>
      <c r="K40" s="19"/>
      <c r="L40" s="19"/>
      <c r="M40" s="19"/>
      <c r="N40" s="19"/>
    </row>
    <row r="41" spans="1:14">
      <c r="C41" s="314"/>
      <c r="D41" s="314"/>
      <c r="E41" s="314"/>
      <c r="K41" s="19"/>
      <c r="L41" s="19"/>
      <c r="M41" s="19"/>
      <c r="N41" s="19"/>
    </row>
    <row r="42" spans="1:14">
      <c r="C42" s="314">
        <v>0</v>
      </c>
      <c r="D42" s="314">
        <v>0</v>
      </c>
      <c r="E42" s="314">
        <v>0</v>
      </c>
      <c r="K42" s="19"/>
      <c r="L42" s="19"/>
      <c r="M42" s="19"/>
      <c r="N42" s="19"/>
    </row>
    <row r="43" spans="1:14">
      <c r="B43" s="101">
        <v>1245437039720.0034</v>
      </c>
      <c r="C43" s="101">
        <v>103141248743.00137</v>
      </c>
      <c r="D43" s="101">
        <v>1021984885543.0018</v>
      </c>
      <c r="E43" s="101">
        <v>120310905434.00031</v>
      </c>
    </row>
    <row r="44" spans="1:14">
      <c r="B44" s="101"/>
      <c r="C44" s="101"/>
      <c r="D44" s="101"/>
      <c r="E44" s="101"/>
    </row>
    <row r="45" spans="1:14">
      <c r="B45" s="18"/>
      <c r="C45" s="18"/>
      <c r="D45" s="18"/>
      <c r="E45" s="18"/>
    </row>
    <row r="46" spans="1:14">
      <c r="D46" s="26"/>
    </row>
    <row r="47" spans="1:14">
      <c r="D47" s="18"/>
    </row>
  </sheetData>
  <mergeCells count="9">
    <mergeCell ref="G28:H28"/>
    <mergeCell ref="G29:H29"/>
    <mergeCell ref="A27:C27"/>
    <mergeCell ref="D27:F27"/>
    <mergeCell ref="A3:J3"/>
    <mergeCell ref="I5:J5"/>
    <mergeCell ref="A26:C26"/>
    <mergeCell ref="D26:F26"/>
    <mergeCell ref="A4:J4"/>
  </mergeCells>
  <phoneticPr fontId="7" type="noConversion"/>
  <pageMargins left="0.19685039370078741" right="0" top="0.52" bottom="0.47244094488188981" header="0.15748031496062992" footer="0.27559055118110237"/>
  <pageSetup paperSize="9" scale="71"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Q131"/>
  <sheetViews>
    <sheetView zoomScale="90" zoomScaleNormal="90" workbookViewId="0">
      <pane xSplit="3" ySplit="9" topLeftCell="D71" activePane="bottomRight" state="frozen"/>
      <selection activeCell="F23" sqref="F23"/>
      <selection pane="topRight" activeCell="F23" sqref="F23"/>
      <selection pane="bottomLeft" activeCell="F23" sqref="F23"/>
      <selection pane="bottomRight" activeCell="B2" sqref="B2"/>
    </sheetView>
  </sheetViews>
  <sheetFormatPr defaultRowHeight="15.75"/>
  <cols>
    <col min="1" max="1" width="4.5703125" style="56" customWidth="1"/>
    <col min="2" max="2" width="56.85546875" style="55" customWidth="1"/>
    <col min="3" max="3" width="16.85546875" style="55" customWidth="1"/>
    <col min="4" max="6" width="16.85546875" style="56" customWidth="1"/>
    <col min="7" max="7" width="16.85546875" style="56" hidden="1" customWidth="1"/>
    <col min="8" max="10" width="16.85546875" style="56" customWidth="1"/>
    <col min="11" max="11" width="10.5703125" style="56" customWidth="1"/>
    <col min="12" max="12" width="10.5703125" style="121" customWidth="1"/>
    <col min="13" max="13" width="9.42578125" style="56" customWidth="1"/>
    <col min="14" max="14" width="18.7109375" style="33" customWidth="1"/>
    <col min="15" max="15" width="16" style="33" customWidth="1"/>
    <col min="16" max="16" width="9.7109375" style="33" customWidth="1"/>
    <col min="17" max="17" width="15.85546875" style="33" customWidth="1"/>
    <col min="18" max="16384" width="9.140625" style="33"/>
  </cols>
  <sheetData>
    <row r="1" spans="1:17">
      <c r="A1" s="171" t="s">
        <v>36</v>
      </c>
      <c r="I1"/>
      <c r="J1"/>
      <c r="K1" s="119"/>
      <c r="L1" s="83" t="s">
        <v>641</v>
      </c>
    </row>
    <row r="2" spans="1:17">
      <c r="A2" s="57"/>
      <c r="B2" s="57"/>
      <c r="C2" s="57"/>
      <c r="D2" s="57"/>
      <c r="E2" s="57"/>
      <c r="F2" s="57"/>
      <c r="G2" s="57"/>
      <c r="H2" s="57"/>
      <c r="I2" s="57"/>
      <c r="J2" s="57"/>
      <c r="K2" s="57"/>
      <c r="L2" s="122"/>
      <c r="M2" s="57"/>
    </row>
    <row r="3" spans="1:17" ht="18.75" customHeight="1">
      <c r="A3" s="409" t="s">
        <v>914</v>
      </c>
      <c r="B3" s="409"/>
      <c r="C3" s="409"/>
      <c r="D3" s="409"/>
      <c r="E3" s="409"/>
      <c r="F3" s="409"/>
      <c r="G3" s="409"/>
      <c r="H3" s="409"/>
      <c r="I3" s="409"/>
      <c r="J3" s="409"/>
      <c r="K3" s="409"/>
      <c r="L3" s="409"/>
      <c r="M3" s="120"/>
      <c r="N3" s="38"/>
    </row>
    <row r="4" spans="1:17" ht="14.25" customHeight="1">
      <c r="A4" s="430" t="s">
        <v>839</v>
      </c>
      <c r="B4" s="430"/>
      <c r="C4" s="430"/>
      <c r="D4" s="430"/>
      <c r="E4" s="430"/>
      <c r="F4" s="430"/>
      <c r="G4" s="430"/>
      <c r="H4" s="430"/>
      <c r="I4" s="430"/>
      <c r="J4" s="430"/>
      <c r="K4" s="430"/>
      <c r="L4" s="430"/>
      <c r="M4" s="117"/>
    </row>
    <row r="5" spans="1:17">
      <c r="B5" s="58"/>
      <c r="C5" s="58"/>
      <c r="K5" s="119"/>
      <c r="L5" s="119" t="s">
        <v>205</v>
      </c>
      <c r="M5" s="119"/>
    </row>
    <row r="6" spans="1:17" s="36" customFormat="1" ht="16.5" customHeight="1">
      <c r="A6" s="410" t="s">
        <v>206</v>
      </c>
      <c r="B6" s="413" t="s">
        <v>200</v>
      </c>
      <c r="C6" s="410" t="s">
        <v>644</v>
      </c>
      <c r="D6" s="410"/>
      <c r="E6" s="410" t="s">
        <v>231</v>
      </c>
      <c r="F6" s="410" t="s">
        <v>201</v>
      </c>
      <c r="G6" s="410"/>
      <c r="H6" s="410"/>
      <c r="I6" s="410"/>
      <c r="J6" s="410"/>
      <c r="K6" s="416" t="s">
        <v>329</v>
      </c>
      <c r="L6" s="417"/>
      <c r="M6" s="412" t="s">
        <v>269</v>
      </c>
      <c r="N6" s="411" t="s">
        <v>753</v>
      </c>
    </row>
    <row r="7" spans="1:17" s="36" customFormat="1" ht="65.25" customHeight="1">
      <c r="A7" s="410"/>
      <c r="B7" s="413"/>
      <c r="C7" s="27" t="s">
        <v>352</v>
      </c>
      <c r="D7" s="27" t="s">
        <v>125</v>
      </c>
      <c r="E7" s="410"/>
      <c r="F7" s="27" t="s">
        <v>41</v>
      </c>
      <c r="G7" s="214" t="s">
        <v>451</v>
      </c>
      <c r="H7" s="27" t="s">
        <v>40</v>
      </c>
      <c r="I7" s="27" t="s">
        <v>102</v>
      </c>
      <c r="J7" s="27" t="s">
        <v>319</v>
      </c>
      <c r="K7" s="27" t="s">
        <v>320</v>
      </c>
      <c r="L7" s="27" t="s">
        <v>125</v>
      </c>
      <c r="M7" s="412"/>
      <c r="N7" s="412"/>
    </row>
    <row r="8" spans="1:17" s="34" customFormat="1">
      <c r="A8" s="42" t="s">
        <v>208</v>
      </c>
      <c r="B8" s="28" t="s">
        <v>211</v>
      </c>
      <c r="C8" s="28" t="s">
        <v>321</v>
      </c>
      <c r="D8" s="28" t="s">
        <v>322</v>
      </c>
      <c r="E8" s="163" t="s">
        <v>323</v>
      </c>
      <c r="F8" s="28" t="s">
        <v>324</v>
      </c>
      <c r="G8" s="215"/>
      <c r="H8" s="28" t="s">
        <v>325</v>
      </c>
      <c r="I8" s="28" t="s">
        <v>326</v>
      </c>
      <c r="J8" s="28" t="s">
        <v>327</v>
      </c>
      <c r="K8" s="87" t="s">
        <v>328</v>
      </c>
      <c r="L8" s="87" t="s">
        <v>333</v>
      </c>
      <c r="M8" s="87"/>
      <c r="N8" s="161"/>
    </row>
    <row r="9" spans="1:17" s="60" customFormat="1" ht="19.5" customHeight="1">
      <c r="A9" s="165"/>
      <c r="B9" s="43" t="s">
        <v>621</v>
      </c>
      <c r="C9" s="44">
        <v>13345954000000</v>
      </c>
      <c r="D9" s="44">
        <v>13622615000000</v>
      </c>
      <c r="E9" s="44">
        <v>18442025220308</v>
      </c>
      <c r="F9" s="44">
        <v>1249406471720</v>
      </c>
      <c r="G9" s="317">
        <v>17192618748588</v>
      </c>
      <c r="H9" s="44">
        <v>13488813642649</v>
      </c>
      <c r="I9" s="44">
        <v>3422296019336</v>
      </c>
      <c r="J9" s="44">
        <v>281509086603</v>
      </c>
      <c r="K9" s="59">
        <v>138.18439071727659</v>
      </c>
      <c r="L9" s="59">
        <v>135.37801090545392</v>
      </c>
      <c r="M9" s="59">
        <v>82.485965447664071</v>
      </c>
      <c r="N9" s="44">
        <v>22357773374198</v>
      </c>
      <c r="O9" s="153">
        <v>17192618748588</v>
      </c>
      <c r="P9" s="153"/>
    </row>
    <row r="10" spans="1:17" s="60" customFormat="1" ht="18.75" customHeight="1">
      <c r="A10" s="166" t="s">
        <v>208</v>
      </c>
      <c r="B10" s="45" t="s">
        <v>20</v>
      </c>
      <c r="C10" s="46">
        <v>6651000000000</v>
      </c>
      <c r="D10" s="46">
        <v>6691300000000</v>
      </c>
      <c r="E10" s="46">
        <v>7003543207149</v>
      </c>
      <c r="F10" s="46">
        <v>1249406471720</v>
      </c>
      <c r="G10" s="317">
        <v>5754136735429</v>
      </c>
      <c r="H10" s="46">
        <v>3565318784921</v>
      </c>
      <c r="I10" s="46">
        <v>2065767953220</v>
      </c>
      <c r="J10" s="46">
        <v>123049997288</v>
      </c>
      <c r="K10" s="61">
        <v>105.30060452787551</v>
      </c>
      <c r="L10" s="61">
        <v>104.66640573803296</v>
      </c>
      <c r="M10" s="61">
        <v>102.21171380870224</v>
      </c>
      <c r="N10" s="46">
        <v>6851996651046</v>
      </c>
      <c r="O10" s="153"/>
      <c r="P10" s="153"/>
    </row>
    <row r="11" spans="1:17" s="60" customFormat="1" ht="18.75" customHeight="1">
      <c r="A11" s="167" t="s">
        <v>209</v>
      </c>
      <c r="B11" s="48" t="s">
        <v>334</v>
      </c>
      <c r="C11" s="46">
        <v>6585000000000</v>
      </c>
      <c r="D11" s="46">
        <v>6625300000000</v>
      </c>
      <c r="E11" s="46">
        <v>6909605561503</v>
      </c>
      <c r="F11" s="46">
        <v>1175200248375</v>
      </c>
      <c r="G11" s="317">
        <v>5734405313128</v>
      </c>
      <c r="H11" s="46">
        <v>3560260857291</v>
      </c>
      <c r="I11" s="46">
        <v>2061583052627</v>
      </c>
      <c r="J11" s="46">
        <v>112561403210</v>
      </c>
      <c r="K11" s="61">
        <v>104.92946942297645</v>
      </c>
      <c r="L11" s="61">
        <v>104.29121038297133</v>
      </c>
      <c r="M11" s="61">
        <v>102.81999156449734</v>
      </c>
      <c r="N11" s="46">
        <v>6720099327346</v>
      </c>
      <c r="O11" s="153">
        <v>5734405313128</v>
      </c>
      <c r="P11" s="267">
        <v>104899321.20499471</v>
      </c>
      <c r="Q11" s="268">
        <v>106868497.46908499</v>
      </c>
    </row>
    <row r="12" spans="1:17" s="234" customFormat="1" ht="18.75" hidden="1" customHeight="1">
      <c r="A12" s="231"/>
      <c r="B12" s="232" t="s">
        <v>632</v>
      </c>
      <c r="C12" s="228">
        <v>4865000000000</v>
      </c>
      <c r="D12" s="228">
        <v>4905300000000</v>
      </c>
      <c r="E12" s="228">
        <v>4694909504928</v>
      </c>
      <c r="F12" s="228">
        <v>1175200248375</v>
      </c>
      <c r="G12" s="246">
        <v>3519709256553</v>
      </c>
      <c r="H12" s="228">
        <v>1986273849890</v>
      </c>
      <c r="I12" s="228">
        <v>1420874003453</v>
      </c>
      <c r="J12" s="228">
        <v>112561403210</v>
      </c>
      <c r="K12" s="63">
        <v>96.503792495950663</v>
      </c>
      <c r="L12" s="63">
        <v>95.710955597578135</v>
      </c>
      <c r="M12" s="63" t="e">
        <v>#DIV/0!</v>
      </c>
      <c r="N12" s="233"/>
      <c r="O12" s="227"/>
      <c r="P12" s="227"/>
    </row>
    <row r="13" spans="1:17" s="66" customFormat="1">
      <c r="A13" s="167">
        <v>1</v>
      </c>
      <c r="B13" s="48" t="s">
        <v>620</v>
      </c>
      <c r="C13" s="49">
        <v>215000000000</v>
      </c>
      <c r="D13" s="49">
        <v>215000000000</v>
      </c>
      <c r="E13" s="49">
        <v>203583611554</v>
      </c>
      <c r="F13" s="49">
        <v>0</v>
      </c>
      <c r="G13" s="246">
        <v>203583611554</v>
      </c>
      <c r="H13" s="49">
        <v>203583611554</v>
      </c>
      <c r="I13" s="49">
        <v>0</v>
      </c>
      <c r="J13" s="49">
        <v>0</v>
      </c>
      <c r="K13" s="63">
        <v>94.690051885581397</v>
      </c>
      <c r="L13" s="63">
        <v>94.690051885581397</v>
      </c>
      <c r="M13" s="63">
        <v>11912.804817245426</v>
      </c>
      <c r="N13" s="49">
        <v>1708947764</v>
      </c>
      <c r="O13" s="153"/>
      <c r="P13" s="153"/>
    </row>
    <row r="14" spans="1:17" s="151" customFormat="1">
      <c r="A14" s="225"/>
      <c r="B14" s="62" t="s">
        <v>335</v>
      </c>
      <c r="C14" s="139">
        <v>116000000000</v>
      </c>
      <c r="D14" s="139">
        <v>116000000000</v>
      </c>
      <c r="E14" s="139">
        <v>138236037315</v>
      </c>
      <c r="F14" s="139">
        <v>0</v>
      </c>
      <c r="G14" s="139">
        <v>138236037315</v>
      </c>
      <c r="H14" s="139">
        <v>138236037315</v>
      </c>
      <c r="I14" s="139">
        <v>0</v>
      </c>
      <c r="J14" s="139">
        <v>0</v>
      </c>
      <c r="K14" s="150">
        <v>119.16899768534483</v>
      </c>
      <c r="L14" s="150">
        <v>119.16899768534483</v>
      </c>
      <c r="M14" s="150" t="e">
        <v>#DIV/0!</v>
      </c>
      <c r="N14" s="139">
        <v>0</v>
      </c>
      <c r="O14" s="153"/>
      <c r="P14" s="153"/>
    </row>
    <row r="15" spans="1:17" s="151" customFormat="1">
      <c r="A15" s="225"/>
      <c r="B15" s="62" t="s">
        <v>337</v>
      </c>
      <c r="C15" s="139">
        <v>21000000000</v>
      </c>
      <c r="D15" s="139">
        <v>21000000000</v>
      </c>
      <c r="E15" s="139">
        <v>46013468564</v>
      </c>
      <c r="F15" s="139">
        <v>0</v>
      </c>
      <c r="G15" s="139">
        <v>46013468564</v>
      </c>
      <c r="H15" s="139">
        <v>46013468564</v>
      </c>
      <c r="I15" s="139">
        <v>0</v>
      </c>
      <c r="J15" s="139">
        <v>0</v>
      </c>
      <c r="K15" s="150">
        <v>219.11175506666666</v>
      </c>
      <c r="L15" s="150">
        <v>219.11175506666666</v>
      </c>
      <c r="M15" s="150">
        <v>36680.395997564083</v>
      </c>
      <c r="N15" s="139">
        <v>125444307</v>
      </c>
      <c r="O15" s="153"/>
      <c r="P15" s="153"/>
    </row>
    <row r="16" spans="1:17" s="151" customFormat="1">
      <c r="A16" s="225"/>
      <c r="B16" s="62" t="s">
        <v>336</v>
      </c>
      <c r="C16" s="139">
        <v>78000000000</v>
      </c>
      <c r="D16" s="139">
        <v>78000000000</v>
      </c>
      <c r="E16" s="139">
        <v>19326336315</v>
      </c>
      <c r="F16" s="139">
        <v>0</v>
      </c>
      <c r="G16" s="139">
        <v>19326336315</v>
      </c>
      <c r="H16" s="139">
        <v>19326336315</v>
      </c>
      <c r="I16" s="139">
        <v>0</v>
      </c>
      <c r="J16" s="139">
        <v>0</v>
      </c>
      <c r="K16" s="150">
        <v>24.777354249999998</v>
      </c>
      <c r="L16" s="150">
        <v>24.777354249999998</v>
      </c>
      <c r="M16" s="150" t="e">
        <v>#DIV/0!</v>
      </c>
      <c r="N16" s="139">
        <v>0</v>
      </c>
      <c r="O16" s="153"/>
      <c r="P16" s="153"/>
    </row>
    <row r="17" spans="1:16" s="151" customFormat="1">
      <c r="A17" s="225"/>
      <c r="B17" s="62" t="s">
        <v>338</v>
      </c>
      <c r="C17" s="139">
        <v>0</v>
      </c>
      <c r="D17" s="139">
        <v>0</v>
      </c>
      <c r="E17" s="139">
        <v>7769360</v>
      </c>
      <c r="F17" s="139">
        <v>0</v>
      </c>
      <c r="G17" s="139">
        <v>7769360</v>
      </c>
      <c r="H17" s="139">
        <v>7769360</v>
      </c>
      <c r="I17" s="139">
        <v>0</v>
      </c>
      <c r="J17" s="139">
        <v>0</v>
      </c>
      <c r="K17" s="150"/>
      <c r="L17" s="150"/>
      <c r="M17" s="150" t="e">
        <v>#DIV/0!</v>
      </c>
      <c r="N17" s="139">
        <v>0</v>
      </c>
      <c r="O17" s="153"/>
      <c r="P17" s="153"/>
    </row>
    <row r="18" spans="1:16" s="151" customFormat="1">
      <c r="A18" s="225"/>
      <c r="B18" s="62" t="s">
        <v>339</v>
      </c>
      <c r="C18" s="139">
        <v>0</v>
      </c>
      <c r="D18" s="139">
        <v>0</v>
      </c>
      <c r="E18" s="139">
        <v>0</v>
      </c>
      <c r="F18" s="139">
        <v>0</v>
      </c>
      <c r="G18" s="139">
        <v>0</v>
      </c>
      <c r="H18" s="139">
        <v>0</v>
      </c>
      <c r="I18" s="139">
        <v>0</v>
      </c>
      <c r="J18" s="139">
        <v>0</v>
      </c>
      <c r="K18" s="150"/>
      <c r="L18" s="150"/>
      <c r="M18" s="150" t="e">
        <v>#DIV/0!</v>
      </c>
      <c r="N18" s="139">
        <v>0</v>
      </c>
      <c r="O18" s="153"/>
      <c r="P18" s="153"/>
    </row>
    <row r="19" spans="1:16" s="151" customFormat="1">
      <c r="A19" s="225"/>
      <c r="B19" s="62" t="s">
        <v>340</v>
      </c>
      <c r="C19" s="139">
        <v>0</v>
      </c>
      <c r="D19" s="139">
        <v>0</v>
      </c>
      <c r="E19" s="139">
        <v>0</v>
      </c>
      <c r="F19" s="139">
        <v>0</v>
      </c>
      <c r="G19" s="139">
        <v>0</v>
      </c>
      <c r="H19" s="139">
        <v>0</v>
      </c>
      <c r="I19" s="139">
        <v>0</v>
      </c>
      <c r="J19" s="139">
        <v>0</v>
      </c>
      <c r="K19" s="150"/>
      <c r="L19" s="150"/>
      <c r="M19" s="150">
        <v>0</v>
      </c>
      <c r="N19" s="139">
        <v>1583503457</v>
      </c>
      <c r="O19" s="153"/>
      <c r="P19" s="153"/>
    </row>
    <row r="20" spans="1:16" s="66" customFormat="1" ht="16.5">
      <c r="A20" s="167">
        <v>2</v>
      </c>
      <c r="B20" s="266" t="s">
        <v>442</v>
      </c>
      <c r="C20" s="312">
        <v>320000000000</v>
      </c>
      <c r="D20" s="312">
        <v>320000000000</v>
      </c>
      <c r="E20" s="312">
        <v>385864060902</v>
      </c>
      <c r="F20" s="312">
        <v>0</v>
      </c>
      <c r="G20" s="312">
        <v>385864060902</v>
      </c>
      <c r="H20" s="312">
        <v>385864060902</v>
      </c>
      <c r="I20" s="312">
        <v>0</v>
      </c>
      <c r="J20" s="312">
        <v>0</v>
      </c>
      <c r="K20" s="63">
        <v>120.58251903187499</v>
      </c>
      <c r="L20" s="63">
        <v>120.58251903187499</v>
      </c>
      <c r="M20" s="63">
        <v>66.368885191865203</v>
      </c>
      <c r="N20" s="139">
        <v>581393012383.00012</v>
      </c>
      <c r="O20" s="153"/>
      <c r="P20" s="153"/>
    </row>
    <row r="21" spans="1:16" s="67" customFormat="1">
      <c r="A21" s="168"/>
      <c r="B21" s="62" t="s">
        <v>335</v>
      </c>
      <c r="C21" s="139">
        <v>249800000000</v>
      </c>
      <c r="D21" s="139">
        <v>249800000000</v>
      </c>
      <c r="E21" s="139">
        <v>256210498589</v>
      </c>
      <c r="F21" s="139">
        <v>0</v>
      </c>
      <c r="G21" s="139">
        <v>256210498589</v>
      </c>
      <c r="H21" s="139">
        <v>256210498589</v>
      </c>
      <c r="I21" s="139">
        <v>0</v>
      </c>
      <c r="J21" s="139">
        <v>0</v>
      </c>
      <c r="K21" s="64">
        <v>102.56625243755005</v>
      </c>
      <c r="L21" s="64">
        <v>102.56625243755005</v>
      </c>
      <c r="M21" s="64">
        <v>68.515470085769138</v>
      </c>
      <c r="N21" s="139">
        <v>373945472852</v>
      </c>
      <c r="O21" s="153"/>
      <c r="P21" s="153"/>
    </row>
    <row r="22" spans="1:16" s="67" customFormat="1">
      <c r="A22" s="168"/>
      <c r="B22" s="62" t="s">
        <v>337</v>
      </c>
      <c r="C22" s="139">
        <v>37000000000</v>
      </c>
      <c r="D22" s="139">
        <v>37000000000</v>
      </c>
      <c r="E22" s="139">
        <v>0</v>
      </c>
      <c r="F22" s="139">
        <v>0</v>
      </c>
      <c r="G22" s="139">
        <v>0</v>
      </c>
      <c r="H22" s="139">
        <v>0</v>
      </c>
      <c r="I22" s="139">
        <v>0</v>
      </c>
      <c r="J22" s="139">
        <v>0</v>
      </c>
      <c r="K22" s="64">
        <v>0</v>
      </c>
      <c r="L22" s="64">
        <v>0</v>
      </c>
      <c r="M22" s="64">
        <v>0</v>
      </c>
      <c r="N22" s="139">
        <v>75326909738</v>
      </c>
      <c r="O22" s="153"/>
      <c r="P22" s="153"/>
    </row>
    <row r="23" spans="1:16" s="67" customFormat="1">
      <c r="A23" s="168"/>
      <c r="B23" s="62" t="s">
        <v>336</v>
      </c>
      <c r="C23" s="139">
        <v>200000000</v>
      </c>
      <c r="D23" s="139">
        <v>200000000</v>
      </c>
      <c r="E23" s="139">
        <v>57151556679</v>
      </c>
      <c r="F23" s="139">
        <v>0</v>
      </c>
      <c r="G23" s="139">
        <v>57151556679</v>
      </c>
      <c r="H23" s="139">
        <v>57151556679</v>
      </c>
      <c r="I23" s="139">
        <v>0</v>
      </c>
      <c r="J23" s="139">
        <v>0</v>
      </c>
      <c r="K23" s="64">
        <v>28575.778339500001</v>
      </c>
      <c r="L23" s="64">
        <v>28575.778339500001</v>
      </c>
      <c r="M23" s="64">
        <v>86.426879392709679</v>
      </c>
      <c r="N23" s="139">
        <v>66127062646.000008</v>
      </c>
      <c r="O23" s="153"/>
      <c r="P23" s="153"/>
    </row>
    <row r="24" spans="1:16" s="67" customFormat="1">
      <c r="A24" s="168"/>
      <c r="B24" s="62" t="s">
        <v>338</v>
      </c>
      <c r="C24" s="139">
        <v>33000000000</v>
      </c>
      <c r="D24" s="139">
        <v>33000000000</v>
      </c>
      <c r="E24" s="139">
        <v>72502005634</v>
      </c>
      <c r="F24" s="139">
        <v>0</v>
      </c>
      <c r="G24" s="139">
        <v>72502005634</v>
      </c>
      <c r="H24" s="139">
        <v>72502005634</v>
      </c>
      <c r="I24" s="139">
        <v>0</v>
      </c>
      <c r="J24" s="139">
        <v>0</v>
      </c>
      <c r="K24" s="64"/>
      <c r="L24" s="64">
        <v>219.70304737575756</v>
      </c>
      <c r="M24" s="64"/>
      <c r="N24" s="139">
        <v>57896554000</v>
      </c>
      <c r="O24" s="153"/>
      <c r="P24" s="153"/>
    </row>
    <row r="25" spans="1:16" s="67" customFormat="1">
      <c r="A25" s="168"/>
      <c r="B25" s="62" t="s">
        <v>339</v>
      </c>
      <c r="C25" s="139">
        <v>0</v>
      </c>
      <c r="D25" s="139">
        <v>0</v>
      </c>
      <c r="E25" s="139">
        <v>0</v>
      </c>
      <c r="F25" s="139">
        <v>0</v>
      </c>
      <c r="G25" s="139">
        <v>0</v>
      </c>
      <c r="H25" s="139">
        <v>0</v>
      </c>
      <c r="I25" s="139">
        <v>0</v>
      </c>
      <c r="J25" s="139">
        <v>0</v>
      </c>
      <c r="K25" s="64"/>
      <c r="L25" s="64"/>
      <c r="M25" s="64">
        <v>0</v>
      </c>
      <c r="N25" s="139">
        <v>11500000</v>
      </c>
      <c r="O25" s="153"/>
      <c r="P25" s="153"/>
    </row>
    <row r="26" spans="1:16" s="67" customFormat="1">
      <c r="A26" s="168"/>
      <c r="B26" s="62" t="s">
        <v>340</v>
      </c>
      <c r="C26" s="139">
        <v>0</v>
      </c>
      <c r="D26" s="139">
        <v>0</v>
      </c>
      <c r="E26" s="139">
        <v>0</v>
      </c>
      <c r="F26" s="139">
        <v>0</v>
      </c>
      <c r="G26" s="139">
        <v>0</v>
      </c>
      <c r="H26" s="139">
        <v>0</v>
      </c>
      <c r="I26" s="139">
        <v>0</v>
      </c>
      <c r="J26" s="139">
        <v>0</v>
      </c>
      <c r="K26" s="64">
        <v>0</v>
      </c>
      <c r="L26" s="64"/>
      <c r="M26" s="64">
        <v>0</v>
      </c>
      <c r="N26" s="139">
        <v>8085513147.000001</v>
      </c>
      <c r="O26" s="153"/>
      <c r="P26" s="153"/>
    </row>
    <row r="27" spans="1:16" s="66" customFormat="1">
      <c r="A27" s="167">
        <v>3</v>
      </c>
      <c r="B27" s="48" t="s">
        <v>441</v>
      </c>
      <c r="C27" s="312">
        <v>31000000000</v>
      </c>
      <c r="D27" s="312">
        <v>31000000000</v>
      </c>
      <c r="E27" s="312">
        <v>35833025159</v>
      </c>
      <c r="F27" s="312">
        <v>0</v>
      </c>
      <c r="G27" s="312">
        <v>35833025159</v>
      </c>
      <c r="H27" s="312">
        <v>35833025159</v>
      </c>
      <c r="I27" s="312">
        <v>0</v>
      </c>
      <c r="J27" s="312">
        <v>0</v>
      </c>
      <c r="K27" s="63">
        <v>115.59040373870968</v>
      </c>
      <c r="L27" s="63">
        <v>115.59040373870968</v>
      </c>
      <c r="M27" s="63">
        <v>71.975453482948524</v>
      </c>
      <c r="N27" s="139">
        <v>49785063414.000008</v>
      </c>
      <c r="O27" s="153"/>
      <c r="P27" s="153"/>
    </row>
    <row r="28" spans="1:16" s="67" customFormat="1">
      <c r="A28" s="225"/>
      <c r="B28" s="62" t="s">
        <v>335</v>
      </c>
      <c r="C28" s="139">
        <v>12400000000</v>
      </c>
      <c r="D28" s="139">
        <v>12400000000</v>
      </c>
      <c r="E28" s="139">
        <v>15544828078</v>
      </c>
      <c r="F28" s="139">
        <v>0</v>
      </c>
      <c r="G28" s="139">
        <v>15544828078</v>
      </c>
      <c r="H28" s="139">
        <v>15544828078</v>
      </c>
      <c r="I28" s="139">
        <v>0</v>
      </c>
      <c r="J28" s="139">
        <v>0</v>
      </c>
      <c r="K28" s="64">
        <v>125.36151675806451</v>
      </c>
      <c r="L28" s="64">
        <v>125.36151675806451</v>
      </c>
      <c r="M28" s="64">
        <v>101.66380138761239</v>
      </c>
      <c r="N28" s="139">
        <v>15290425762</v>
      </c>
      <c r="O28" s="153"/>
      <c r="P28" s="153"/>
    </row>
    <row r="29" spans="1:16" s="67" customFormat="1">
      <c r="A29" s="225"/>
      <c r="B29" s="62" t="s">
        <v>336</v>
      </c>
      <c r="C29" s="139">
        <v>18500000000</v>
      </c>
      <c r="D29" s="139">
        <v>18500000000</v>
      </c>
      <c r="E29" s="139">
        <v>20204109441</v>
      </c>
      <c r="F29" s="139">
        <v>0</v>
      </c>
      <c r="G29" s="139">
        <v>20204109441</v>
      </c>
      <c r="H29" s="139">
        <v>20204109441</v>
      </c>
      <c r="I29" s="139">
        <v>0</v>
      </c>
      <c r="J29" s="139">
        <v>0</v>
      </c>
      <c r="K29" s="64">
        <v>109.21140238378378</v>
      </c>
      <c r="L29" s="64">
        <v>109.21140238378378</v>
      </c>
      <c r="M29" s="64">
        <v>58.788612695857658</v>
      </c>
      <c r="N29" s="139">
        <v>34367385986</v>
      </c>
      <c r="O29" s="153"/>
      <c r="P29" s="153"/>
    </row>
    <row r="30" spans="1:16" s="67" customFormat="1">
      <c r="A30" s="225"/>
      <c r="B30" s="62" t="s">
        <v>338</v>
      </c>
      <c r="C30" s="139">
        <v>100000000</v>
      </c>
      <c r="D30" s="139">
        <v>100000000</v>
      </c>
      <c r="E30" s="139">
        <v>84087640</v>
      </c>
      <c r="F30" s="139">
        <v>0</v>
      </c>
      <c r="G30" s="139">
        <v>84087640</v>
      </c>
      <c r="H30" s="139">
        <v>84087640</v>
      </c>
      <c r="I30" s="139">
        <v>0</v>
      </c>
      <c r="J30" s="139">
        <v>0</v>
      </c>
      <c r="K30" s="64">
        <v>84.087639999999993</v>
      </c>
      <c r="L30" s="64">
        <v>84.087639999999993</v>
      </c>
      <c r="M30" s="64">
        <v>113.63782132843787</v>
      </c>
      <c r="N30" s="139">
        <v>73996174</v>
      </c>
      <c r="O30" s="153"/>
      <c r="P30" s="153"/>
    </row>
    <row r="31" spans="1:16" s="67" customFormat="1">
      <c r="A31" s="225"/>
      <c r="B31" s="62" t="s">
        <v>339</v>
      </c>
      <c r="C31" s="139">
        <v>0</v>
      </c>
      <c r="D31" s="139">
        <v>0</v>
      </c>
      <c r="E31" s="139">
        <v>0</v>
      </c>
      <c r="F31" s="139">
        <v>0</v>
      </c>
      <c r="G31" s="139">
        <v>0</v>
      </c>
      <c r="H31" s="139">
        <v>0</v>
      </c>
      <c r="I31" s="139">
        <v>0</v>
      </c>
      <c r="J31" s="139">
        <v>0</v>
      </c>
      <c r="K31" s="64"/>
      <c r="L31" s="64"/>
      <c r="M31" s="64" t="e">
        <v>#DIV/0!</v>
      </c>
      <c r="N31" s="139">
        <v>0</v>
      </c>
      <c r="O31" s="153"/>
      <c r="P31" s="153"/>
    </row>
    <row r="32" spans="1:16" s="67" customFormat="1">
      <c r="A32" s="225"/>
      <c r="B32" s="62" t="s">
        <v>341</v>
      </c>
      <c r="C32" s="139">
        <v>0</v>
      </c>
      <c r="D32" s="139">
        <v>0</v>
      </c>
      <c r="E32" s="139">
        <v>0</v>
      </c>
      <c r="F32" s="139">
        <v>0</v>
      </c>
      <c r="G32" s="139">
        <v>0</v>
      </c>
      <c r="H32" s="139">
        <v>0</v>
      </c>
      <c r="I32" s="139">
        <v>0</v>
      </c>
      <c r="J32" s="139">
        <v>0</v>
      </c>
      <c r="K32" s="64"/>
      <c r="L32" s="64"/>
      <c r="M32" s="64">
        <v>0</v>
      </c>
      <c r="N32" s="139">
        <v>53255492</v>
      </c>
      <c r="O32" s="153"/>
      <c r="P32" s="153"/>
    </row>
    <row r="33" spans="1:16" s="66" customFormat="1">
      <c r="A33" s="167">
        <v>4</v>
      </c>
      <c r="B33" s="48" t="s">
        <v>440</v>
      </c>
      <c r="C33" s="312">
        <v>830000000000</v>
      </c>
      <c r="D33" s="312">
        <v>860000000000</v>
      </c>
      <c r="E33" s="312">
        <v>943678592750</v>
      </c>
      <c r="F33" s="312">
        <v>0</v>
      </c>
      <c r="G33" s="312">
        <v>943678592750</v>
      </c>
      <c r="H33" s="312">
        <v>49580142319</v>
      </c>
      <c r="I33" s="312">
        <v>894098450431</v>
      </c>
      <c r="J33" s="312">
        <v>0</v>
      </c>
      <c r="K33" s="63">
        <v>113.6962159939759</v>
      </c>
      <c r="L33" s="63">
        <v>109.73006892441862</v>
      </c>
      <c r="M33" s="63">
        <v>105.40518816623468</v>
      </c>
      <c r="N33" s="139">
        <v>895286663937</v>
      </c>
      <c r="O33" s="153"/>
      <c r="P33" s="153"/>
    </row>
    <row r="34" spans="1:16" ht="15" customHeight="1">
      <c r="A34" s="169"/>
      <c r="B34" s="32" t="s">
        <v>335</v>
      </c>
      <c r="C34" s="139">
        <v>469000000000</v>
      </c>
      <c r="D34" s="139">
        <v>499150000000</v>
      </c>
      <c r="E34" s="139">
        <v>519258040006</v>
      </c>
      <c r="F34" s="139">
        <v>0</v>
      </c>
      <c r="G34" s="139">
        <v>519258040006</v>
      </c>
      <c r="H34" s="139">
        <v>0</v>
      </c>
      <c r="I34" s="139">
        <v>519258040006</v>
      </c>
      <c r="J34" s="139">
        <v>0</v>
      </c>
      <c r="K34" s="68">
        <v>110.71600000127933</v>
      </c>
      <c r="L34" s="68">
        <v>104.02845637704097</v>
      </c>
      <c r="M34" s="68">
        <v>101.35523428344955</v>
      </c>
      <c r="N34" s="139">
        <v>512314971868</v>
      </c>
      <c r="O34" s="153"/>
      <c r="P34" s="153"/>
    </row>
    <row r="35" spans="1:16" ht="15" customHeight="1">
      <c r="A35" s="169"/>
      <c r="B35" s="32" t="s">
        <v>337</v>
      </c>
      <c r="C35" s="139">
        <v>350000000000</v>
      </c>
      <c r="D35" s="139">
        <v>326650000000</v>
      </c>
      <c r="E35" s="139">
        <v>32776736666.999996</v>
      </c>
      <c r="F35" s="139">
        <v>0</v>
      </c>
      <c r="G35" s="139">
        <v>32776736666.999996</v>
      </c>
      <c r="H35" s="139">
        <v>32776736666.999996</v>
      </c>
      <c r="I35" s="139">
        <v>0</v>
      </c>
      <c r="J35" s="139">
        <v>0</v>
      </c>
      <c r="K35" s="68">
        <v>9.364781904857141</v>
      </c>
      <c r="L35" s="68">
        <v>10.034206847390172</v>
      </c>
      <c r="M35" s="68">
        <v>746.11866800825476</v>
      </c>
      <c r="N35" s="139">
        <v>4392965633</v>
      </c>
      <c r="O35" s="153"/>
      <c r="P35" s="153"/>
    </row>
    <row r="36" spans="1:16" ht="15" customHeight="1">
      <c r="A36" s="169"/>
      <c r="B36" s="32" t="s">
        <v>336</v>
      </c>
      <c r="C36" s="139">
        <v>3000000000</v>
      </c>
      <c r="D36" s="139">
        <v>5680000000</v>
      </c>
      <c r="E36" s="139">
        <v>374840410425</v>
      </c>
      <c r="F36" s="139">
        <v>0</v>
      </c>
      <c r="G36" s="139">
        <v>374840410425</v>
      </c>
      <c r="H36" s="139">
        <v>0</v>
      </c>
      <c r="I36" s="139">
        <v>374840410425</v>
      </c>
      <c r="J36" s="139">
        <v>0</v>
      </c>
      <c r="K36" s="68">
        <v>12494.6803475</v>
      </c>
      <c r="L36" s="68">
        <v>6599.3030004401407</v>
      </c>
      <c r="M36" s="68">
        <v>108.67555589219739</v>
      </c>
      <c r="N36" s="139">
        <v>344916947834</v>
      </c>
      <c r="O36" s="153"/>
      <c r="P36" s="153"/>
    </row>
    <row r="37" spans="1:16" ht="15" customHeight="1">
      <c r="A37" s="169"/>
      <c r="B37" s="32" t="s">
        <v>338</v>
      </c>
      <c r="C37" s="139">
        <v>8000000000</v>
      </c>
      <c r="D37" s="139">
        <v>9460000000</v>
      </c>
      <c r="E37" s="139">
        <v>16803405652.000002</v>
      </c>
      <c r="F37" s="139">
        <v>0</v>
      </c>
      <c r="G37" s="139">
        <v>16803405652.000002</v>
      </c>
      <c r="H37" s="139">
        <v>16803405652.000002</v>
      </c>
      <c r="I37" s="139">
        <v>0</v>
      </c>
      <c r="J37" s="139">
        <v>0</v>
      </c>
      <c r="K37" s="68">
        <v>210.04257065000002</v>
      </c>
      <c r="L37" s="68">
        <v>177.62585255813957</v>
      </c>
      <c r="M37" s="68">
        <v>120.75353297779901</v>
      </c>
      <c r="N37" s="139">
        <v>13915456747</v>
      </c>
      <c r="O37" s="153"/>
      <c r="P37" s="153"/>
    </row>
    <row r="38" spans="1:16" ht="15" customHeight="1">
      <c r="A38" s="169"/>
      <c r="B38" s="32" t="s">
        <v>339</v>
      </c>
      <c r="C38" s="139">
        <v>0</v>
      </c>
      <c r="D38" s="139">
        <v>0</v>
      </c>
      <c r="E38" s="139">
        <v>0</v>
      </c>
      <c r="F38" s="139">
        <v>0</v>
      </c>
      <c r="G38" s="139">
        <v>0</v>
      </c>
      <c r="H38" s="139">
        <v>0</v>
      </c>
      <c r="I38" s="139">
        <v>0</v>
      </c>
      <c r="J38" s="139">
        <v>0</v>
      </c>
      <c r="K38" s="68"/>
      <c r="L38" s="68"/>
      <c r="M38" s="68">
        <v>0</v>
      </c>
      <c r="N38" s="139">
        <v>154150000</v>
      </c>
      <c r="O38" s="153"/>
      <c r="P38" s="153"/>
    </row>
    <row r="39" spans="1:16" ht="15" customHeight="1">
      <c r="A39" s="169"/>
      <c r="B39" s="32" t="s">
        <v>342</v>
      </c>
      <c r="C39" s="139">
        <v>0</v>
      </c>
      <c r="D39" s="139">
        <v>19060000000</v>
      </c>
      <c r="E39" s="139">
        <v>0</v>
      </c>
      <c r="F39" s="139">
        <v>0</v>
      </c>
      <c r="G39" s="139">
        <v>0</v>
      </c>
      <c r="H39" s="139">
        <v>0</v>
      </c>
      <c r="I39" s="139">
        <v>0</v>
      </c>
      <c r="J39" s="139">
        <v>0</v>
      </c>
      <c r="K39" s="68"/>
      <c r="L39" s="68">
        <v>0</v>
      </c>
      <c r="M39" s="68">
        <v>0</v>
      </c>
      <c r="N39" s="139">
        <v>19592171855</v>
      </c>
      <c r="O39" s="153"/>
      <c r="P39" s="153"/>
    </row>
    <row r="40" spans="1:16" s="66" customFormat="1">
      <c r="A40" s="167">
        <v>5</v>
      </c>
      <c r="B40" s="48" t="s">
        <v>34</v>
      </c>
      <c r="C40" s="312">
        <v>235000000000</v>
      </c>
      <c r="D40" s="312">
        <v>242800000000</v>
      </c>
      <c r="E40" s="312">
        <v>247449516171</v>
      </c>
      <c r="F40" s="312">
        <v>0</v>
      </c>
      <c r="G40" s="312">
        <v>247449516171</v>
      </c>
      <c r="H40" s="312">
        <v>0</v>
      </c>
      <c r="I40" s="312">
        <v>205779952239</v>
      </c>
      <c r="J40" s="312">
        <v>41669563932</v>
      </c>
      <c r="K40" s="63">
        <v>105.29766645574468</v>
      </c>
      <c r="L40" s="63">
        <v>101.91495723682043</v>
      </c>
      <c r="M40" s="63">
        <v>118.08184757701991</v>
      </c>
      <c r="N40" s="139">
        <v>209557625705</v>
      </c>
      <c r="O40" s="153"/>
      <c r="P40" s="153"/>
    </row>
    <row r="41" spans="1:16" s="66" customFormat="1">
      <c r="A41" s="167">
        <v>6</v>
      </c>
      <c r="B41" s="48" t="s">
        <v>32</v>
      </c>
      <c r="C41" s="312">
        <v>0</v>
      </c>
      <c r="D41" s="312">
        <v>0</v>
      </c>
      <c r="E41" s="312">
        <v>518660533</v>
      </c>
      <c r="F41" s="312">
        <v>0</v>
      </c>
      <c r="G41" s="312">
        <v>518660533</v>
      </c>
      <c r="H41" s="312">
        <v>0</v>
      </c>
      <c r="I41" s="312">
        <v>0</v>
      </c>
      <c r="J41" s="312">
        <v>518660533</v>
      </c>
      <c r="K41" s="63"/>
      <c r="L41" s="63"/>
      <c r="M41" s="63">
        <v>74.787200741341024</v>
      </c>
      <c r="N41" s="139">
        <v>693515104</v>
      </c>
      <c r="O41" s="153"/>
      <c r="P41" s="153"/>
    </row>
    <row r="42" spans="1:16" s="66" customFormat="1">
      <c r="A42" s="167">
        <v>7</v>
      </c>
      <c r="B42" s="29" t="s">
        <v>343</v>
      </c>
      <c r="C42" s="312">
        <v>6000000000</v>
      </c>
      <c r="D42" s="312">
        <v>8500000000</v>
      </c>
      <c r="E42" s="312">
        <v>10562238525</v>
      </c>
      <c r="F42" s="312">
        <v>0</v>
      </c>
      <c r="G42" s="312">
        <v>10562238525</v>
      </c>
      <c r="H42" s="312">
        <v>0</v>
      </c>
      <c r="I42" s="312">
        <v>0</v>
      </c>
      <c r="J42" s="312">
        <v>10562238525</v>
      </c>
      <c r="K42" s="63"/>
      <c r="L42" s="63">
        <v>124.26162970588234</v>
      </c>
      <c r="M42" s="63">
        <v>108.23015151738137</v>
      </c>
      <c r="N42" s="139">
        <v>9759053625</v>
      </c>
      <c r="O42" s="153"/>
      <c r="P42" s="153"/>
    </row>
    <row r="43" spans="1:16" s="66" customFormat="1">
      <c r="A43" s="167">
        <v>8</v>
      </c>
      <c r="B43" s="48" t="s">
        <v>33</v>
      </c>
      <c r="C43" s="312">
        <v>445000000000</v>
      </c>
      <c r="D43" s="312">
        <v>445000000000</v>
      </c>
      <c r="E43" s="312">
        <v>479309864908</v>
      </c>
      <c r="F43" s="312">
        <v>0</v>
      </c>
      <c r="G43" s="312">
        <v>479309864908</v>
      </c>
      <c r="H43" s="312">
        <v>479309864908</v>
      </c>
      <c r="I43" s="312">
        <v>0</v>
      </c>
      <c r="J43" s="312">
        <v>0</v>
      </c>
      <c r="K43" s="63">
        <v>107.71008200179774</v>
      </c>
      <c r="L43" s="63">
        <v>107.71008200179774</v>
      </c>
      <c r="M43" s="63">
        <v>125.38769764721837</v>
      </c>
      <c r="N43" s="139">
        <v>382262274451</v>
      </c>
      <c r="O43" s="153"/>
      <c r="P43" s="153"/>
    </row>
    <row r="44" spans="1:16" s="66" customFormat="1">
      <c r="A44" s="167">
        <v>9</v>
      </c>
      <c r="B44" s="29" t="s">
        <v>344</v>
      </c>
      <c r="C44" s="312">
        <v>2332000000000</v>
      </c>
      <c r="D44" s="312">
        <v>2332000000000</v>
      </c>
      <c r="E44" s="312">
        <v>1700535975775</v>
      </c>
      <c r="F44" s="312">
        <v>1067898505928</v>
      </c>
      <c r="G44" s="312">
        <v>632637469847</v>
      </c>
      <c r="H44" s="312">
        <v>632637469847</v>
      </c>
      <c r="I44" s="312">
        <v>0</v>
      </c>
      <c r="J44" s="312">
        <v>0</v>
      </c>
      <c r="K44" s="63">
        <v>72.921782837692973</v>
      </c>
      <c r="L44" s="63">
        <v>72.921782837692973</v>
      </c>
      <c r="M44" s="63">
        <v>87.300760285207829</v>
      </c>
      <c r="N44" s="139">
        <v>1947905115853.9998</v>
      </c>
      <c r="O44" s="153"/>
      <c r="P44" s="153"/>
    </row>
    <row r="45" spans="1:16" s="67" customFormat="1" hidden="1">
      <c r="A45" s="168"/>
      <c r="B45" s="30" t="s">
        <v>330</v>
      </c>
      <c r="C45" s="312">
        <v>0</v>
      </c>
      <c r="D45" s="312">
        <v>0</v>
      </c>
      <c r="E45" s="312">
        <v>1067898505928</v>
      </c>
      <c r="F45" s="312">
        <v>1067898505928</v>
      </c>
      <c r="G45" s="312">
        <v>0</v>
      </c>
      <c r="H45" s="312">
        <v>0</v>
      </c>
      <c r="I45" s="312">
        <v>0</v>
      </c>
      <c r="J45" s="312">
        <v>0</v>
      </c>
      <c r="K45" s="64" t="e">
        <v>#DIV/0!</v>
      </c>
      <c r="L45" s="64" t="e">
        <v>#DIV/0!</v>
      </c>
      <c r="M45" s="64"/>
      <c r="N45" s="22"/>
      <c r="O45" s="164"/>
      <c r="P45" s="164"/>
    </row>
    <row r="46" spans="1:16" s="67" customFormat="1" hidden="1">
      <c r="A46" s="168"/>
      <c r="B46" s="30" t="s">
        <v>331</v>
      </c>
      <c r="C46" s="312">
        <v>0</v>
      </c>
      <c r="D46" s="312">
        <v>0</v>
      </c>
      <c r="E46" s="312">
        <v>632637469847</v>
      </c>
      <c r="F46" s="312">
        <v>0</v>
      </c>
      <c r="G46" s="312">
        <v>632637469847</v>
      </c>
      <c r="H46" s="312">
        <v>632637469847</v>
      </c>
      <c r="I46" s="312">
        <v>0</v>
      </c>
      <c r="J46" s="312">
        <v>0</v>
      </c>
      <c r="K46" s="64" t="e">
        <v>#DIV/0!</v>
      </c>
      <c r="L46" s="64" t="e">
        <v>#DIV/0!</v>
      </c>
      <c r="M46" s="64"/>
      <c r="N46" s="22"/>
      <c r="O46" s="164"/>
      <c r="P46" s="164"/>
    </row>
    <row r="47" spans="1:16" s="66" customFormat="1">
      <c r="A47" s="167">
        <v>10</v>
      </c>
      <c r="B47" s="48" t="s">
        <v>750</v>
      </c>
      <c r="C47" s="312">
        <v>175000000000</v>
      </c>
      <c r="D47" s="312">
        <v>175000000000</v>
      </c>
      <c r="E47" s="312">
        <v>154856127412</v>
      </c>
      <c r="F47" s="312">
        <v>37671323125</v>
      </c>
      <c r="G47" s="312">
        <v>117184804287</v>
      </c>
      <c r="H47" s="312">
        <v>50713814123</v>
      </c>
      <c r="I47" s="312">
        <v>45156553424</v>
      </c>
      <c r="J47" s="312">
        <v>21314436740</v>
      </c>
      <c r="K47" s="63">
        <v>88.489215664</v>
      </c>
      <c r="L47" s="63">
        <v>88.489215664</v>
      </c>
      <c r="M47" s="63">
        <v>60.389556230628507</v>
      </c>
      <c r="N47" s="49">
        <v>256428656009</v>
      </c>
      <c r="O47" s="153"/>
      <c r="P47" s="153"/>
    </row>
    <row r="48" spans="1:16" s="66" customFormat="1">
      <c r="A48" s="167">
        <v>11</v>
      </c>
      <c r="B48" s="48" t="s">
        <v>622</v>
      </c>
      <c r="C48" s="312">
        <v>450000000000</v>
      </c>
      <c r="D48" s="312">
        <v>450000000000</v>
      </c>
      <c r="E48" s="312">
        <v>843422116474</v>
      </c>
      <c r="F48" s="312">
        <v>0</v>
      </c>
      <c r="G48" s="312">
        <v>843422116474</v>
      </c>
      <c r="H48" s="312">
        <v>202713067300</v>
      </c>
      <c r="I48" s="312">
        <v>640709049174</v>
      </c>
      <c r="J48" s="312">
        <v>0</v>
      </c>
      <c r="K48" s="63">
        <v>187.42713699422222</v>
      </c>
      <c r="L48" s="63">
        <v>187.42713699422222</v>
      </c>
      <c r="M48" s="63">
        <v>131.86684120119264</v>
      </c>
      <c r="N48" s="49">
        <v>639601365128</v>
      </c>
      <c r="O48" s="153"/>
      <c r="P48" s="153"/>
    </row>
    <row r="49" spans="1:16" s="66" customFormat="1">
      <c r="A49" s="167">
        <v>12</v>
      </c>
      <c r="B49" s="48" t="s">
        <v>623</v>
      </c>
      <c r="C49" s="312">
        <v>65000000000</v>
      </c>
      <c r="D49" s="312">
        <v>65000000000</v>
      </c>
      <c r="E49" s="312">
        <v>195223803462</v>
      </c>
      <c r="F49" s="312">
        <v>0</v>
      </c>
      <c r="G49" s="312">
        <v>195223803462</v>
      </c>
      <c r="H49" s="312">
        <v>8897486581</v>
      </c>
      <c r="I49" s="312">
        <v>186326316881</v>
      </c>
      <c r="J49" s="312">
        <v>0</v>
      </c>
      <c r="K49" s="63">
        <v>300.34431301846155</v>
      </c>
      <c r="L49" s="63">
        <v>300.34431301846155</v>
      </c>
      <c r="M49" s="63">
        <v>318.49385254225189</v>
      </c>
      <c r="N49" s="49">
        <v>61295940849.000008</v>
      </c>
      <c r="O49" s="153"/>
      <c r="P49" s="153"/>
    </row>
    <row r="50" spans="1:16" s="66" customFormat="1">
      <c r="A50" s="167">
        <v>13</v>
      </c>
      <c r="B50" s="48" t="s">
        <v>624</v>
      </c>
      <c r="C50" s="312">
        <v>0</v>
      </c>
      <c r="D50" s="312">
        <v>0</v>
      </c>
      <c r="E50" s="312">
        <v>0</v>
      </c>
      <c r="F50" s="312">
        <v>0</v>
      </c>
      <c r="G50" s="312">
        <v>0</v>
      </c>
      <c r="H50" s="312">
        <v>0</v>
      </c>
      <c r="I50" s="312">
        <v>0</v>
      </c>
      <c r="J50" s="312">
        <v>0</v>
      </c>
      <c r="K50" s="63"/>
      <c r="L50" s="63"/>
      <c r="M50" s="63"/>
      <c r="N50" s="49">
        <v>0</v>
      </c>
      <c r="O50" s="153"/>
      <c r="P50" s="153"/>
    </row>
    <row r="51" spans="1:16" s="66" customFormat="1">
      <c r="A51" s="167">
        <v>14</v>
      </c>
      <c r="B51" s="48" t="s">
        <v>625</v>
      </c>
      <c r="C51" s="312">
        <v>0</v>
      </c>
      <c r="D51" s="312">
        <v>0</v>
      </c>
      <c r="E51" s="312">
        <v>0</v>
      </c>
      <c r="F51" s="312">
        <v>0</v>
      </c>
      <c r="G51" s="312">
        <v>0</v>
      </c>
      <c r="H51" s="312">
        <v>0</v>
      </c>
      <c r="I51" s="312">
        <v>0</v>
      </c>
      <c r="J51" s="312">
        <v>0</v>
      </c>
      <c r="K51" s="63"/>
      <c r="L51" s="63"/>
      <c r="M51" s="63"/>
      <c r="N51" s="49">
        <v>0</v>
      </c>
      <c r="O51" s="153"/>
      <c r="P51" s="153"/>
    </row>
    <row r="52" spans="1:16" s="66" customFormat="1">
      <c r="A52" s="167">
        <v>15</v>
      </c>
      <c r="B52" s="48" t="s">
        <v>626</v>
      </c>
      <c r="C52" s="312">
        <v>0</v>
      </c>
      <c r="D52" s="312">
        <v>0</v>
      </c>
      <c r="E52" s="312">
        <v>0</v>
      </c>
      <c r="F52" s="312">
        <v>0</v>
      </c>
      <c r="G52" s="312">
        <v>0</v>
      </c>
      <c r="H52" s="312">
        <v>0</v>
      </c>
      <c r="I52" s="312">
        <v>0</v>
      </c>
      <c r="J52" s="312">
        <v>0</v>
      </c>
      <c r="K52" s="63"/>
      <c r="L52" s="63"/>
      <c r="M52" s="63"/>
      <c r="N52" s="49">
        <v>0</v>
      </c>
      <c r="O52" s="153"/>
      <c r="P52" s="153"/>
    </row>
    <row r="53" spans="1:16" s="66" customFormat="1">
      <c r="A53" s="167">
        <v>16</v>
      </c>
      <c r="B53" s="48" t="s">
        <v>345</v>
      </c>
      <c r="C53" s="312">
        <v>0</v>
      </c>
      <c r="D53" s="312">
        <v>0</v>
      </c>
      <c r="E53" s="312">
        <v>701645818</v>
      </c>
      <c r="F53" s="312">
        <v>0</v>
      </c>
      <c r="G53" s="312">
        <v>701645818</v>
      </c>
      <c r="H53" s="312">
        <v>369351818</v>
      </c>
      <c r="I53" s="312">
        <v>332294000</v>
      </c>
      <c r="J53" s="312">
        <v>0</v>
      </c>
      <c r="K53" s="63"/>
      <c r="L53" s="63"/>
      <c r="M53" s="63"/>
      <c r="N53" s="49">
        <v>2246574249</v>
      </c>
      <c r="O53" s="153"/>
      <c r="P53" s="153"/>
    </row>
    <row r="54" spans="1:16" s="66" customFormat="1">
      <c r="A54" s="167">
        <v>17</v>
      </c>
      <c r="B54" s="48" t="s">
        <v>198</v>
      </c>
      <c r="C54" s="312">
        <v>180000000000</v>
      </c>
      <c r="D54" s="312">
        <v>180000000000</v>
      </c>
      <c r="E54" s="312">
        <v>237237853758</v>
      </c>
      <c r="F54" s="312">
        <v>69630419322</v>
      </c>
      <c r="G54" s="312">
        <v>167607434436</v>
      </c>
      <c r="H54" s="312">
        <v>44779935613</v>
      </c>
      <c r="I54" s="312">
        <v>88444714690</v>
      </c>
      <c r="J54" s="312">
        <v>34382784133</v>
      </c>
      <c r="K54" s="63">
        <v>131.79880764333333</v>
      </c>
      <c r="L54" s="63">
        <v>131.79880764333333</v>
      </c>
      <c r="M54" s="63"/>
      <c r="N54" s="49">
        <v>179028547636.99997</v>
      </c>
      <c r="O54" s="153"/>
      <c r="P54" s="153"/>
    </row>
    <row r="55" spans="1:16" ht="15" customHeight="1">
      <c r="A55" s="167">
        <v>18</v>
      </c>
      <c r="B55" s="48" t="s">
        <v>197</v>
      </c>
      <c r="C55" s="312">
        <v>4000000000</v>
      </c>
      <c r="D55" s="312">
        <v>4000000000</v>
      </c>
      <c r="E55" s="312">
        <v>46773223066</v>
      </c>
      <c r="F55" s="312">
        <v>0</v>
      </c>
      <c r="G55" s="312">
        <v>46773223066</v>
      </c>
      <c r="H55" s="312">
        <v>46773223066</v>
      </c>
      <c r="I55" s="312">
        <v>0</v>
      </c>
      <c r="J55" s="312">
        <v>0</v>
      </c>
      <c r="K55" s="63"/>
      <c r="L55" s="63"/>
      <c r="M55" s="23"/>
      <c r="N55" s="23">
        <v>5516173606</v>
      </c>
      <c r="O55" s="153"/>
      <c r="P55" s="153"/>
    </row>
    <row r="56" spans="1:16" s="66" customFormat="1" ht="13.5" customHeight="1">
      <c r="A56" s="167">
        <v>19</v>
      </c>
      <c r="B56" s="48" t="s">
        <v>704</v>
      </c>
      <c r="C56" s="312">
        <v>19000000000</v>
      </c>
      <c r="D56" s="312">
        <v>19000000000</v>
      </c>
      <c r="E56" s="312">
        <v>4849441135</v>
      </c>
      <c r="F56" s="312">
        <v>0</v>
      </c>
      <c r="G56" s="312">
        <v>4849441135</v>
      </c>
      <c r="H56" s="312">
        <v>0</v>
      </c>
      <c r="I56" s="312">
        <v>735721788</v>
      </c>
      <c r="J56" s="312">
        <v>4113719347</v>
      </c>
      <c r="K56" s="63">
        <v>25.523374394736841</v>
      </c>
      <c r="L56" s="63">
        <v>25.523374394736841</v>
      </c>
      <c r="M56" s="68">
        <v>24.573476607225935</v>
      </c>
      <c r="N56" s="23">
        <v>19734452770</v>
      </c>
      <c r="O56" s="153"/>
      <c r="P56" s="153"/>
    </row>
    <row r="57" spans="1:16" s="230" customFormat="1" ht="15" customHeight="1">
      <c r="A57" s="167">
        <v>20</v>
      </c>
      <c r="B57" s="48" t="s">
        <v>627</v>
      </c>
      <c r="C57" s="312">
        <v>8000000000</v>
      </c>
      <c r="D57" s="312">
        <v>8000000000</v>
      </c>
      <c r="E57" s="312">
        <v>47931864000</v>
      </c>
      <c r="F57" s="312">
        <v>0</v>
      </c>
      <c r="G57" s="312">
        <v>47931864000</v>
      </c>
      <c r="H57" s="312">
        <v>47931864000</v>
      </c>
      <c r="I57" s="312">
        <v>0</v>
      </c>
      <c r="J57" s="312">
        <v>0</v>
      </c>
      <c r="K57" s="63">
        <v>599.14829999999995</v>
      </c>
      <c r="L57" s="63">
        <v>599.14829999999995</v>
      </c>
      <c r="M57" s="229"/>
      <c r="N57" s="228"/>
      <c r="O57" s="227"/>
      <c r="P57" s="227"/>
    </row>
    <row r="58" spans="1:16" s="66" customFormat="1" ht="16.5" customHeight="1">
      <c r="A58" s="167">
        <v>21</v>
      </c>
      <c r="B58" s="136" t="s">
        <v>332</v>
      </c>
      <c r="C58" s="312">
        <v>1270000000000</v>
      </c>
      <c r="D58" s="312">
        <v>1270000000000</v>
      </c>
      <c r="E58" s="312">
        <v>1371273940101</v>
      </c>
      <c r="F58" s="312">
        <v>0</v>
      </c>
      <c r="G58" s="312">
        <v>1371273940101</v>
      </c>
      <c r="H58" s="312">
        <v>1371273940101</v>
      </c>
      <c r="I58" s="312">
        <v>0</v>
      </c>
      <c r="J58" s="312">
        <v>0</v>
      </c>
      <c r="K58" s="212">
        <v>107.97432599220474</v>
      </c>
      <c r="L58" s="212">
        <v>107.97432599220474</v>
      </c>
      <c r="M58" s="212">
        <v>92.78552889512504</v>
      </c>
      <c r="N58" s="49">
        <v>1477896344861</v>
      </c>
      <c r="O58" s="153"/>
      <c r="P58" s="153"/>
    </row>
    <row r="59" spans="1:16" s="66" customFormat="1" ht="16.5" customHeight="1">
      <c r="A59" s="167" t="s">
        <v>210</v>
      </c>
      <c r="B59" s="136" t="s">
        <v>161</v>
      </c>
      <c r="C59" s="312">
        <v>0</v>
      </c>
      <c r="D59" s="312">
        <v>0</v>
      </c>
      <c r="E59" s="312">
        <v>0</v>
      </c>
      <c r="F59" s="312">
        <v>0</v>
      </c>
      <c r="G59" s="312">
        <v>0</v>
      </c>
      <c r="H59" s="312">
        <v>0</v>
      </c>
      <c r="I59" s="312">
        <v>0</v>
      </c>
      <c r="J59" s="312">
        <v>0</v>
      </c>
      <c r="K59" s="212"/>
      <c r="L59" s="212"/>
      <c r="M59" s="212"/>
      <c r="N59" s="49"/>
      <c r="O59" s="153"/>
      <c r="P59" s="153"/>
    </row>
    <row r="60" spans="1:16" s="66" customFormat="1">
      <c r="A60" s="167" t="s">
        <v>132</v>
      </c>
      <c r="B60" s="48" t="s">
        <v>640</v>
      </c>
      <c r="C60" s="312">
        <v>66000000000</v>
      </c>
      <c r="D60" s="312">
        <v>66000000000</v>
      </c>
      <c r="E60" s="312">
        <v>74261833345</v>
      </c>
      <c r="F60" s="312">
        <v>74206223345</v>
      </c>
      <c r="G60" s="312">
        <v>55610000</v>
      </c>
      <c r="H60" s="312">
        <v>55610000</v>
      </c>
      <c r="I60" s="312">
        <v>0</v>
      </c>
      <c r="J60" s="312">
        <v>0</v>
      </c>
      <c r="K60" s="63">
        <v>112.51792931060606</v>
      </c>
      <c r="L60" s="63">
        <v>112.51792931060606</v>
      </c>
      <c r="M60" s="63">
        <v>69.134497414146438</v>
      </c>
      <c r="N60" s="49">
        <v>107416465184.00002</v>
      </c>
      <c r="O60" s="153"/>
      <c r="P60" s="153"/>
    </row>
    <row r="61" spans="1:16" ht="15" customHeight="1">
      <c r="A61" s="169">
        <v>1</v>
      </c>
      <c r="B61" s="32" t="s">
        <v>751</v>
      </c>
      <c r="C61" s="139">
        <v>35000000000</v>
      </c>
      <c r="D61" s="139">
        <v>35000000000</v>
      </c>
      <c r="E61" s="139">
        <v>18919176619</v>
      </c>
      <c r="F61" s="139">
        <v>18919176619</v>
      </c>
      <c r="G61" s="139">
        <v>0</v>
      </c>
      <c r="H61" s="139">
        <v>0</v>
      </c>
      <c r="I61" s="139">
        <v>0</v>
      </c>
      <c r="J61" s="139">
        <v>0</v>
      </c>
      <c r="K61" s="68">
        <v>54.054790340000004</v>
      </c>
      <c r="L61" s="68">
        <v>54.054790340000004</v>
      </c>
      <c r="M61" s="68"/>
      <c r="N61" s="23">
        <v>21269950011</v>
      </c>
      <c r="O61" s="153"/>
      <c r="P61" s="153"/>
    </row>
    <row r="62" spans="1:16" ht="15" customHeight="1">
      <c r="A62" s="169">
        <v>2</v>
      </c>
      <c r="B62" s="32" t="s">
        <v>346</v>
      </c>
      <c r="C62" s="139">
        <v>31000000000</v>
      </c>
      <c r="D62" s="139">
        <v>31000000000</v>
      </c>
      <c r="E62" s="139">
        <v>50945320870</v>
      </c>
      <c r="F62" s="139">
        <v>50945320870</v>
      </c>
      <c r="G62" s="139">
        <v>0</v>
      </c>
      <c r="H62" s="139">
        <v>0</v>
      </c>
      <c r="I62" s="139">
        <v>0</v>
      </c>
      <c r="J62" s="139">
        <v>0</v>
      </c>
      <c r="K62" s="68">
        <v>164.33974474193548</v>
      </c>
      <c r="L62" s="68">
        <v>164.33974474193548</v>
      </c>
      <c r="M62" s="68"/>
      <c r="N62" s="23">
        <v>83815682501</v>
      </c>
      <c r="O62" s="153"/>
      <c r="P62" s="153"/>
    </row>
    <row r="63" spans="1:16" ht="15" customHeight="1">
      <c r="A63" s="169">
        <v>3</v>
      </c>
      <c r="B63" s="32" t="s">
        <v>235</v>
      </c>
      <c r="C63" s="139">
        <v>0</v>
      </c>
      <c r="D63" s="139">
        <v>0</v>
      </c>
      <c r="E63" s="139">
        <v>4397335856</v>
      </c>
      <c r="F63" s="139">
        <v>4341725856</v>
      </c>
      <c r="G63" s="139">
        <v>55610000</v>
      </c>
      <c r="H63" s="139">
        <v>55610000</v>
      </c>
      <c r="I63" s="139">
        <v>0</v>
      </c>
      <c r="J63" s="139">
        <v>0</v>
      </c>
      <c r="K63" s="68"/>
      <c r="L63" s="68"/>
      <c r="M63" s="68"/>
      <c r="N63" s="23">
        <v>2330832672</v>
      </c>
      <c r="O63" s="153"/>
      <c r="P63" s="153"/>
    </row>
    <row r="64" spans="1:16" s="66" customFormat="1" ht="15" customHeight="1">
      <c r="A64" s="167" t="s">
        <v>153</v>
      </c>
      <c r="B64" s="48" t="s">
        <v>628</v>
      </c>
      <c r="C64" s="312">
        <v>0</v>
      </c>
      <c r="D64" s="312">
        <v>0</v>
      </c>
      <c r="E64" s="312">
        <v>6881133274.999999</v>
      </c>
      <c r="F64" s="312">
        <v>0</v>
      </c>
      <c r="G64" s="312">
        <v>6881133275</v>
      </c>
      <c r="H64" s="312">
        <v>5002317630</v>
      </c>
      <c r="I64" s="312">
        <v>1878815645</v>
      </c>
      <c r="J64" s="312">
        <v>0</v>
      </c>
      <c r="K64" s="63"/>
      <c r="L64" s="63"/>
      <c r="M64" s="63"/>
      <c r="N64" s="49"/>
      <c r="O64" s="153"/>
      <c r="P64" s="153"/>
    </row>
    <row r="65" spans="1:16" s="60" customFormat="1">
      <c r="A65" s="166" t="s">
        <v>154</v>
      </c>
      <c r="B65" s="48" t="s">
        <v>168</v>
      </c>
      <c r="C65" s="312">
        <v>0</v>
      </c>
      <c r="D65" s="312">
        <v>0</v>
      </c>
      <c r="E65" s="312">
        <v>12794679026</v>
      </c>
      <c r="F65" s="312">
        <v>0</v>
      </c>
      <c r="G65" s="312">
        <v>12794679026</v>
      </c>
      <c r="H65" s="312">
        <v>0</v>
      </c>
      <c r="I65" s="312">
        <v>2306084948</v>
      </c>
      <c r="J65" s="312">
        <v>10488594078</v>
      </c>
      <c r="K65" s="46"/>
      <c r="L65" s="46"/>
      <c r="M65" s="46"/>
      <c r="N65" s="46">
        <v>24480858516</v>
      </c>
      <c r="O65" s="153"/>
      <c r="P65" s="153"/>
    </row>
    <row r="66" spans="1:16" s="60" customFormat="1" ht="18.75">
      <c r="A66" s="169">
        <v>1</v>
      </c>
      <c r="B66" s="210" t="s">
        <v>450</v>
      </c>
      <c r="C66" s="139">
        <v>0</v>
      </c>
      <c r="D66" s="139">
        <v>0</v>
      </c>
      <c r="E66" s="139">
        <v>8363105700</v>
      </c>
      <c r="F66" s="139">
        <v>0</v>
      </c>
      <c r="G66" s="139">
        <v>8363105700</v>
      </c>
      <c r="H66" s="139">
        <v>0</v>
      </c>
      <c r="I66" s="139">
        <v>1655487000</v>
      </c>
      <c r="J66" s="139">
        <v>6707618700</v>
      </c>
      <c r="K66" s="46"/>
      <c r="L66" s="46"/>
      <c r="M66" s="46"/>
      <c r="N66" s="23">
        <v>13810018216</v>
      </c>
      <c r="O66" s="153"/>
      <c r="P66" s="153"/>
    </row>
    <row r="67" spans="1:16" s="60" customFormat="1" ht="18.75">
      <c r="A67" s="169">
        <v>2</v>
      </c>
      <c r="B67" s="210" t="s">
        <v>248</v>
      </c>
      <c r="C67" s="139">
        <v>0</v>
      </c>
      <c r="D67" s="139">
        <v>0</v>
      </c>
      <c r="E67" s="139">
        <v>4431573326</v>
      </c>
      <c r="F67" s="139">
        <v>0</v>
      </c>
      <c r="G67" s="139">
        <v>4431573326</v>
      </c>
      <c r="H67" s="139">
        <v>0</v>
      </c>
      <c r="I67" s="139">
        <v>650597948</v>
      </c>
      <c r="J67" s="139">
        <v>3780975378</v>
      </c>
      <c r="K67" s="46"/>
      <c r="L67" s="46"/>
      <c r="M67" s="46"/>
      <c r="N67" s="23">
        <v>10670840300</v>
      </c>
      <c r="O67" s="153"/>
      <c r="P67" s="153"/>
    </row>
    <row r="68" spans="1:16" s="66" customFormat="1" ht="15" customHeight="1">
      <c r="A68" s="167" t="s">
        <v>155</v>
      </c>
      <c r="B68" s="48" t="s">
        <v>614</v>
      </c>
      <c r="C68" s="312">
        <v>0</v>
      </c>
      <c r="D68" s="312">
        <v>0</v>
      </c>
      <c r="E68" s="312">
        <v>0</v>
      </c>
      <c r="F68" s="312">
        <v>0</v>
      </c>
      <c r="G68" s="312">
        <v>0</v>
      </c>
      <c r="H68" s="312">
        <v>0</v>
      </c>
      <c r="I68" s="312">
        <v>0</v>
      </c>
      <c r="J68" s="312">
        <v>0</v>
      </c>
      <c r="K68" s="63"/>
      <c r="L68" s="63"/>
      <c r="M68" s="63"/>
      <c r="N68" s="49"/>
      <c r="O68" s="153"/>
      <c r="P68" s="153"/>
    </row>
    <row r="69" spans="1:16" s="60" customFormat="1">
      <c r="A69" s="166" t="s">
        <v>211</v>
      </c>
      <c r="B69" s="45" t="s">
        <v>629</v>
      </c>
      <c r="C69" s="312">
        <v>0</v>
      </c>
      <c r="D69" s="312">
        <v>0</v>
      </c>
      <c r="E69" s="312">
        <v>0</v>
      </c>
      <c r="F69" s="312">
        <v>0</v>
      </c>
      <c r="G69" s="312">
        <v>0</v>
      </c>
      <c r="H69" s="312">
        <v>0</v>
      </c>
      <c r="I69" s="312">
        <v>0</v>
      </c>
      <c r="J69" s="312">
        <v>0</v>
      </c>
      <c r="K69" s="46"/>
      <c r="L69" s="46"/>
      <c r="M69" s="46"/>
      <c r="N69" s="46"/>
      <c r="O69" s="153"/>
      <c r="P69" s="153"/>
    </row>
    <row r="70" spans="1:16" s="60" customFormat="1">
      <c r="A70" s="166" t="s">
        <v>209</v>
      </c>
      <c r="B70" s="45" t="s">
        <v>630</v>
      </c>
      <c r="C70" s="312">
        <v>0</v>
      </c>
      <c r="D70" s="312">
        <v>0</v>
      </c>
      <c r="E70" s="312">
        <v>0</v>
      </c>
      <c r="F70" s="312">
        <v>0</v>
      </c>
      <c r="G70" s="312">
        <v>0</v>
      </c>
      <c r="H70" s="312">
        <v>0</v>
      </c>
      <c r="I70" s="312">
        <v>0</v>
      </c>
      <c r="J70" s="312">
        <v>0</v>
      </c>
      <c r="K70" s="46"/>
      <c r="L70" s="46"/>
      <c r="M70" s="46"/>
      <c r="N70" s="46"/>
      <c r="O70" s="153"/>
      <c r="P70" s="153"/>
    </row>
    <row r="71" spans="1:16" s="60" customFormat="1">
      <c r="A71" s="166" t="s">
        <v>210</v>
      </c>
      <c r="B71" s="45" t="s">
        <v>631</v>
      </c>
      <c r="C71" s="312">
        <v>0</v>
      </c>
      <c r="D71" s="312">
        <v>0</v>
      </c>
      <c r="E71" s="312">
        <v>0</v>
      </c>
      <c r="F71" s="312">
        <v>0</v>
      </c>
      <c r="G71" s="312">
        <v>0</v>
      </c>
      <c r="H71" s="312">
        <v>0</v>
      </c>
      <c r="I71" s="312">
        <v>0</v>
      </c>
      <c r="J71" s="312">
        <v>0</v>
      </c>
      <c r="K71" s="46"/>
      <c r="L71" s="46"/>
      <c r="M71" s="46"/>
      <c r="N71" s="46"/>
      <c r="O71" s="153"/>
      <c r="P71" s="153"/>
    </row>
    <row r="72" spans="1:16" s="60" customFormat="1">
      <c r="A72" s="166" t="s">
        <v>105</v>
      </c>
      <c r="B72" s="45" t="s">
        <v>166</v>
      </c>
      <c r="C72" s="312">
        <v>6694954000000</v>
      </c>
      <c r="D72" s="312">
        <v>6694954000000</v>
      </c>
      <c r="E72" s="312">
        <v>6876751618567</v>
      </c>
      <c r="F72" s="312">
        <v>0</v>
      </c>
      <c r="G72" s="312">
        <v>6876751618567</v>
      </c>
      <c r="H72" s="312">
        <v>6876751618567</v>
      </c>
      <c r="I72" s="312">
        <v>0</v>
      </c>
      <c r="J72" s="312">
        <v>0</v>
      </c>
      <c r="K72" s="297">
        <v>102.71544238492154</v>
      </c>
      <c r="L72" s="297">
        <v>102.71544238492154</v>
      </c>
      <c r="M72" s="46"/>
      <c r="N72" s="46">
        <v>11903254090405</v>
      </c>
      <c r="O72" s="153"/>
      <c r="P72" s="153"/>
    </row>
    <row r="73" spans="1:16" s="60" customFormat="1">
      <c r="A73" s="166" t="s">
        <v>209</v>
      </c>
      <c r="B73" s="45" t="s">
        <v>30</v>
      </c>
      <c r="C73" s="312">
        <v>6694954000000</v>
      </c>
      <c r="D73" s="312">
        <v>6694954000000</v>
      </c>
      <c r="E73" s="312">
        <v>6876751618567</v>
      </c>
      <c r="F73" s="312">
        <v>0</v>
      </c>
      <c r="G73" s="312">
        <v>6876751618567</v>
      </c>
      <c r="H73" s="312">
        <v>6876751618567</v>
      </c>
      <c r="I73" s="312">
        <v>0</v>
      </c>
      <c r="J73" s="312">
        <v>0</v>
      </c>
      <c r="K73" s="46"/>
      <c r="L73" s="46"/>
      <c r="M73" s="46"/>
      <c r="N73" s="46">
        <v>11698358245168</v>
      </c>
      <c r="O73" s="153"/>
      <c r="P73" s="153"/>
    </row>
    <row r="74" spans="1:16" ht="15" customHeight="1">
      <c r="A74" s="169">
        <v>1</v>
      </c>
      <c r="B74" s="32" t="s">
        <v>115</v>
      </c>
      <c r="C74" s="139">
        <v>4693126000000</v>
      </c>
      <c r="D74" s="139">
        <v>4693126000000</v>
      </c>
      <c r="E74" s="139">
        <v>4787581000000</v>
      </c>
      <c r="F74" s="139">
        <v>0</v>
      </c>
      <c r="G74" s="139">
        <v>4787581000000</v>
      </c>
      <c r="H74" s="139">
        <v>4787581000000</v>
      </c>
      <c r="I74" s="139">
        <v>0</v>
      </c>
      <c r="J74" s="139">
        <v>0</v>
      </c>
      <c r="K74" s="47">
        <v>102.01262442133452</v>
      </c>
      <c r="L74" s="47">
        <v>102.01262442133452</v>
      </c>
      <c r="M74" s="23"/>
      <c r="N74" s="23">
        <v>8734848301999.999</v>
      </c>
      <c r="O74" s="153"/>
      <c r="P74" s="153"/>
    </row>
    <row r="75" spans="1:16" ht="15" customHeight="1">
      <c r="A75" s="169">
        <v>2</v>
      </c>
      <c r="B75" s="32" t="s">
        <v>116</v>
      </c>
      <c r="C75" s="139">
        <v>2001828000000</v>
      </c>
      <c r="D75" s="139">
        <v>2001828000000</v>
      </c>
      <c r="E75" s="139">
        <v>2089170618567.0002</v>
      </c>
      <c r="F75" s="139">
        <v>0</v>
      </c>
      <c r="G75" s="139">
        <v>2089170618567</v>
      </c>
      <c r="H75" s="139">
        <v>2089170618567</v>
      </c>
      <c r="I75" s="139">
        <v>0</v>
      </c>
      <c r="J75" s="139">
        <v>0</v>
      </c>
      <c r="K75" s="47"/>
      <c r="L75" s="47"/>
      <c r="M75" s="23"/>
      <c r="N75" s="23">
        <v>2963509943168.0005</v>
      </c>
      <c r="O75" s="153"/>
      <c r="P75" s="153"/>
    </row>
    <row r="76" spans="1:16" ht="15" customHeight="1">
      <c r="A76" s="169" t="s">
        <v>233</v>
      </c>
      <c r="B76" s="32" t="s">
        <v>348</v>
      </c>
      <c r="C76" s="139">
        <v>2001828000000</v>
      </c>
      <c r="D76" s="139">
        <v>2001828000000</v>
      </c>
      <c r="E76" s="139">
        <v>1636284891300</v>
      </c>
      <c r="F76" s="139">
        <v>0</v>
      </c>
      <c r="G76" s="139">
        <v>1636284891300</v>
      </c>
      <c r="H76" s="139">
        <v>1636284891300</v>
      </c>
      <c r="I76" s="139">
        <v>0</v>
      </c>
      <c r="J76" s="139">
        <v>0</v>
      </c>
      <c r="K76" s="47"/>
      <c r="L76" s="47"/>
      <c r="M76" s="23"/>
      <c r="N76" s="23">
        <v>25238924886520.004</v>
      </c>
      <c r="O76" s="153"/>
      <c r="P76" s="153"/>
    </row>
    <row r="77" spans="1:16" ht="15" customHeight="1">
      <c r="A77" s="169" t="s">
        <v>118</v>
      </c>
      <c r="B77" s="98" t="s">
        <v>349</v>
      </c>
      <c r="C77" s="139">
        <v>0</v>
      </c>
      <c r="D77" s="139">
        <v>0</v>
      </c>
      <c r="E77" s="139">
        <v>452885727267</v>
      </c>
      <c r="F77" s="139">
        <v>0</v>
      </c>
      <c r="G77" s="139">
        <v>452885727267</v>
      </c>
      <c r="H77" s="139">
        <v>452885727267</v>
      </c>
      <c r="I77" s="139">
        <v>0</v>
      </c>
      <c r="J77" s="139">
        <v>0</v>
      </c>
      <c r="K77" s="23"/>
      <c r="L77" s="23"/>
      <c r="M77" s="23"/>
      <c r="N77" s="23">
        <v>439617454516</v>
      </c>
      <c r="O77" s="153"/>
      <c r="P77" s="153"/>
    </row>
    <row r="78" spans="1:16" s="60" customFormat="1">
      <c r="A78" s="167" t="s">
        <v>210</v>
      </c>
      <c r="B78" s="45" t="s">
        <v>65</v>
      </c>
      <c r="C78" s="312">
        <v>0</v>
      </c>
      <c r="D78" s="312">
        <v>0</v>
      </c>
      <c r="E78" s="312">
        <v>0</v>
      </c>
      <c r="F78" s="312">
        <v>0</v>
      </c>
      <c r="G78" s="312">
        <v>0</v>
      </c>
      <c r="H78" s="312">
        <v>0</v>
      </c>
      <c r="I78" s="312">
        <v>0</v>
      </c>
      <c r="J78" s="312">
        <v>0</v>
      </c>
      <c r="K78" s="46"/>
      <c r="L78" s="46"/>
      <c r="M78" s="46"/>
      <c r="N78" s="46">
        <v>204895845237</v>
      </c>
      <c r="O78" s="153"/>
      <c r="P78" s="153"/>
    </row>
    <row r="79" spans="1:16" s="60" customFormat="1">
      <c r="A79" s="166" t="s">
        <v>108</v>
      </c>
      <c r="B79" s="45" t="s">
        <v>66</v>
      </c>
      <c r="C79" s="312">
        <v>0</v>
      </c>
      <c r="D79" s="312">
        <v>0</v>
      </c>
      <c r="E79" s="312">
        <v>3530653603288</v>
      </c>
      <c r="F79" s="312">
        <v>0</v>
      </c>
      <c r="G79" s="312">
        <v>3530653603288</v>
      </c>
      <c r="H79" s="312">
        <v>2660637000000</v>
      </c>
      <c r="I79" s="312">
        <v>797802624373</v>
      </c>
      <c r="J79" s="312">
        <v>72213978915</v>
      </c>
      <c r="K79" s="46"/>
      <c r="L79" s="46"/>
      <c r="M79" s="46"/>
      <c r="N79" s="46">
        <v>3278496159304.9995</v>
      </c>
      <c r="O79" s="153"/>
      <c r="P79" s="153"/>
    </row>
    <row r="80" spans="1:16" s="142" customFormat="1" hidden="1">
      <c r="A80" s="170"/>
      <c r="B80" s="143" t="s">
        <v>290</v>
      </c>
      <c r="C80" s="312">
        <v>0</v>
      </c>
      <c r="D80" s="312">
        <v>0</v>
      </c>
      <c r="E80" s="312">
        <v>0</v>
      </c>
      <c r="F80" s="312">
        <v>0</v>
      </c>
      <c r="G80" s="312">
        <v>0</v>
      </c>
      <c r="H80" s="312">
        <v>0</v>
      </c>
      <c r="I80" s="312">
        <v>0</v>
      </c>
      <c r="J80" s="312">
        <v>0</v>
      </c>
      <c r="K80" s="22"/>
      <c r="L80" s="22"/>
      <c r="M80" s="141"/>
      <c r="N80" s="46">
        <v>0</v>
      </c>
      <c r="O80" s="153" t="s">
        <v>449</v>
      </c>
      <c r="P80" s="153"/>
    </row>
    <row r="81" spans="1:16" s="60" customFormat="1">
      <c r="A81" s="166" t="s">
        <v>88</v>
      </c>
      <c r="B81" s="45" t="s">
        <v>347</v>
      </c>
      <c r="C81" s="312">
        <v>0</v>
      </c>
      <c r="D81" s="312">
        <v>0</v>
      </c>
      <c r="E81" s="312">
        <v>1031076791304</v>
      </c>
      <c r="F81" s="312">
        <v>0</v>
      </c>
      <c r="G81" s="312">
        <v>1031076791304</v>
      </c>
      <c r="H81" s="312">
        <v>386106239161</v>
      </c>
      <c r="I81" s="312">
        <v>558725441743</v>
      </c>
      <c r="J81" s="312">
        <v>86245110400</v>
      </c>
      <c r="K81" s="46"/>
      <c r="L81" s="46"/>
      <c r="M81" s="46"/>
      <c r="N81" s="46">
        <v>324026473442</v>
      </c>
      <c r="O81" s="153"/>
      <c r="P81" s="153"/>
    </row>
    <row r="82" spans="1:16" s="60" customFormat="1">
      <c r="A82" s="247" t="s">
        <v>280</v>
      </c>
      <c r="B82" s="70" t="s">
        <v>752</v>
      </c>
      <c r="C82" s="313">
        <v>0</v>
      </c>
      <c r="D82" s="313">
        <v>236361000000</v>
      </c>
      <c r="E82" s="313">
        <v>0</v>
      </c>
      <c r="F82" s="313">
        <v>0</v>
      </c>
      <c r="G82" s="313">
        <v>0</v>
      </c>
      <c r="H82" s="313">
        <v>0</v>
      </c>
      <c r="I82" s="313">
        <v>0</v>
      </c>
      <c r="J82" s="313">
        <v>0</v>
      </c>
      <c r="K82" s="71"/>
      <c r="L82" s="71"/>
      <c r="M82" s="71"/>
      <c r="N82" s="71"/>
      <c r="O82" s="153"/>
      <c r="P82" s="153"/>
    </row>
    <row r="83" spans="1:16" s="65" customFormat="1" ht="14.25" customHeight="1">
      <c r="A83" s="265" t="s">
        <v>350</v>
      </c>
      <c r="B83" s="265"/>
      <c r="C83" s="265"/>
      <c r="D83" s="265"/>
      <c r="E83" s="265"/>
      <c r="F83" s="265"/>
      <c r="G83" s="265"/>
      <c r="H83" s="265"/>
      <c r="I83" s="265"/>
      <c r="J83" s="265"/>
      <c r="K83" s="265"/>
      <c r="L83" s="148"/>
      <c r="M83" s="148"/>
    </row>
    <row r="84" spans="1:16" s="60" customFormat="1" ht="11.25" customHeight="1">
      <c r="A84" s="75"/>
      <c r="B84" s="73"/>
      <c r="C84" s="73"/>
      <c r="D84" s="75"/>
      <c r="E84" s="75"/>
      <c r="F84" s="76"/>
      <c r="G84" s="76"/>
      <c r="H84" s="75"/>
      <c r="I84" s="75"/>
      <c r="J84" s="75"/>
      <c r="K84" s="74"/>
      <c r="L84" s="123"/>
      <c r="M84" s="74"/>
    </row>
    <row r="85" spans="1:16" s="60" customFormat="1">
      <c r="A85" s="75"/>
      <c r="B85" s="73"/>
      <c r="C85" s="73"/>
      <c r="D85" s="75"/>
      <c r="E85" s="75"/>
      <c r="F85" s="76"/>
      <c r="G85" s="76"/>
      <c r="H85" s="75"/>
      <c r="I85" s="75"/>
      <c r="J85" s="75"/>
      <c r="K85" s="74"/>
      <c r="L85" s="123"/>
      <c r="M85" s="74"/>
    </row>
    <row r="86" spans="1:16" ht="21.75" customHeight="1">
      <c r="A86" s="54"/>
      <c r="B86" s="85"/>
      <c r="C86" s="85"/>
      <c r="D86" s="414"/>
      <c r="E86" s="414"/>
      <c r="F86" s="414"/>
      <c r="G86" s="85"/>
      <c r="H86" s="414"/>
      <c r="I86" s="414"/>
      <c r="J86" s="414"/>
      <c r="K86" s="414"/>
      <c r="L86" s="124"/>
      <c r="M86" s="85"/>
    </row>
    <row r="87" spans="1:16" ht="19.5" customHeight="1">
      <c r="A87" s="54"/>
      <c r="B87" s="37"/>
      <c r="C87" s="37"/>
      <c r="D87" s="415"/>
      <c r="E87" s="415"/>
      <c r="F87" s="415"/>
      <c r="G87" s="37"/>
      <c r="H87" s="415"/>
      <c r="I87" s="415"/>
      <c r="J87" s="415"/>
      <c r="K87" s="415"/>
      <c r="L87" s="125"/>
      <c r="M87" s="37"/>
    </row>
    <row r="88" spans="1:16" ht="19.5" customHeight="1">
      <c r="A88" s="37"/>
      <c r="B88" s="37"/>
      <c r="C88" s="37"/>
      <c r="D88" s="37"/>
      <c r="E88" s="37"/>
      <c r="F88" s="37"/>
      <c r="G88" s="37"/>
      <c r="H88" s="209"/>
      <c r="I88" s="37"/>
      <c r="J88" s="37"/>
      <c r="K88" s="37"/>
      <c r="L88" s="125"/>
      <c r="M88" s="37"/>
    </row>
    <row r="89" spans="1:16" ht="19.5" customHeight="1">
      <c r="A89" s="37"/>
      <c r="B89" s="37"/>
      <c r="C89" s="37"/>
      <c r="D89" s="37"/>
      <c r="E89" s="37"/>
      <c r="F89" s="37"/>
      <c r="G89" s="37"/>
      <c r="H89" s="37"/>
      <c r="I89" s="37"/>
      <c r="J89" s="37"/>
      <c r="K89" s="37"/>
      <c r="L89" s="125"/>
      <c r="M89" s="37"/>
    </row>
    <row r="90" spans="1:16" s="57" customFormat="1" ht="15" customHeight="1">
      <c r="A90" s="76"/>
      <c r="B90" s="55"/>
      <c r="C90" s="86">
        <v>13345954000000</v>
      </c>
      <c r="D90" s="86">
        <v>13622615000000</v>
      </c>
      <c r="E90" s="76">
        <v>24535735.447991002</v>
      </c>
      <c r="F90" s="76">
        <v>1249406.47172</v>
      </c>
      <c r="G90" s="76"/>
      <c r="H90" s="76">
        <v>13645962.345609</v>
      </c>
      <c r="I90" s="76">
        <v>8269242.8796340004</v>
      </c>
      <c r="J90" s="76">
        <v>1371123.7510279999</v>
      </c>
      <c r="K90" s="56"/>
      <c r="L90" s="121"/>
      <c r="M90" s="56"/>
      <c r="N90" s="76">
        <v>18385603.743632</v>
      </c>
    </row>
    <row r="91" spans="1:16" s="79" customFormat="1">
      <c r="A91" s="76"/>
      <c r="B91" s="77"/>
      <c r="C91" s="76">
        <v>5430855</v>
      </c>
      <c r="D91" s="76">
        <v>5430855</v>
      </c>
      <c r="E91" s="76">
        <v>18442000684572.551</v>
      </c>
      <c r="F91" s="76">
        <v>1249405222313.5283</v>
      </c>
      <c r="G91" s="76"/>
      <c r="H91" s="76">
        <v>13488799996686.654</v>
      </c>
      <c r="I91" s="76">
        <v>3422287750093.1206</v>
      </c>
      <c r="J91" s="76">
        <v>281507715479.24896</v>
      </c>
      <c r="K91" s="76"/>
      <c r="L91" s="126"/>
      <c r="M91" s="76"/>
      <c r="N91" s="86">
        <v>-22357754988594.258</v>
      </c>
    </row>
    <row r="92" spans="1:16" s="79" customFormat="1">
      <c r="A92" s="76"/>
      <c r="B92" s="77"/>
      <c r="C92" s="76">
        <v>13345948569145</v>
      </c>
      <c r="D92" s="76">
        <v>13622609569145</v>
      </c>
      <c r="E92" s="76"/>
      <c r="F92" s="76"/>
      <c r="G92" s="76"/>
      <c r="K92" s="76"/>
      <c r="L92" s="126"/>
      <c r="M92" s="76"/>
    </row>
    <row r="93" spans="1:16" s="79" customFormat="1">
      <c r="A93" s="76"/>
      <c r="B93" s="77"/>
      <c r="C93" s="53"/>
      <c r="D93" s="53"/>
      <c r="E93" s="76"/>
      <c r="F93" s="76"/>
      <c r="G93" s="76"/>
      <c r="K93" s="76"/>
      <c r="L93" s="126"/>
      <c r="M93" s="76"/>
    </row>
    <row r="94" spans="1:16" s="79" customFormat="1">
      <c r="A94" s="76"/>
      <c r="B94" s="81"/>
      <c r="C94" s="75"/>
      <c r="D94" s="75"/>
      <c r="E94" s="76"/>
      <c r="F94" s="76" t="s">
        <v>826</v>
      </c>
      <c r="G94" s="76"/>
      <c r="H94" s="76">
        <v>1697410906403</v>
      </c>
      <c r="I94" s="76">
        <v>894098450431</v>
      </c>
      <c r="J94" s="76">
        <v>0</v>
      </c>
      <c r="K94" s="76"/>
      <c r="L94" s="126"/>
      <c r="M94" s="76"/>
    </row>
    <row r="95" spans="1:16" s="79" customFormat="1">
      <c r="B95" s="108"/>
      <c r="F95" s="286">
        <v>1</v>
      </c>
      <c r="H95" s="56">
        <v>1862849950888</v>
      </c>
      <c r="I95" s="76"/>
      <c r="J95" s="76"/>
      <c r="K95" s="76"/>
      <c r="L95" s="126"/>
      <c r="M95" s="76"/>
    </row>
    <row r="96" spans="1:16" s="80" customFormat="1">
      <c r="A96" s="76"/>
      <c r="B96" s="77"/>
      <c r="E96" s="76"/>
      <c r="F96" s="78"/>
      <c r="G96" s="78"/>
      <c r="H96" s="76"/>
      <c r="I96" s="76"/>
      <c r="J96" s="76"/>
      <c r="K96" s="76"/>
      <c r="L96" s="126"/>
      <c r="M96" s="76"/>
    </row>
    <row r="97" spans="1:13" s="80" customFormat="1">
      <c r="A97" s="76"/>
      <c r="B97" s="77"/>
      <c r="E97" s="76"/>
      <c r="F97" s="76"/>
      <c r="G97" s="76"/>
      <c r="H97" s="76"/>
      <c r="I97" s="76"/>
      <c r="J97" s="76"/>
      <c r="K97" s="76"/>
      <c r="L97" s="126"/>
      <c r="M97" s="76"/>
    </row>
    <row r="98" spans="1:13">
      <c r="A98" s="76"/>
      <c r="C98" s="130"/>
      <c r="D98" s="76"/>
      <c r="E98" s="76"/>
      <c r="F98" s="76"/>
      <c r="G98" s="76"/>
      <c r="H98" s="76"/>
      <c r="I98" s="76"/>
      <c r="J98" s="76"/>
      <c r="K98" s="76"/>
    </row>
    <row r="99" spans="1:13" s="80" customFormat="1">
      <c r="A99" s="76"/>
      <c r="B99" s="77"/>
      <c r="C99" s="162"/>
      <c r="D99" s="76"/>
      <c r="E99" s="76"/>
      <c r="F99" s="76"/>
      <c r="G99" s="76"/>
      <c r="H99" s="76"/>
      <c r="I99" s="76"/>
      <c r="J99" s="76"/>
      <c r="K99" s="76"/>
      <c r="L99" s="126"/>
      <c r="M99" s="76"/>
    </row>
    <row r="100" spans="1:13" s="80" customFormat="1">
      <c r="A100" s="76"/>
      <c r="B100" s="77"/>
      <c r="C100" s="162"/>
      <c r="D100" s="76"/>
      <c r="E100" s="76"/>
      <c r="F100" s="76"/>
      <c r="G100" s="76"/>
      <c r="H100" s="76"/>
      <c r="I100" s="76"/>
      <c r="J100" s="76"/>
      <c r="K100" s="130"/>
      <c r="L100" s="126"/>
      <c r="M100" s="76"/>
    </row>
    <row r="101" spans="1:13" s="80" customFormat="1">
      <c r="A101" s="76"/>
      <c r="B101" s="108"/>
      <c r="C101" s="108"/>
      <c r="D101" s="76"/>
      <c r="E101" s="76"/>
      <c r="F101" s="76"/>
      <c r="G101" s="76"/>
      <c r="H101" s="76"/>
      <c r="I101" s="69"/>
      <c r="J101" s="69"/>
      <c r="K101" s="76"/>
      <c r="L101" s="126"/>
      <c r="M101" s="76"/>
    </row>
    <row r="102" spans="1:13" s="80" customFormat="1">
      <c r="A102" s="76"/>
      <c r="B102" s="108"/>
      <c r="C102" s="108"/>
      <c r="D102" s="76"/>
      <c r="E102" s="76"/>
      <c r="F102" s="76"/>
      <c r="G102" s="76"/>
      <c r="H102" s="76"/>
      <c r="I102" s="76"/>
      <c r="J102" s="76"/>
      <c r="K102" s="76"/>
      <c r="L102" s="126"/>
      <c r="M102" s="76"/>
    </row>
    <row r="103" spans="1:13" s="80" customFormat="1">
      <c r="A103" s="76"/>
      <c r="B103" s="108"/>
      <c r="C103" s="108"/>
      <c r="D103" s="76"/>
      <c r="E103" s="76"/>
      <c r="F103" s="76"/>
      <c r="G103" s="76"/>
      <c r="H103" s="76"/>
      <c r="I103" s="76"/>
      <c r="J103" s="76"/>
      <c r="K103" s="76"/>
      <c r="L103" s="126"/>
      <c r="M103" s="76"/>
    </row>
    <row r="104" spans="1:13" s="80" customFormat="1">
      <c r="A104" s="76"/>
      <c r="B104" s="77"/>
      <c r="C104" s="77"/>
      <c r="D104" s="76"/>
      <c r="E104" s="76"/>
      <c r="F104" s="76"/>
      <c r="G104" s="76"/>
      <c r="H104" s="76"/>
      <c r="I104" s="76"/>
      <c r="J104" s="76"/>
      <c r="K104" s="76"/>
      <c r="L104" s="126"/>
      <c r="M104" s="76"/>
    </row>
    <row r="105" spans="1:13" s="80" customFormat="1">
      <c r="A105" s="76"/>
      <c r="B105" s="88" t="s">
        <v>261</v>
      </c>
      <c r="C105" s="88"/>
      <c r="D105" s="76"/>
      <c r="E105" s="76"/>
      <c r="F105" s="76"/>
      <c r="G105" s="76"/>
      <c r="H105" s="76"/>
      <c r="I105" s="76"/>
      <c r="J105" s="76"/>
      <c r="K105" s="76"/>
      <c r="L105" s="126"/>
      <c r="M105" s="76"/>
    </row>
    <row r="106" spans="1:13" s="80" customFormat="1">
      <c r="A106" s="76"/>
      <c r="B106" s="88" t="s">
        <v>262</v>
      </c>
      <c r="C106" s="88"/>
      <c r="D106" s="76"/>
      <c r="E106" s="76"/>
      <c r="F106" s="76"/>
      <c r="G106" s="76"/>
      <c r="H106" s="76"/>
      <c r="I106" s="76"/>
      <c r="J106" s="76"/>
      <c r="K106" s="76"/>
      <c r="L106" s="126"/>
      <c r="M106" s="76"/>
    </row>
    <row r="107" spans="1:13">
      <c r="B107" s="88" t="s">
        <v>263</v>
      </c>
      <c r="C107" s="88"/>
    </row>
    <row r="108" spans="1:13">
      <c r="B108" s="88" t="s">
        <v>264</v>
      </c>
      <c r="C108" s="88"/>
    </row>
    <row r="109" spans="1:13">
      <c r="B109" s="88" t="s">
        <v>265</v>
      </c>
      <c r="C109" s="88"/>
    </row>
    <row r="110" spans="1:13">
      <c r="B110" s="88" t="s">
        <v>266</v>
      </c>
      <c r="C110" s="88"/>
    </row>
    <row r="111" spans="1:13">
      <c r="B111" s="88" t="s">
        <v>267</v>
      </c>
      <c r="C111" s="88"/>
    </row>
    <row r="112" spans="1:13">
      <c r="B112" s="88" t="s">
        <v>268</v>
      </c>
      <c r="C112" s="88"/>
    </row>
    <row r="116" spans="1:8">
      <c r="A116" s="75"/>
      <c r="E116" s="75"/>
      <c r="F116" s="75"/>
      <c r="G116" s="75"/>
      <c r="H116" s="75"/>
    </row>
    <row r="117" spans="1:8">
      <c r="A117" s="76"/>
      <c r="E117" s="76"/>
      <c r="F117" s="76"/>
      <c r="G117" s="76"/>
      <c r="H117" s="76"/>
    </row>
    <row r="118" spans="1:8">
      <c r="A118" s="76"/>
      <c r="E118" s="76"/>
      <c r="F118" s="76"/>
      <c r="G118" s="76"/>
      <c r="H118" s="76"/>
    </row>
    <row r="119" spans="1:8">
      <c r="A119" s="114"/>
      <c r="E119" s="114"/>
      <c r="F119" s="114"/>
      <c r="G119" s="114"/>
      <c r="H119" s="114"/>
    </row>
    <row r="120" spans="1:8">
      <c r="A120" s="114"/>
      <c r="E120" s="114"/>
      <c r="F120" s="114"/>
      <c r="G120" s="114"/>
      <c r="H120" s="114"/>
    </row>
    <row r="121" spans="1:8">
      <c r="A121" s="114"/>
      <c r="E121" s="114"/>
      <c r="F121" s="114"/>
      <c r="G121" s="114"/>
      <c r="H121" s="114"/>
    </row>
    <row r="122" spans="1:8">
      <c r="A122" s="114"/>
      <c r="E122" s="114"/>
      <c r="F122" s="114"/>
      <c r="G122" s="114"/>
      <c r="H122" s="114"/>
    </row>
    <row r="123" spans="1:8">
      <c r="A123" s="76"/>
      <c r="E123" s="76"/>
      <c r="F123" s="76"/>
      <c r="G123" s="76"/>
      <c r="H123" s="76"/>
    </row>
    <row r="124" spans="1:8">
      <c r="A124" s="76"/>
      <c r="E124" s="76"/>
      <c r="F124" s="76"/>
      <c r="G124" s="76"/>
      <c r="H124" s="76"/>
    </row>
    <row r="125" spans="1:8">
      <c r="A125" s="76"/>
      <c r="E125" s="76"/>
      <c r="F125" s="76"/>
      <c r="G125" s="76"/>
      <c r="H125" s="76"/>
    </row>
    <row r="126" spans="1:8">
      <c r="A126" s="75"/>
      <c r="E126" s="75"/>
      <c r="F126" s="75"/>
      <c r="G126" s="75"/>
      <c r="H126" s="75"/>
    </row>
    <row r="127" spans="1:8">
      <c r="A127" s="76"/>
      <c r="E127" s="76"/>
      <c r="F127" s="76"/>
      <c r="G127" s="76"/>
      <c r="H127" s="76"/>
    </row>
    <row r="128" spans="1:8">
      <c r="A128" s="114"/>
      <c r="E128" s="114"/>
      <c r="F128" s="114"/>
      <c r="G128" s="114"/>
      <c r="H128" s="114"/>
    </row>
    <row r="129" spans="1:8">
      <c r="A129" s="114"/>
      <c r="E129" s="114"/>
      <c r="F129" s="114"/>
      <c r="G129" s="114"/>
      <c r="H129" s="114"/>
    </row>
    <row r="130" spans="1:8">
      <c r="A130" s="114"/>
      <c r="E130" s="114"/>
      <c r="F130" s="114"/>
      <c r="G130" s="114"/>
      <c r="H130" s="114"/>
    </row>
    <row r="131" spans="1:8">
      <c r="A131" s="114"/>
      <c r="E131" s="114"/>
      <c r="F131" s="114"/>
      <c r="G131" s="114"/>
      <c r="H131" s="114"/>
    </row>
  </sheetData>
  <mergeCells count="14">
    <mergeCell ref="A3:L3"/>
    <mergeCell ref="A4:L4"/>
    <mergeCell ref="A6:A7"/>
    <mergeCell ref="B6:B7"/>
    <mergeCell ref="C6:D6"/>
    <mergeCell ref="E6:E7"/>
    <mergeCell ref="F6:J6"/>
    <mergeCell ref="K6:L6"/>
    <mergeCell ref="M6:M7"/>
    <mergeCell ref="N6:N7"/>
    <mergeCell ref="D86:F86"/>
    <mergeCell ref="H86:K86"/>
    <mergeCell ref="D87:F87"/>
    <mergeCell ref="H87:K87"/>
  </mergeCells>
  <printOptions horizontalCentered="1"/>
  <pageMargins left="0.15748031496062992" right="0.11811023622047245" top="0.61" bottom="0.48" header="0.18" footer="0.11811023622047245"/>
  <pageSetup paperSize="9" scale="73" fitToHeight="0" orientation="landscape" r:id="rId1"/>
  <headerFooter alignWithMargins="0">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8">
    <tabColor rgb="FF92D050"/>
    <pageSetUpPr fitToPage="1"/>
  </sheetPr>
  <dimension ref="A1:Q91"/>
  <sheetViews>
    <sheetView zoomScale="90" zoomScaleNormal="90" workbookViewId="0">
      <pane xSplit="3" ySplit="9" topLeftCell="D60" activePane="bottomRight" state="frozen"/>
      <selection activeCell="F23" sqref="F23"/>
      <selection pane="topRight" activeCell="F23" sqref="F23"/>
      <selection pane="bottomLeft" activeCell="F23" sqref="F23"/>
      <selection pane="bottomRight" activeCell="L70" sqref="L70"/>
    </sheetView>
  </sheetViews>
  <sheetFormatPr defaultRowHeight="12.75"/>
  <cols>
    <col min="1" max="1" width="6.140625" style="173" customWidth="1"/>
    <col min="2" max="2" width="45.42578125" style="89" customWidth="1"/>
    <col min="3" max="3" width="18.140625" style="89" customWidth="1"/>
    <col min="4" max="4" width="16.5703125" style="89" customWidth="1"/>
    <col min="5" max="5" width="15.85546875" style="272" hidden="1" customWidth="1"/>
    <col min="6" max="6" width="11.28515625" style="272" hidden="1" customWidth="1"/>
    <col min="7" max="10" width="19.7109375" style="89" customWidth="1"/>
    <col min="11" max="11" width="10.42578125" style="89" customWidth="1"/>
    <col min="12" max="12" width="10" style="89" customWidth="1"/>
    <col min="13" max="13" width="8.85546875" style="89" customWidth="1"/>
    <col min="14" max="14" width="12.7109375" style="89" customWidth="1"/>
    <col min="15" max="15" width="12.42578125" style="89" bestFit="1" customWidth="1"/>
    <col min="16" max="16" width="16.140625" style="89" bestFit="1" customWidth="1"/>
    <col min="17" max="17" width="9.42578125" style="89" bestFit="1" customWidth="1"/>
    <col min="18" max="16384" width="9.140625" style="89"/>
  </cols>
  <sheetData>
    <row r="1" spans="1:17" ht="15.75">
      <c r="A1" s="213" t="s">
        <v>36</v>
      </c>
      <c r="B1" s="172"/>
      <c r="I1" s="129"/>
      <c r="J1" s="129"/>
      <c r="K1" s="83"/>
      <c r="L1" s="83" t="s">
        <v>642</v>
      </c>
      <c r="M1" s="109"/>
      <c r="N1" s="109"/>
    </row>
    <row r="2" spans="1:17">
      <c r="A2" s="178"/>
      <c r="B2" s="90"/>
      <c r="C2" s="90"/>
      <c r="D2" s="91"/>
      <c r="E2" s="273"/>
      <c r="F2" s="273"/>
      <c r="G2" s="91"/>
      <c r="H2" s="91"/>
      <c r="I2" s="91"/>
      <c r="J2" s="91"/>
      <c r="K2" s="91"/>
      <c r="L2" s="91"/>
      <c r="M2" s="91"/>
      <c r="N2" s="91"/>
    </row>
    <row r="3" spans="1:17" ht="18.75">
      <c r="B3" s="418" t="s">
        <v>755</v>
      </c>
      <c r="C3" s="418"/>
      <c r="D3" s="418"/>
      <c r="E3" s="418"/>
      <c r="F3" s="418"/>
      <c r="G3" s="418"/>
      <c r="H3" s="418"/>
      <c r="I3" s="418"/>
      <c r="J3" s="418"/>
      <c r="K3" s="418"/>
      <c r="L3" s="418"/>
      <c r="M3" s="92"/>
      <c r="N3" s="38"/>
    </row>
    <row r="4" spans="1:17" ht="18.75">
      <c r="A4" s="431" t="s">
        <v>915</v>
      </c>
      <c r="B4" s="431"/>
      <c r="C4" s="431"/>
      <c r="D4" s="431"/>
      <c r="E4" s="431"/>
      <c r="F4" s="431"/>
      <c r="G4" s="431"/>
      <c r="H4" s="431"/>
      <c r="I4" s="431"/>
      <c r="J4" s="431"/>
      <c r="K4" s="431"/>
      <c r="L4" s="431"/>
      <c r="M4" s="92"/>
      <c r="N4" s="92"/>
    </row>
    <row r="5" spans="1:17" ht="10.5" customHeight="1">
      <c r="A5" s="179"/>
      <c r="B5" s="93"/>
      <c r="C5" s="93"/>
      <c r="D5" s="94"/>
      <c r="E5" s="274"/>
      <c r="F5" s="275"/>
      <c r="G5" s="95"/>
      <c r="H5" s="96"/>
      <c r="I5" s="174"/>
      <c r="J5" s="174"/>
      <c r="K5" s="175"/>
      <c r="L5" s="175" t="s">
        <v>205</v>
      </c>
      <c r="M5" s="175"/>
      <c r="N5" s="118"/>
      <c r="P5" s="101"/>
    </row>
    <row r="6" spans="1:17" ht="18.75" customHeight="1">
      <c r="A6" s="424" t="s">
        <v>206</v>
      </c>
      <c r="B6" s="425" t="s">
        <v>351</v>
      </c>
      <c r="C6" s="426" t="s">
        <v>644</v>
      </c>
      <c r="D6" s="427"/>
      <c r="E6" s="427"/>
      <c r="F6" s="428"/>
      <c r="G6" s="419" t="s">
        <v>231</v>
      </c>
      <c r="H6" s="419"/>
      <c r="I6" s="419"/>
      <c r="J6" s="419"/>
      <c r="K6" s="429" t="s">
        <v>207</v>
      </c>
      <c r="L6" s="429"/>
      <c r="M6" s="419" t="s">
        <v>269</v>
      </c>
      <c r="N6" s="420" t="s">
        <v>757</v>
      </c>
      <c r="P6" s="101"/>
    </row>
    <row r="7" spans="1:17" ht="51" customHeight="1">
      <c r="A7" s="424"/>
      <c r="B7" s="425"/>
      <c r="C7" s="27" t="s">
        <v>352</v>
      </c>
      <c r="D7" s="27" t="s">
        <v>125</v>
      </c>
      <c r="E7" s="276" t="s">
        <v>119</v>
      </c>
      <c r="F7" s="276" t="s">
        <v>213</v>
      </c>
      <c r="G7" s="156" t="s">
        <v>214</v>
      </c>
      <c r="H7" s="156" t="s">
        <v>119</v>
      </c>
      <c r="I7" s="156" t="s">
        <v>44</v>
      </c>
      <c r="J7" s="156" t="s">
        <v>354</v>
      </c>
      <c r="K7" s="186" t="s">
        <v>352</v>
      </c>
      <c r="L7" s="27" t="s">
        <v>125</v>
      </c>
      <c r="M7" s="419"/>
      <c r="N7" s="421"/>
    </row>
    <row r="8" spans="1:17" ht="17.25" customHeight="1">
      <c r="A8" s="97" t="s">
        <v>208</v>
      </c>
      <c r="B8" s="176" t="s">
        <v>211</v>
      </c>
      <c r="C8" s="176" t="s">
        <v>321</v>
      </c>
      <c r="D8" s="176" t="s">
        <v>322</v>
      </c>
      <c r="E8" s="277"/>
      <c r="F8" s="277"/>
      <c r="G8" s="177" t="s">
        <v>353</v>
      </c>
      <c r="H8" s="176" t="s">
        <v>324</v>
      </c>
      <c r="I8" s="176" t="s">
        <v>325</v>
      </c>
      <c r="J8" s="176" t="s">
        <v>326</v>
      </c>
      <c r="K8" s="187" t="s">
        <v>395</v>
      </c>
      <c r="L8" s="187" t="s">
        <v>396</v>
      </c>
      <c r="M8" s="176"/>
      <c r="N8" s="176"/>
    </row>
    <row r="9" spans="1:17" s="100" customFormat="1" ht="15.75">
      <c r="A9" s="181" t="s">
        <v>208</v>
      </c>
      <c r="B9" s="136" t="s">
        <v>371</v>
      </c>
      <c r="C9" s="134">
        <v>9642981000000</v>
      </c>
      <c r="D9" s="134">
        <v>10173334000000</v>
      </c>
      <c r="E9" s="278">
        <v>4497608000000</v>
      </c>
      <c r="F9" s="278">
        <v>5675726000000</v>
      </c>
      <c r="G9" s="134">
        <v>15785573755868</v>
      </c>
      <c r="H9" s="134">
        <v>8534266283568</v>
      </c>
      <c r="I9" s="134">
        <v>6000494626706</v>
      </c>
      <c r="J9" s="134">
        <v>1250812845594</v>
      </c>
      <c r="K9" s="137">
        <v>163.70014371974807</v>
      </c>
      <c r="L9" s="137">
        <v>155.16618009266185</v>
      </c>
      <c r="M9" s="137">
        <v>110.10455798600213</v>
      </c>
      <c r="N9" s="134">
        <v>14336893989325</v>
      </c>
      <c r="P9" s="185"/>
      <c r="Q9" s="132"/>
    </row>
    <row r="10" spans="1:17" s="100" customFormat="1" ht="15.75" hidden="1">
      <c r="A10" s="298"/>
      <c r="B10" s="299" t="s">
        <v>370</v>
      </c>
      <c r="C10" s="134">
        <v>0</v>
      </c>
      <c r="D10" s="289"/>
      <c r="E10" s="300"/>
      <c r="F10" s="300"/>
      <c r="G10" s="289">
        <v>11401379646675</v>
      </c>
      <c r="H10" s="289">
        <v>2825663338642</v>
      </c>
      <c r="I10" s="289">
        <v>1064047302817</v>
      </c>
      <c r="J10" s="289">
        <v>21898630000</v>
      </c>
      <c r="K10" s="290" t="e">
        <v>#DIV/0!</v>
      </c>
      <c r="L10" s="290" t="e">
        <v>#DIV/0!</v>
      </c>
      <c r="M10" s="290">
        <v>110627219.9144319</v>
      </c>
      <c r="N10" s="289">
        <v>10306125.070749998</v>
      </c>
      <c r="O10" s="132"/>
      <c r="P10" s="185"/>
      <c r="Q10" s="132"/>
    </row>
    <row r="11" spans="1:17" s="100" customFormat="1" ht="13.5" customHeight="1">
      <c r="A11" s="305" t="s">
        <v>209</v>
      </c>
      <c r="B11" s="306" t="s">
        <v>370</v>
      </c>
      <c r="C11" s="134">
        <v>2538780000000</v>
      </c>
      <c r="D11" s="307">
        <v>2756351000000</v>
      </c>
      <c r="E11" s="308">
        <v>1879653000000</v>
      </c>
      <c r="F11" s="280">
        <v>876698000000</v>
      </c>
      <c r="G11" s="307">
        <v>3911609271459</v>
      </c>
      <c r="H11" s="307">
        <v>2825663338642</v>
      </c>
      <c r="I11" s="307">
        <v>1064047302817</v>
      </c>
      <c r="J11" s="307">
        <v>21898630000</v>
      </c>
      <c r="K11" s="309">
        <v>154.07436924266773</v>
      </c>
      <c r="L11" s="309">
        <v>141.91259645302793</v>
      </c>
      <c r="M11" s="309">
        <v>109.4180143274222</v>
      </c>
      <c r="N11" s="307">
        <v>3574922553204</v>
      </c>
      <c r="O11" s="185"/>
      <c r="P11" s="185"/>
    </row>
    <row r="12" spans="1:17" s="100" customFormat="1" ht="13.5" customHeight="1">
      <c r="A12" s="181">
        <v>1</v>
      </c>
      <c r="B12" s="136" t="s">
        <v>355</v>
      </c>
      <c r="C12" s="134"/>
      <c r="D12" s="134">
        <v>2711545000000</v>
      </c>
      <c r="E12" s="278">
        <v>1834847000000</v>
      </c>
      <c r="F12" s="280">
        <v>876698000000</v>
      </c>
      <c r="G12" s="134">
        <v>3747984612108</v>
      </c>
      <c r="H12" s="134">
        <v>2662038679291</v>
      </c>
      <c r="I12" s="134">
        <v>1064047302817</v>
      </c>
      <c r="J12" s="134">
        <v>21898630000</v>
      </c>
      <c r="K12" s="137"/>
      <c r="L12" s="137">
        <v>138.22321267425028</v>
      </c>
      <c r="M12" s="137">
        <v>111.30667441563472</v>
      </c>
      <c r="N12" s="134">
        <v>3367259539273.0005</v>
      </c>
      <c r="O12" s="185"/>
      <c r="P12" s="185"/>
    </row>
    <row r="13" spans="1:17" ht="13.5" customHeight="1">
      <c r="A13" s="180" t="s">
        <v>86</v>
      </c>
      <c r="B13" s="98" t="s">
        <v>189</v>
      </c>
      <c r="C13" s="133"/>
      <c r="D13" s="133">
        <v>26016000000</v>
      </c>
      <c r="E13" s="280">
        <v>26016000000</v>
      </c>
      <c r="F13" s="280">
        <v>0</v>
      </c>
      <c r="G13" s="133">
        <v>23894634800</v>
      </c>
      <c r="H13" s="133">
        <v>18326171000</v>
      </c>
      <c r="I13" s="133">
        <v>5212546800</v>
      </c>
      <c r="J13" s="133">
        <v>355917000</v>
      </c>
      <c r="K13" s="135"/>
      <c r="L13" s="135">
        <v>91.845920971709717</v>
      </c>
      <c r="M13" s="135"/>
      <c r="N13" s="134">
        <v>51760562000.000008</v>
      </c>
      <c r="P13" s="101"/>
    </row>
    <row r="14" spans="1:17" ht="13.5" customHeight="1">
      <c r="A14" s="180" t="s">
        <v>103</v>
      </c>
      <c r="B14" s="98" t="s">
        <v>356</v>
      </c>
      <c r="C14" s="133"/>
      <c r="D14" s="133">
        <v>62700000000</v>
      </c>
      <c r="E14" s="280">
        <v>62700000000</v>
      </c>
      <c r="F14" s="280">
        <v>0</v>
      </c>
      <c r="G14" s="133">
        <v>64983566000</v>
      </c>
      <c r="H14" s="133">
        <v>53038629000</v>
      </c>
      <c r="I14" s="133">
        <v>11944937000</v>
      </c>
      <c r="J14" s="133">
        <v>0</v>
      </c>
      <c r="K14" s="135"/>
      <c r="L14" s="135">
        <v>103.64205103668263</v>
      </c>
      <c r="M14" s="135"/>
      <c r="N14" s="134">
        <v>52283418000</v>
      </c>
      <c r="P14" s="101"/>
    </row>
    <row r="15" spans="1:17" ht="13.5" customHeight="1">
      <c r="A15" s="180" t="s">
        <v>117</v>
      </c>
      <c r="B15" s="98" t="s">
        <v>357</v>
      </c>
      <c r="C15" s="133"/>
      <c r="D15" s="133">
        <v>478969000000</v>
      </c>
      <c r="E15" s="280">
        <v>478969000000</v>
      </c>
      <c r="F15" s="280">
        <v>0</v>
      </c>
      <c r="G15" s="133">
        <v>599420993058</v>
      </c>
      <c r="H15" s="133">
        <v>468705206058</v>
      </c>
      <c r="I15" s="133">
        <v>130715787000</v>
      </c>
      <c r="J15" s="133">
        <v>0</v>
      </c>
      <c r="K15" s="135"/>
      <c r="L15" s="135">
        <v>125.14818141842166</v>
      </c>
      <c r="M15" s="135"/>
      <c r="N15" s="134">
        <v>439625442500</v>
      </c>
      <c r="P15" s="101"/>
    </row>
    <row r="16" spans="1:17" ht="13.5" customHeight="1">
      <c r="A16" s="180" t="s">
        <v>135</v>
      </c>
      <c r="B16" s="98" t="s">
        <v>358</v>
      </c>
      <c r="C16" s="133"/>
      <c r="D16" s="133">
        <v>13500000000</v>
      </c>
      <c r="E16" s="280">
        <v>13500000000</v>
      </c>
      <c r="F16" s="280">
        <v>0</v>
      </c>
      <c r="G16" s="133">
        <v>55296699000</v>
      </c>
      <c r="H16" s="133">
        <v>55296699000</v>
      </c>
      <c r="I16" s="133">
        <v>0</v>
      </c>
      <c r="J16" s="133">
        <v>0</v>
      </c>
      <c r="K16" s="135"/>
      <c r="L16" s="135">
        <v>409.60517777777773</v>
      </c>
      <c r="M16" s="135"/>
      <c r="N16" s="134">
        <v>51324592000</v>
      </c>
      <c r="P16" s="101"/>
    </row>
    <row r="17" spans="1:17" ht="13.5" customHeight="1">
      <c r="A17" s="180" t="s">
        <v>136</v>
      </c>
      <c r="B17" s="98" t="s">
        <v>359</v>
      </c>
      <c r="C17" s="133"/>
      <c r="D17" s="133">
        <v>84100000000</v>
      </c>
      <c r="E17" s="280">
        <v>84100000000</v>
      </c>
      <c r="F17" s="280">
        <v>0</v>
      </c>
      <c r="G17" s="133">
        <v>286449943507</v>
      </c>
      <c r="H17" s="133">
        <v>286449943507</v>
      </c>
      <c r="I17" s="133">
        <v>0</v>
      </c>
      <c r="J17" s="133">
        <v>0</v>
      </c>
      <c r="K17" s="135"/>
      <c r="L17" s="135">
        <v>340.60635375386443</v>
      </c>
      <c r="M17" s="135"/>
      <c r="N17" s="134">
        <v>147233626499.99997</v>
      </c>
      <c r="P17" s="101"/>
    </row>
    <row r="18" spans="1:17" ht="13.5" customHeight="1">
      <c r="A18" s="180" t="s">
        <v>137</v>
      </c>
      <c r="B18" s="98" t="s">
        <v>360</v>
      </c>
      <c r="C18" s="133"/>
      <c r="D18" s="133">
        <v>43687000000</v>
      </c>
      <c r="E18" s="280">
        <v>43687000000</v>
      </c>
      <c r="F18" s="280">
        <v>0</v>
      </c>
      <c r="G18" s="133">
        <v>77109536800</v>
      </c>
      <c r="H18" s="133">
        <v>26945769800</v>
      </c>
      <c r="I18" s="133">
        <v>48862200000</v>
      </c>
      <c r="J18" s="133">
        <v>1301567000</v>
      </c>
      <c r="K18" s="135"/>
      <c r="L18" s="135">
        <v>176.50453636093118</v>
      </c>
      <c r="M18" s="135"/>
      <c r="N18" s="134">
        <v>41085421600</v>
      </c>
      <c r="P18" s="101"/>
    </row>
    <row r="19" spans="1:17" ht="13.5" customHeight="1">
      <c r="A19" s="180" t="s">
        <v>295</v>
      </c>
      <c r="B19" s="98" t="s">
        <v>361</v>
      </c>
      <c r="C19" s="133"/>
      <c r="D19" s="133">
        <v>0</v>
      </c>
      <c r="E19" s="280">
        <v>0</v>
      </c>
      <c r="F19" s="280">
        <v>0</v>
      </c>
      <c r="G19" s="133">
        <v>25173523000</v>
      </c>
      <c r="H19" s="133">
        <v>21359041000</v>
      </c>
      <c r="I19" s="133">
        <v>3814482000</v>
      </c>
      <c r="J19" s="133">
        <v>0</v>
      </c>
      <c r="K19" s="135"/>
      <c r="L19" s="135"/>
      <c r="M19" s="135"/>
      <c r="N19" s="134">
        <v>17335731000</v>
      </c>
      <c r="P19" s="101"/>
    </row>
    <row r="20" spans="1:17" ht="13.5" customHeight="1">
      <c r="A20" s="180" t="s">
        <v>296</v>
      </c>
      <c r="B20" s="98" t="s">
        <v>362</v>
      </c>
      <c r="C20" s="133"/>
      <c r="D20" s="133">
        <v>0</v>
      </c>
      <c r="E20" s="280">
        <v>0</v>
      </c>
      <c r="F20" s="280">
        <v>0</v>
      </c>
      <c r="G20" s="133">
        <v>243345000</v>
      </c>
      <c r="H20" s="133">
        <v>20730000</v>
      </c>
      <c r="I20" s="133">
        <v>0</v>
      </c>
      <c r="J20" s="133">
        <v>222615000</v>
      </c>
      <c r="K20" s="135"/>
      <c r="L20" s="135"/>
      <c r="M20" s="135"/>
      <c r="N20" s="134">
        <v>2375283000</v>
      </c>
      <c r="P20" s="101"/>
    </row>
    <row r="21" spans="1:17" ht="13.5" customHeight="1">
      <c r="A21" s="180" t="s">
        <v>297</v>
      </c>
      <c r="B21" s="98" t="s">
        <v>363</v>
      </c>
      <c r="C21" s="133"/>
      <c r="D21" s="133">
        <v>0</v>
      </c>
      <c r="E21" s="280">
        <v>0</v>
      </c>
      <c r="F21" s="280">
        <v>0</v>
      </c>
      <c r="G21" s="133">
        <v>12432892000</v>
      </c>
      <c r="H21" s="133">
        <v>0</v>
      </c>
      <c r="I21" s="133">
        <v>12432892000</v>
      </c>
      <c r="J21" s="133">
        <v>0</v>
      </c>
      <c r="K21" s="135"/>
      <c r="L21" s="135"/>
      <c r="M21" s="135"/>
      <c r="N21" s="134">
        <v>1667812000</v>
      </c>
      <c r="P21" s="101"/>
    </row>
    <row r="22" spans="1:17" ht="13.5" customHeight="1">
      <c r="A22" s="180" t="s">
        <v>298</v>
      </c>
      <c r="B22" s="98" t="s">
        <v>364</v>
      </c>
      <c r="C22" s="133"/>
      <c r="D22" s="133">
        <v>987718000000</v>
      </c>
      <c r="E22" s="280">
        <v>987718000000</v>
      </c>
      <c r="F22" s="280">
        <v>0</v>
      </c>
      <c r="G22" s="133">
        <v>2386521797943</v>
      </c>
      <c r="H22" s="133">
        <v>1654711873926</v>
      </c>
      <c r="I22" s="133">
        <v>715695022017</v>
      </c>
      <c r="J22" s="133">
        <v>16114902000</v>
      </c>
      <c r="K22" s="135"/>
      <c r="L22" s="135">
        <v>241.61975360811488</v>
      </c>
      <c r="M22" s="135"/>
      <c r="N22" s="134">
        <v>24290094576729.996</v>
      </c>
      <c r="P22" s="101"/>
    </row>
    <row r="23" spans="1:17" ht="13.5" customHeight="1">
      <c r="A23" s="180" t="s">
        <v>299</v>
      </c>
      <c r="B23" s="98" t="s">
        <v>365</v>
      </c>
      <c r="C23" s="133"/>
      <c r="D23" s="133">
        <v>138157000000</v>
      </c>
      <c r="E23" s="280">
        <v>138157000000</v>
      </c>
      <c r="F23" s="280">
        <v>0</v>
      </c>
      <c r="G23" s="133">
        <v>210258832000</v>
      </c>
      <c r="H23" s="133">
        <v>76640843000</v>
      </c>
      <c r="I23" s="133">
        <v>129714360000</v>
      </c>
      <c r="J23" s="133">
        <v>3903629000</v>
      </c>
      <c r="K23" s="135"/>
      <c r="L23" s="135">
        <v>152.18833066728433</v>
      </c>
      <c r="M23" s="135"/>
      <c r="N23" s="134">
        <v>130241632000</v>
      </c>
      <c r="P23" s="101"/>
    </row>
    <row r="24" spans="1:17" ht="13.5" customHeight="1">
      <c r="A24" s="180" t="s">
        <v>368</v>
      </c>
      <c r="B24" s="98" t="s">
        <v>366</v>
      </c>
      <c r="C24" s="133"/>
      <c r="D24" s="133">
        <v>0</v>
      </c>
      <c r="E24" s="280">
        <v>0</v>
      </c>
      <c r="F24" s="280">
        <v>0</v>
      </c>
      <c r="G24" s="133">
        <v>1495735000</v>
      </c>
      <c r="H24" s="133">
        <v>543773000</v>
      </c>
      <c r="I24" s="133">
        <v>951962000</v>
      </c>
      <c r="J24" s="133">
        <v>0</v>
      </c>
      <c r="K24" s="135"/>
      <c r="L24" s="135"/>
      <c r="M24" s="135"/>
      <c r="N24" s="134">
        <v>33165609999.999996</v>
      </c>
      <c r="P24" s="101"/>
    </row>
    <row r="25" spans="1:17" ht="13.5" customHeight="1">
      <c r="A25" s="180" t="s">
        <v>369</v>
      </c>
      <c r="B25" s="98" t="s">
        <v>367</v>
      </c>
      <c r="C25" s="133"/>
      <c r="D25" s="133">
        <v>0</v>
      </c>
      <c r="E25" s="280">
        <v>0</v>
      </c>
      <c r="F25" s="280">
        <v>0</v>
      </c>
      <c r="G25" s="133">
        <v>4703114000</v>
      </c>
      <c r="H25" s="133">
        <v>0</v>
      </c>
      <c r="I25" s="133">
        <v>4703114000</v>
      </c>
      <c r="J25" s="133">
        <v>0</v>
      </c>
      <c r="K25" s="135"/>
      <c r="L25" s="135"/>
      <c r="M25" s="135"/>
      <c r="N25" s="134">
        <v>0</v>
      </c>
      <c r="P25" s="101"/>
    </row>
    <row r="26" spans="1:17" s="100" customFormat="1" ht="47.25">
      <c r="A26" s="181">
        <v>2</v>
      </c>
      <c r="B26" s="226" t="s">
        <v>589</v>
      </c>
      <c r="C26" s="134"/>
      <c r="D26" s="146">
        <v>44806000000</v>
      </c>
      <c r="E26" s="363">
        <v>44806000000</v>
      </c>
      <c r="F26" s="363">
        <v>0</v>
      </c>
      <c r="G26" s="134">
        <v>19215482527</v>
      </c>
      <c r="H26" s="134">
        <v>19215482527</v>
      </c>
      <c r="I26" s="134">
        <v>0</v>
      </c>
      <c r="J26" s="134">
        <v>0</v>
      </c>
      <c r="K26" s="137"/>
      <c r="L26" s="137"/>
      <c r="M26" s="137"/>
      <c r="N26" s="134">
        <v>207663013931</v>
      </c>
    </row>
    <row r="27" spans="1:17" s="100" customFormat="1" ht="13.5" customHeight="1">
      <c r="A27" s="181">
        <v>3</v>
      </c>
      <c r="B27" s="136" t="s">
        <v>185</v>
      </c>
      <c r="C27" s="134"/>
      <c r="D27" s="134">
        <v>0</v>
      </c>
      <c r="E27" s="363">
        <v>0</v>
      </c>
      <c r="F27" s="363">
        <v>0</v>
      </c>
      <c r="G27" s="134">
        <v>144409176824</v>
      </c>
      <c r="H27" s="134">
        <v>144409176824</v>
      </c>
      <c r="I27" s="134">
        <v>0</v>
      </c>
      <c r="J27" s="134">
        <v>0</v>
      </c>
      <c r="K27" s="137"/>
      <c r="L27" s="137"/>
      <c r="M27" s="137"/>
      <c r="N27" s="134">
        <v>0</v>
      </c>
    </row>
    <row r="28" spans="1:17" s="100" customFormat="1" ht="13.5" customHeight="1">
      <c r="A28" s="181" t="s">
        <v>210</v>
      </c>
      <c r="B28" s="136" t="s">
        <v>376</v>
      </c>
      <c r="C28" s="134">
        <v>100000000</v>
      </c>
      <c r="D28" s="134">
        <v>100000000</v>
      </c>
      <c r="E28" s="280">
        <v>100000000</v>
      </c>
      <c r="F28" s="280">
        <v>0</v>
      </c>
      <c r="G28" s="134"/>
      <c r="H28" s="133">
        <v>0</v>
      </c>
      <c r="I28" s="133">
        <v>0</v>
      </c>
      <c r="J28" s="133">
        <v>0</v>
      </c>
      <c r="K28" s="137"/>
      <c r="L28" s="137"/>
      <c r="M28" s="137"/>
      <c r="N28" s="134">
        <v>218776510553</v>
      </c>
    </row>
    <row r="29" spans="1:17" s="100" customFormat="1" ht="13.5" customHeight="1">
      <c r="A29" s="181" t="s">
        <v>132</v>
      </c>
      <c r="B29" s="136" t="s">
        <v>375</v>
      </c>
      <c r="C29" s="134">
        <v>6906491000000</v>
      </c>
      <c r="D29" s="134">
        <v>7131263000000</v>
      </c>
      <c r="E29" s="280">
        <v>2511280000000</v>
      </c>
      <c r="F29" s="280">
        <v>4619983000000</v>
      </c>
      <c r="G29" s="134">
        <v>7528056869358</v>
      </c>
      <c r="H29" s="133">
        <v>2408366262640.0005</v>
      </c>
      <c r="I29" s="133">
        <v>3980824935341.9995</v>
      </c>
      <c r="J29" s="133">
        <v>1138865671376</v>
      </c>
      <c r="K29" s="137">
        <v>108.99973473299249</v>
      </c>
      <c r="L29" s="137">
        <v>105.56414578116107</v>
      </c>
      <c r="M29" s="137">
        <v>107.38196272281142</v>
      </c>
      <c r="N29" s="134">
        <v>7010541322280</v>
      </c>
      <c r="O29" s="132"/>
      <c r="P29" s="132"/>
    </row>
    <row r="30" spans="1:17" ht="13.5" customHeight="1">
      <c r="A30" s="180">
        <v>1</v>
      </c>
      <c r="B30" s="98" t="s">
        <v>189</v>
      </c>
      <c r="C30" s="134"/>
      <c r="D30" s="133">
        <v>73705000000</v>
      </c>
      <c r="E30" s="280">
        <v>34100000000</v>
      </c>
      <c r="F30" s="280">
        <v>39605000000</v>
      </c>
      <c r="G30" s="133">
        <v>203349115818</v>
      </c>
      <c r="H30" s="133">
        <v>73740882000</v>
      </c>
      <c r="I30" s="133">
        <v>77300266714</v>
      </c>
      <c r="J30" s="133">
        <v>52307967104</v>
      </c>
      <c r="K30" s="135"/>
      <c r="L30" s="135">
        <v>275.89595796485992</v>
      </c>
      <c r="M30" s="135">
        <v>104.15008163798494</v>
      </c>
      <c r="N30" s="134">
        <v>195246237564</v>
      </c>
      <c r="O30" s="101">
        <v>129644115818</v>
      </c>
      <c r="P30" s="101"/>
      <c r="Q30" s="101">
        <v>129644115818</v>
      </c>
    </row>
    <row r="31" spans="1:17" ht="13.5" customHeight="1">
      <c r="A31" s="180">
        <v>2</v>
      </c>
      <c r="B31" s="98" t="s">
        <v>377</v>
      </c>
      <c r="C31" s="134"/>
      <c r="D31" s="133">
        <v>131309000000</v>
      </c>
      <c r="E31" s="280">
        <v>60900000000</v>
      </c>
      <c r="F31" s="280">
        <v>70409000000</v>
      </c>
      <c r="G31" s="133">
        <v>165818493727</v>
      </c>
      <c r="H31" s="133">
        <v>70823278000</v>
      </c>
      <c r="I31" s="133">
        <v>21304521848</v>
      </c>
      <c r="J31" s="133">
        <v>73690693879</v>
      </c>
      <c r="K31" s="135"/>
      <c r="L31" s="135">
        <v>126.28113360622652</v>
      </c>
      <c r="M31" s="135">
        <v>129.42056198838128</v>
      </c>
      <c r="N31" s="134">
        <v>128123762699.99998</v>
      </c>
      <c r="O31" s="101">
        <v>34509493727</v>
      </c>
      <c r="P31" s="101"/>
      <c r="Q31" s="101">
        <v>34509493727</v>
      </c>
    </row>
    <row r="32" spans="1:17" ht="13.5" customHeight="1">
      <c r="A32" s="180">
        <v>3</v>
      </c>
      <c r="B32" s="98" t="s">
        <v>374</v>
      </c>
      <c r="C32" s="133">
        <v>3098986000000</v>
      </c>
      <c r="D32" s="133">
        <v>3098986000000</v>
      </c>
      <c r="E32" s="280">
        <v>640267000000</v>
      </c>
      <c r="F32" s="280">
        <v>2458719000000</v>
      </c>
      <c r="G32" s="133">
        <v>3044192159502</v>
      </c>
      <c r="H32" s="133">
        <v>587963199735</v>
      </c>
      <c r="I32" s="133">
        <v>2426849793103</v>
      </c>
      <c r="J32" s="133">
        <v>29379166664</v>
      </c>
      <c r="K32" s="135">
        <v>98.231878411260979</v>
      </c>
      <c r="L32" s="135">
        <v>98.231878411260979</v>
      </c>
      <c r="M32" s="135">
        <v>106.56446194726101</v>
      </c>
      <c r="N32" s="134">
        <v>2856667320301</v>
      </c>
      <c r="O32" s="101">
        <v>-54793840498</v>
      </c>
      <c r="P32" s="101"/>
      <c r="Q32" s="101"/>
    </row>
    <row r="33" spans="1:15" ht="13.5" customHeight="1">
      <c r="A33" s="180">
        <v>4</v>
      </c>
      <c r="B33" s="98" t="s">
        <v>373</v>
      </c>
      <c r="C33" s="133">
        <v>23900000000</v>
      </c>
      <c r="D33" s="133">
        <v>28000000000</v>
      </c>
      <c r="E33" s="280">
        <v>28000000000</v>
      </c>
      <c r="F33" s="280">
        <v>0</v>
      </c>
      <c r="G33" s="133">
        <v>18902695590</v>
      </c>
      <c r="H33" s="133">
        <v>18454723590</v>
      </c>
      <c r="I33" s="133">
        <v>406196000</v>
      </c>
      <c r="J33" s="133">
        <v>41776000</v>
      </c>
      <c r="K33" s="135">
        <v>79.090776527196653</v>
      </c>
      <c r="L33" s="135">
        <v>67.509627107142862</v>
      </c>
      <c r="M33" s="135">
        <v>91.725020045853526</v>
      </c>
      <c r="N33" s="134">
        <v>20608003771</v>
      </c>
      <c r="O33" s="101">
        <v>-9097304410</v>
      </c>
    </row>
    <row r="34" spans="1:15" ht="13.5" customHeight="1">
      <c r="A34" s="180">
        <v>5</v>
      </c>
      <c r="B34" s="98" t="s">
        <v>378</v>
      </c>
      <c r="C34" s="133"/>
      <c r="D34" s="133">
        <v>715000000000</v>
      </c>
      <c r="E34" s="280">
        <v>715000000000</v>
      </c>
      <c r="F34" s="280">
        <v>0</v>
      </c>
      <c r="G34" s="133">
        <v>722455728266</v>
      </c>
      <c r="H34" s="133">
        <v>722422517266</v>
      </c>
      <c r="I34" s="133">
        <v>0</v>
      </c>
      <c r="J34" s="133">
        <v>33211000</v>
      </c>
      <c r="K34" s="135"/>
      <c r="L34" s="135">
        <v>101.04275919804195</v>
      </c>
      <c r="M34" s="135">
        <v>101.33896205695969</v>
      </c>
      <c r="N34" s="134">
        <v>712910132097</v>
      </c>
      <c r="O34" s="101">
        <v>7455728266</v>
      </c>
    </row>
    <row r="35" spans="1:15" ht="13.5" customHeight="1">
      <c r="A35" s="180">
        <v>6</v>
      </c>
      <c r="B35" s="98" t="s">
        <v>379</v>
      </c>
      <c r="C35" s="133"/>
      <c r="D35" s="133">
        <v>66139000000</v>
      </c>
      <c r="E35" s="280">
        <v>35000000000</v>
      </c>
      <c r="F35" s="280">
        <v>31139000000</v>
      </c>
      <c r="G35" s="133">
        <v>83162060146</v>
      </c>
      <c r="H35" s="133">
        <v>38312566847</v>
      </c>
      <c r="I35" s="133">
        <v>34676170283</v>
      </c>
      <c r="J35" s="133">
        <v>10173323016</v>
      </c>
      <c r="K35" s="135"/>
      <c r="L35" s="135">
        <v>125.73830893421432</v>
      </c>
      <c r="M35" s="135">
        <v>101.07534994971769</v>
      </c>
      <c r="N35" s="134">
        <v>82277291335</v>
      </c>
      <c r="O35" s="101">
        <v>17023060146</v>
      </c>
    </row>
    <row r="36" spans="1:15" ht="13.5" customHeight="1">
      <c r="A36" s="180">
        <v>7</v>
      </c>
      <c r="B36" s="98" t="s">
        <v>361</v>
      </c>
      <c r="C36" s="133"/>
      <c r="D36" s="133">
        <v>29871000000</v>
      </c>
      <c r="E36" s="280">
        <v>5500000000</v>
      </c>
      <c r="F36" s="280">
        <v>24371000000</v>
      </c>
      <c r="G36" s="133">
        <v>21712812980</v>
      </c>
      <c r="H36" s="133">
        <v>4721035500</v>
      </c>
      <c r="I36" s="133">
        <v>10928868599</v>
      </c>
      <c r="J36" s="133">
        <v>6062908881</v>
      </c>
      <c r="K36" s="135"/>
      <c r="L36" s="135">
        <v>72.688604265006191</v>
      </c>
      <c r="M36" s="135">
        <v>94.693025722146857</v>
      </c>
      <c r="N36" s="134">
        <v>22929685490.999996</v>
      </c>
      <c r="O36" s="101">
        <v>-8158187020</v>
      </c>
    </row>
    <row r="37" spans="1:15" ht="13.5" customHeight="1">
      <c r="A37" s="180">
        <v>8</v>
      </c>
      <c r="B37" s="98" t="s">
        <v>380</v>
      </c>
      <c r="C37" s="133"/>
      <c r="D37" s="133">
        <v>28445000000</v>
      </c>
      <c r="E37" s="280">
        <v>18000000000</v>
      </c>
      <c r="F37" s="280">
        <v>10445000000</v>
      </c>
      <c r="G37" s="133">
        <v>33093863715</v>
      </c>
      <c r="H37" s="133">
        <v>9575486002</v>
      </c>
      <c r="I37" s="133">
        <v>19962569093</v>
      </c>
      <c r="J37" s="133">
        <v>3555808620</v>
      </c>
      <c r="K37" s="135"/>
      <c r="L37" s="135">
        <v>116.34334229214274</v>
      </c>
      <c r="M37" s="135">
        <v>104.57969727905557</v>
      </c>
      <c r="N37" s="134">
        <v>31644635216.999996</v>
      </c>
      <c r="O37" s="101">
        <v>4648863715</v>
      </c>
    </row>
    <row r="38" spans="1:15" ht="12.75" customHeight="1">
      <c r="A38" s="180">
        <v>9</v>
      </c>
      <c r="B38" s="98" t="s">
        <v>411</v>
      </c>
      <c r="C38" s="133">
        <v>68691000000</v>
      </c>
      <c r="D38" s="133">
        <v>129921000000</v>
      </c>
      <c r="E38" s="280">
        <v>80000000000</v>
      </c>
      <c r="F38" s="280">
        <v>49921000000</v>
      </c>
      <c r="G38" s="133">
        <v>165572359895</v>
      </c>
      <c r="H38" s="133">
        <v>103955525872</v>
      </c>
      <c r="I38" s="133">
        <v>56342176277</v>
      </c>
      <c r="J38" s="133">
        <v>5274657746</v>
      </c>
      <c r="K38" s="135">
        <v>241.03937909624258</v>
      </c>
      <c r="L38" s="135">
        <v>127.44079855835469</v>
      </c>
      <c r="M38" s="135">
        <v>144.31416225441882</v>
      </c>
      <c r="N38" s="134">
        <v>114730499979</v>
      </c>
      <c r="O38" s="101">
        <v>35651359895</v>
      </c>
    </row>
    <row r="39" spans="1:15" ht="13.5" customHeight="1">
      <c r="A39" s="180">
        <v>10</v>
      </c>
      <c r="B39" s="98" t="s">
        <v>381</v>
      </c>
      <c r="C39" s="134"/>
      <c r="D39" s="133">
        <v>1275496000000</v>
      </c>
      <c r="E39" s="280">
        <v>404513000000</v>
      </c>
      <c r="F39" s="280">
        <v>870983000000</v>
      </c>
      <c r="G39" s="133">
        <v>1105578860325.9998</v>
      </c>
      <c r="H39" s="133">
        <v>252070727740</v>
      </c>
      <c r="I39" s="133">
        <v>725784087196.99988</v>
      </c>
      <c r="J39" s="133">
        <v>127724045388.99998</v>
      </c>
      <c r="K39" s="135"/>
      <c r="L39" s="135">
        <v>86.678347899640599</v>
      </c>
      <c r="M39" s="135">
        <v>113.28442424294846</v>
      </c>
      <c r="N39" s="134">
        <v>975931923311</v>
      </c>
      <c r="O39" s="101">
        <v>-169917139674.00024</v>
      </c>
    </row>
    <row r="40" spans="1:15" s="269" customFormat="1" ht="13.5" hidden="1" customHeight="1">
      <c r="A40" s="225" t="s">
        <v>388</v>
      </c>
      <c r="B40" s="138" t="s">
        <v>191</v>
      </c>
      <c r="C40" s="134"/>
      <c r="D40" s="139"/>
      <c r="E40" s="280">
        <v>0</v>
      </c>
      <c r="F40" s="280">
        <v>0</v>
      </c>
      <c r="G40" s="139">
        <v>209100588377</v>
      </c>
      <c r="H40" s="133">
        <v>8921587210</v>
      </c>
      <c r="I40" s="133">
        <v>122009317704</v>
      </c>
      <c r="J40" s="133">
        <v>78169683463</v>
      </c>
      <c r="K40" s="140"/>
      <c r="L40" s="140"/>
      <c r="M40" s="140">
        <v>140436838.16557887</v>
      </c>
      <c r="N40" s="134">
        <v>148892.97645000002</v>
      </c>
      <c r="O40" s="101">
        <v>209100588377</v>
      </c>
    </row>
    <row r="41" spans="1:15" s="269" customFormat="1" ht="13.5" hidden="1" customHeight="1">
      <c r="A41" s="225" t="s">
        <v>389</v>
      </c>
      <c r="B41" s="138" t="s">
        <v>443</v>
      </c>
      <c r="C41" s="134"/>
      <c r="D41" s="139"/>
      <c r="E41" s="280">
        <v>0</v>
      </c>
      <c r="F41" s="280">
        <v>0</v>
      </c>
      <c r="G41" s="139">
        <v>432792969208</v>
      </c>
      <c r="H41" s="133">
        <v>107386612457</v>
      </c>
      <c r="I41" s="133">
        <v>295630605495</v>
      </c>
      <c r="J41" s="133">
        <v>29775751256</v>
      </c>
      <c r="K41" s="140"/>
      <c r="L41" s="140"/>
      <c r="M41" s="140">
        <v>86817176.5234451</v>
      </c>
      <c r="N41" s="134">
        <v>498510.76312199997</v>
      </c>
      <c r="O41" s="101">
        <v>432792969208</v>
      </c>
    </row>
    <row r="42" spans="1:15" s="269" customFormat="1" ht="13.5" hidden="1" customHeight="1">
      <c r="A42" s="225" t="s">
        <v>390</v>
      </c>
      <c r="B42" s="138" t="s">
        <v>192</v>
      </c>
      <c r="C42" s="134"/>
      <c r="D42" s="139"/>
      <c r="E42" s="280">
        <v>0</v>
      </c>
      <c r="F42" s="280">
        <v>0</v>
      </c>
      <c r="G42" s="139">
        <v>463685302741</v>
      </c>
      <c r="H42" s="133">
        <v>135762528073</v>
      </c>
      <c r="I42" s="133">
        <v>308144163998</v>
      </c>
      <c r="J42" s="133">
        <v>19778610670</v>
      </c>
      <c r="K42" s="140"/>
      <c r="L42" s="140"/>
      <c r="M42" s="140">
        <v>141140190.00250399</v>
      </c>
      <c r="N42" s="134">
        <v>328528.183739</v>
      </c>
      <c r="O42" s="101">
        <v>463685302741</v>
      </c>
    </row>
    <row r="43" spans="1:15" s="269" customFormat="1" ht="13.5" hidden="1" customHeight="1">
      <c r="A43" s="225" t="s">
        <v>391</v>
      </c>
      <c r="B43" s="138" t="s">
        <v>372</v>
      </c>
      <c r="C43" s="134"/>
      <c r="D43" s="139">
        <v>0</v>
      </c>
      <c r="E43" s="280">
        <v>0</v>
      </c>
      <c r="F43" s="280">
        <v>0</v>
      </c>
      <c r="G43" s="139">
        <v>0</v>
      </c>
      <c r="H43" s="133">
        <v>0</v>
      </c>
      <c r="I43" s="133">
        <v>0</v>
      </c>
      <c r="J43" s="133">
        <v>0</v>
      </c>
      <c r="K43" s="140"/>
      <c r="L43" s="140"/>
      <c r="M43" s="140"/>
      <c r="N43" s="134">
        <v>0</v>
      </c>
      <c r="O43" s="101">
        <v>0</v>
      </c>
    </row>
    <row r="44" spans="1:15" ht="13.5" customHeight="1">
      <c r="A44" s="180">
        <v>11</v>
      </c>
      <c r="B44" s="98" t="s">
        <v>382</v>
      </c>
      <c r="C44" s="134"/>
      <c r="D44" s="133">
        <v>1141145000000</v>
      </c>
      <c r="E44" s="280">
        <v>400000000000</v>
      </c>
      <c r="F44" s="280">
        <v>741145000000</v>
      </c>
      <c r="G44" s="133">
        <v>1385398590177</v>
      </c>
      <c r="H44" s="133">
        <v>447856493237</v>
      </c>
      <c r="I44" s="133">
        <v>368063297595</v>
      </c>
      <c r="J44" s="133">
        <v>569478799345</v>
      </c>
      <c r="K44" s="135"/>
      <c r="L44" s="135">
        <v>121.40425539059454</v>
      </c>
      <c r="M44" s="135">
        <v>103.4494143861387</v>
      </c>
      <c r="N44" s="134">
        <v>1339203898250.9998</v>
      </c>
      <c r="O44" s="101">
        <v>244253590177</v>
      </c>
    </row>
    <row r="45" spans="1:15" ht="12.75" customHeight="1">
      <c r="A45" s="180">
        <v>12</v>
      </c>
      <c r="B45" s="98" t="s">
        <v>229</v>
      </c>
      <c r="C45" s="134"/>
      <c r="D45" s="133">
        <v>359571000000</v>
      </c>
      <c r="E45" s="280">
        <v>65000000000</v>
      </c>
      <c r="F45" s="280">
        <v>294571000000</v>
      </c>
      <c r="G45" s="211">
        <v>484349073460</v>
      </c>
      <c r="H45" s="133">
        <v>65480682470</v>
      </c>
      <c r="I45" s="133">
        <v>171220048600</v>
      </c>
      <c r="J45" s="133">
        <v>247648342390</v>
      </c>
      <c r="K45" s="135"/>
      <c r="L45" s="135">
        <v>134.7019290932806</v>
      </c>
      <c r="M45" s="135">
        <v>113.22573821692446</v>
      </c>
      <c r="N45" s="134">
        <v>427772943755.99994</v>
      </c>
      <c r="O45" s="101">
        <v>124778073460</v>
      </c>
    </row>
    <row r="46" spans="1:15" ht="13.5" customHeight="1">
      <c r="A46" s="180">
        <v>13</v>
      </c>
      <c r="B46" s="98" t="s">
        <v>31</v>
      </c>
      <c r="C46" s="134"/>
      <c r="D46" s="133">
        <v>53675000000</v>
      </c>
      <c r="E46" s="280">
        <v>25000000000</v>
      </c>
      <c r="F46" s="280">
        <v>28675000000</v>
      </c>
      <c r="G46" s="133">
        <v>94471055756</v>
      </c>
      <c r="H46" s="133">
        <v>12989144381</v>
      </c>
      <c r="I46" s="133">
        <v>67986940033.000008</v>
      </c>
      <c r="J46" s="133">
        <v>13494971342</v>
      </c>
      <c r="K46" s="135"/>
      <c r="L46" s="135">
        <v>176.00569307126224</v>
      </c>
      <c r="M46" s="135">
        <v>92.17139016464985</v>
      </c>
      <c r="N46" s="134">
        <v>102494988507.00002</v>
      </c>
      <c r="O46" s="101">
        <v>40796055756</v>
      </c>
    </row>
    <row r="47" spans="1:15" s="100" customFormat="1" ht="13.5" customHeight="1">
      <c r="A47" s="181" t="s">
        <v>153</v>
      </c>
      <c r="B47" s="136" t="s">
        <v>385</v>
      </c>
      <c r="C47" s="134">
        <v>1400000000</v>
      </c>
      <c r="D47" s="134">
        <v>2000000000</v>
      </c>
      <c r="E47" s="280">
        <v>2000000000</v>
      </c>
      <c r="F47" s="280">
        <v>0</v>
      </c>
      <c r="G47" s="134">
        <v>2000000000</v>
      </c>
      <c r="H47" s="134">
        <v>2000000000</v>
      </c>
      <c r="I47" s="134">
        <v>0</v>
      </c>
      <c r="J47" s="134">
        <v>0</v>
      </c>
      <c r="K47" s="137">
        <v>142.85714285714286</v>
      </c>
      <c r="L47" s="137">
        <v>100</v>
      </c>
      <c r="M47" s="137">
        <v>100</v>
      </c>
      <c r="N47" s="134">
        <v>2000000000</v>
      </c>
      <c r="O47" s="101">
        <v>0</v>
      </c>
    </row>
    <row r="48" spans="1:15" s="100" customFormat="1" ht="15.75">
      <c r="A48" s="181" t="s">
        <v>154</v>
      </c>
      <c r="B48" s="136" t="s">
        <v>386</v>
      </c>
      <c r="C48" s="134">
        <v>196210000000</v>
      </c>
      <c r="D48" s="134">
        <v>199901000000</v>
      </c>
      <c r="E48" s="280">
        <v>104575000000</v>
      </c>
      <c r="F48" s="280">
        <v>95326000000</v>
      </c>
      <c r="G48" s="134">
        <v>0</v>
      </c>
      <c r="H48" s="134">
        <v>0</v>
      </c>
      <c r="I48" s="134">
        <v>0</v>
      </c>
      <c r="J48" s="134">
        <v>0</v>
      </c>
      <c r="K48" s="137"/>
      <c r="L48" s="137"/>
      <c r="M48" s="137"/>
      <c r="N48" s="134"/>
      <c r="O48" s="101">
        <v>-199901000000</v>
      </c>
    </row>
    <row r="49" spans="1:15" s="100" customFormat="1" ht="15.75">
      <c r="A49" s="181" t="s">
        <v>155</v>
      </c>
      <c r="B49" s="136" t="s">
        <v>756</v>
      </c>
      <c r="C49" s="134"/>
      <c r="D49" s="134">
        <v>83719000000</v>
      </c>
      <c r="E49" s="280">
        <v>0</v>
      </c>
      <c r="F49" s="280">
        <v>83719000000</v>
      </c>
      <c r="G49" s="134">
        <v>0</v>
      </c>
      <c r="H49" s="134">
        <v>0</v>
      </c>
      <c r="I49" s="134">
        <v>0</v>
      </c>
      <c r="J49" s="134">
        <v>0</v>
      </c>
      <c r="K49" s="137"/>
      <c r="L49" s="137"/>
      <c r="M49" s="137"/>
      <c r="N49" s="133"/>
      <c r="O49" s="101">
        <v>-83719000000</v>
      </c>
    </row>
    <row r="50" spans="1:15" s="100" customFormat="1" ht="13.5" customHeight="1">
      <c r="A50" s="181" t="s">
        <v>156</v>
      </c>
      <c r="B50" s="136" t="s">
        <v>387</v>
      </c>
      <c r="C50" s="134"/>
      <c r="D50" s="134">
        <v>0</v>
      </c>
      <c r="E50" s="280">
        <v>0</v>
      </c>
      <c r="F50" s="280">
        <v>0</v>
      </c>
      <c r="G50" s="134">
        <v>4341814062741</v>
      </c>
      <c r="H50" s="134">
        <v>3298236682286</v>
      </c>
      <c r="I50" s="134">
        <v>954388979547</v>
      </c>
      <c r="J50" s="134">
        <v>89188400908</v>
      </c>
      <c r="K50" s="137"/>
      <c r="L50" s="137"/>
      <c r="M50" s="137"/>
      <c r="N50" s="134"/>
      <c r="O50" s="101">
        <v>4341814062741</v>
      </c>
    </row>
    <row r="51" spans="1:15" s="100" customFormat="1" ht="13.5" customHeight="1">
      <c r="A51" s="181" t="s">
        <v>104</v>
      </c>
      <c r="B51" s="136" t="s">
        <v>754</v>
      </c>
      <c r="C51" s="134"/>
      <c r="D51" s="134"/>
      <c r="E51" s="280">
        <v>0</v>
      </c>
      <c r="F51" s="280">
        <v>0</v>
      </c>
      <c r="G51" s="134">
        <v>2093552310</v>
      </c>
      <c r="H51" s="134">
        <v>0</v>
      </c>
      <c r="I51" s="134">
        <v>1233409000</v>
      </c>
      <c r="J51" s="134">
        <v>860143310</v>
      </c>
      <c r="K51" s="137"/>
      <c r="L51" s="137"/>
      <c r="M51" s="137"/>
      <c r="N51" s="134">
        <v>3530653603288</v>
      </c>
      <c r="O51" s="101">
        <v>2093552310</v>
      </c>
    </row>
    <row r="52" spans="1:15" s="100" customFormat="1" ht="15.75">
      <c r="A52" s="181" t="s">
        <v>211</v>
      </c>
      <c r="B52" s="136" t="s">
        <v>383</v>
      </c>
      <c r="C52" s="134"/>
      <c r="D52" s="134">
        <v>3918157000000</v>
      </c>
      <c r="E52" s="280">
        <v>3918157000000</v>
      </c>
      <c r="F52" s="280">
        <v>0</v>
      </c>
      <c r="G52" s="134">
        <v>0</v>
      </c>
      <c r="H52" s="133">
        <v>0</v>
      </c>
      <c r="I52" s="133">
        <v>0</v>
      </c>
      <c r="J52" s="133">
        <v>0</v>
      </c>
      <c r="K52" s="137"/>
      <c r="L52" s="137"/>
      <c r="M52" s="137"/>
      <c r="N52" s="134"/>
      <c r="O52" s="101">
        <v>-3918157000000</v>
      </c>
    </row>
    <row r="53" spans="1:15" ht="15.75">
      <c r="A53" s="180">
        <v>1</v>
      </c>
      <c r="B53" s="98" t="s">
        <v>115</v>
      </c>
      <c r="C53" s="134"/>
      <c r="D53" s="133">
        <v>3464851000000</v>
      </c>
      <c r="E53" s="280">
        <v>3464851000000</v>
      </c>
      <c r="F53" s="280">
        <v>0</v>
      </c>
      <c r="G53" s="134">
        <v>0</v>
      </c>
      <c r="H53" s="133">
        <v>0</v>
      </c>
      <c r="I53" s="133">
        <v>0</v>
      </c>
      <c r="J53" s="133">
        <v>0</v>
      </c>
      <c r="K53" s="135"/>
      <c r="L53" s="135"/>
      <c r="M53" s="135"/>
      <c r="N53" s="133"/>
      <c r="O53" s="101">
        <v>-3464851000000</v>
      </c>
    </row>
    <row r="54" spans="1:15" ht="15.75">
      <c r="A54" s="180">
        <v>2</v>
      </c>
      <c r="B54" s="98" t="s">
        <v>116</v>
      </c>
      <c r="C54" s="134"/>
      <c r="D54" s="133">
        <v>453306000000</v>
      </c>
      <c r="E54" s="280">
        <v>453306000000</v>
      </c>
      <c r="F54" s="280">
        <v>0</v>
      </c>
      <c r="G54" s="134">
        <v>0</v>
      </c>
      <c r="H54" s="133">
        <v>0</v>
      </c>
      <c r="I54" s="133">
        <v>0</v>
      </c>
      <c r="J54" s="133">
        <v>0</v>
      </c>
      <c r="K54" s="135"/>
      <c r="L54" s="135"/>
      <c r="M54" s="135"/>
      <c r="N54" s="133"/>
      <c r="O54" s="101">
        <v>-453306000000</v>
      </c>
    </row>
    <row r="55" spans="1:15" s="100" customFormat="1" ht="15.75">
      <c r="A55" s="181" t="s">
        <v>105</v>
      </c>
      <c r="B55" s="136" t="s">
        <v>384</v>
      </c>
      <c r="C55" s="134"/>
      <c r="D55" s="134">
        <v>0</v>
      </c>
      <c r="E55" s="280">
        <v>0</v>
      </c>
      <c r="F55" s="280">
        <v>0</v>
      </c>
      <c r="G55" s="134">
        <v>0</v>
      </c>
      <c r="H55" s="133">
        <v>0</v>
      </c>
      <c r="I55" s="133">
        <v>0</v>
      </c>
      <c r="J55" s="133">
        <v>0</v>
      </c>
      <c r="K55" s="137"/>
      <c r="L55" s="137"/>
      <c r="M55" s="137"/>
      <c r="N55" s="134"/>
      <c r="O55" s="101">
        <v>0</v>
      </c>
    </row>
    <row r="56" spans="1:15" s="100" customFormat="1" ht="15.75">
      <c r="A56" s="188" t="s">
        <v>108</v>
      </c>
      <c r="B56" s="189" t="s">
        <v>96</v>
      </c>
      <c r="C56" s="134"/>
      <c r="D56" s="127"/>
      <c r="E56" s="280">
        <v>0</v>
      </c>
      <c r="F56" s="280">
        <v>0</v>
      </c>
      <c r="G56" s="134">
        <v>143475499000</v>
      </c>
      <c r="H56" s="134">
        <v>143475499000</v>
      </c>
      <c r="I56" s="133">
        <v>0</v>
      </c>
      <c r="J56" s="133">
        <v>0</v>
      </c>
      <c r="K56" s="190"/>
      <c r="L56" s="190"/>
      <c r="M56" s="190"/>
      <c r="N56" s="127"/>
      <c r="O56" s="101"/>
    </row>
    <row r="57" spans="1:15" s="100" customFormat="1" ht="15.75">
      <c r="A57" s="302"/>
      <c r="B57" s="303" t="s">
        <v>639</v>
      </c>
      <c r="C57" s="304">
        <v>9642981000000</v>
      </c>
      <c r="D57" s="304">
        <v>14091491000000</v>
      </c>
      <c r="E57" s="304">
        <v>8415765000000</v>
      </c>
      <c r="F57" s="280">
        <v>5675726000000</v>
      </c>
      <c r="G57" s="304">
        <v>15929049254868</v>
      </c>
      <c r="H57" s="304">
        <v>8677741782568</v>
      </c>
      <c r="I57" s="304">
        <v>6000494626706</v>
      </c>
      <c r="J57" s="304">
        <v>1250812845594</v>
      </c>
      <c r="K57" s="301">
        <v>165.18801867252461</v>
      </c>
      <c r="L57" s="291">
        <v>113.04019748419809</v>
      </c>
      <c r="M57" s="291">
        <v>111.1053012369938</v>
      </c>
      <c r="N57" s="304">
        <v>14336893989325</v>
      </c>
      <c r="O57" s="101">
        <v>1837558254868</v>
      </c>
    </row>
    <row r="58" spans="1:15" ht="15.75">
      <c r="B58" s="422" t="s">
        <v>250</v>
      </c>
      <c r="C58" s="422"/>
      <c r="D58" s="422"/>
      <c r="E58" s="422"/>
      <c r="F58" s="422"/>
      <c r="G58" s="422"/>
      <c r="H58" s="422"/>
      <c r="I58" s="422"/>
      <c r="J58" s="422"/>
      <c r="K58" s="422"/>
      <c r="L58" s="270"/>
      <c r="M58" s="270"/>
      <c r="N58" s="270"/>
      <c r="O58" s="101">
        <v>0</v>
      </c>
    </row>
    <row r="59" spans="1:15">
      <c r="A59" s="182"/>
      <c r="D59" s="101"/>
      <c r="I59" s="101"/>
      <c r="J59" s="101"/>
    </row>
    <row r="60" spans="1:15" s="102" customFormat="1">
      <c r="A60" s="183"/>
      <c r="D60" s="103"/>
      <c r="E60" s="281"/>
      <c r="F60" s="281"/>
      <c r="H60" s="104"/>
    </row>
    <row r="61" spans="1:15" s="104" customFormat="1">
      <c r="A61" s="154"/>
      <c r="E61" s="282"/>
      <c r="F61" s="282"/>
    </row>
    <row r="62" spans="1:15" s="104" customFormat="1">
      <c r="A62" s="154"/>
      <c r="E62" s="282"/>
      <c r="F62" s="282"/>
    </row>
    <row r="63" spans="1:15" s="104" customFormat="1">
      <c r="A63" s="154"/>
      <c r="E63" s="282"/>
      <c r="F63" s="282"/>
    </row>
    <row r="64" spans="1:15" s="104" customFormat="1">
      <c r="A64" s="154"/>
      <c r="E64" s="282"/>
      <c r="F64" s="282"/>
    </row>
    <row r="65" spans="1:14" s="104" customFormat="1">
      <c r="A65" s="154"/>
      <c r="E65" s="282"/>
      <c r="F65" s="282"/>
      <c r="G65" s="379">
        <v>15947181708868</v>
      </c>
    </row>
    <row r="66" spans="1:14" s="104" customFormat="1">
      <c r="A66" s="154"/>
      <c r="E66" s="282"/>
      <c r="F66" s="282"/>
    </row>
    <row r="67" spans="1:14" s="104" customFormat="1">
      <c r="A67" s="154"/>
      <c r="E67" s="282"/>
      <c r="F67" s="282"/>
      <c r="G67" s="104">
        <v>22041127084051</v>
      </c>
      <c r="H67" s="104">
        <v>13543056244366</v>
      </c>
      <c r="I67" s="104">
        <v>7247257994091</v>
      </c>
      <c r="J67" s="104">
        <v>1250812845594</v>
      </c>
    </row>
    <row r="68" spans="1:14" s="104" customFormat="1">
      <c r="A68" s="154"/>
      <c r="E68" s="282"/>
      <c r="F68" s="282"/>
      <c r="G68" s="104">
        <v>6112077829183</v>
      </c>
      <c r="H68" s="104">
        <v>4865314461798</v>
      </c>
      <c r="I68" s="104">
        <v>1246763367385</v>
      </c>
      <c r="J68" s="104">
        <v>0</v>
      </c>
    </row>
    <row r="69" spans="1:14" s="104" customFormat="1">
      <c r="A69" s="154"/>
      <c r="E69" s="282"/>
      <c r="F69" s="282"/>
      <c r="G69" s="104">
        <v>350797461419.99902</v>
      </c>
    </row>
    <row r="70" spans="1:14" s="104" customFormat="1" ht="15">
      <c r="A70" s="154"/>
      <c r="B70" s="204" t="s">
        <v>637</v>
      </c>
      <c r="E70" s="282"/>
      <c r="F70" s="282"/>
    </row>
    <row r="71" spans="1:14" s="104" customFormat="1">
      <c r="A71" s="154"/>
      <c r="B71" s="89" t="s">
        <v>638</v>
      </c>
      <c r="E71" s="282"/>
      <c r="F71" s="282"/>
    </row>
    <row r="72" spans="1:14">
      <c r="A72" s="154"/>
      <c r="C72" s="104"/>
      <c r="D72" s="104"/>
      <c r="E72" s="282"/>
      <c r="F72" s="282"/>
      <c r="G72" s="104"/>
      <c r="H72" s="105"/>
      <c r="I72" s="106"/>
      <c r="J72" s="103"/>
    </row>
    <row r="73" spans="1:14">
      <c r="A73" s="154"/>
      <c r="D73" s="104"/>
      <c r="E73" s="282"/>
      <c r="F73" s="282"/>
      <c r="H73" s="99"/>
      <c r="I73" s="106"/>
      <c r="J73" s="106"/>
    </row>
    <row r="74" spans="1:14">
      <c r="A74" s="154"/>
      <c r="D74" s="104"/>
      <c r="E74" s="282"/>
      <c r="F74" s="282"/>
      <c r="H74" s="104"/>
      <c r="I74" s="101"/>
      <c r="J74" s="101"/>
    </row>
    <row r="75" spans="1:14">
      <c r="A75" s="154"/>
      <c r="D75" s="104"/>
      <c r="E75" s="282"/>
      <c r="F75" s="282"/>
      <c r="I75" s="99"/>
      <c r="J75" s="99"/>
    </row>
    <row r="76" spans="1:14" s="100" customFormat="1">
      <c r="A76" s="155"/>
      <c r="B76" s="115"/>
      <c r="C76" s="115"/>
      <c r="D76" s="107"/>
      <c r="E76" s="283"/>
      <c r="F76" s="283"/>
      <c r="G76" s="132"/>
      <c r="H76" s="132"/>
      <c r="I76" s="132"/>
      <c r="J76" s="132"/>
      <c r="K76" s="116"/>
      <c r="L76" s="116"/>
      <c r="M76" s="116"/>
      <c r="N76" s="116"/>
    </row>
    <row r="77" spans="1:14">
      <c r="A77" s="184"/>
      <c r="D77" s="102"/>
      <c r="E77" s="282"/>
      <c r="F77" s="281"/>
      <c r="G77" s="101"/>
      <c r="H77" s="101"/>
      <c r="I77" s="101"/>
      <c r="J77" s="101"/>
      <c r="K77" s="102"/>
      <c r="L77" s="102"/>
      <c r="M77" s="102"/>
      <c r="N77" s="102"/>
    </row>
    <row r="78" spans="1:14">
      <c r="A78" s="154"/>
      <c r="D78" s="104"/>
      <c r="E78" s="284"/>
      <c r="F78" s="281"/>
      <c r="H78" s="101"/>
      <c r="I78" s="103"/>
      <c r="J78" s="103"/>
      <c r="K78" s="102"/>
      <c r="L78" s="102"/>
      <c r="M78" s="102"/>
      <c r="N78" s="102"/>
    </row>
    <row r="79" spans="1:14">
      <c r="A79" s="154"/>
      <c r="B79" s="102"/>
      <c r="C79" s="102"/>
      <c r="D79" s="104"/>
      <c r="E79" s="281"/>
      <c r="F79" s="281"/>
      <c r="G79" s="104"/>
      <c r="H79" s="104"/>
      <c r="I79" s="104"/>
      <c r="J79" s="104"/>
      <c r="K79" s="104"/>
      <c r="L79" s="102"/>
      <c r="M79" s="102"/>
      <c r="N79" s="102"/>
    </row>
    <row r="80" spans="1:14">
      <c r="A80" s="183"/>
      <c r="B80" s="102"/>
      <c r="C80" s="102"/>
      <c r="D80" s="103"/>
      <c r="E80" s="281"/>
      <c r="F80" s="281"/>
      <c r="G80" s="104"/>
      <c r="H80" s="104"/>
      <c r="I80" s="104"/>
      <c r="J80" s="104"/>
      <c r="K80" s="104"/>
      <c r="L80" s="102"/>
      <c r="M80" s="102"/>
      <c r="N80" s="102"/>
    </row>
    <row r="81" spans="1:14">
      <c r="A81" s="184"/>
      <c r="B81" s="102"/>
      <c r="C81" s="102"/>
      <c r="D81" s="102"/>
      <c r="E81" s="281"/>
      <c r="F81" s="281"/>
      <c r="G81" s="104"/>
      <c r="H81" s="104"/>
      <c r="I81" s="104"/>
      <c r="J81" s="104"/>
      <c r="K81" s="104"/>
      <c r="L81" s="102"/>
      <c r="M81" s="102"/>
      <c r="N81" s="102"/>
    </row>
    <row r="82" spans="1:14">
      <c r="A82" s="184"/>
      <c r="B82" s="102"/>
      <c r="C82" s="102"/>
      <c r="D82" s="102"/>
      <c r="E82" s="281"/>
      <c r="F82" s="281"/>
      <c r="G82" s="104"/>
      <c r="H82" s="104"/>
      <c r="I82" s="104"/>
      <c r="J82" s="104"/>
      <c r="K82" s="104"/>
      <c r="L82" s="102"/>
      <c r="M82" s="102"/>
      <c r="N82" s="102"/>
    </row>
    <row r="83" spans="1:14">
      <c r="A83" s="184"/>
      <c r="B83" s="102"/>
      <c r="C83" s="102"/>
      <c r="D83" s="102"/>
      <c r="E83" s="281"/>
      <c r="F83" s="281"/>
      <c r="G83" s="102"/>
      <c r="H83" s="103"/>
      <c r="I83" s="102"/>
      <c r="J83" s="102"/>
      <c r="K83" s="102"/>
      <c r="L83" s="102"/>
      <c r="M83" s="102"/>
      <c r="N83" s="102"/>
    </row>
    <row r="84" spans="1:14">
      <c r="G84" s="101"/>
      <c r="H84" s="101"/>
      <c r="I84" s="101"/>
      <c r="J84" s="101"/>
    </row>
    <row r="85" spans="1:14">
      <c r="G85" s="101"/>
      <c r="I85" s="101"/>
      <c r="J85" s="101"/>
    </row>
    <row r="86" spans="1:14">
      <c r="I86" s="101"/>
      <c r="J86" s="101"/>
    </row>
    <row r="87" spans="1:14">
      <c r="H87" s="101"/>
      <c r="I87" s="101"/>
    </row>
    <row r="88" spans="1:14">
      <c r="H88" s="101"/>
    </row>
    <row r="90" spans="1:14">
      <c r="A90" s="182"/>
      <c r="D90" s="101"/>
      <c r="E90" s="285"/>
      <c r="F90" s="285"/>
      <c r="G90" s="101"/>
      <c r="H90" s="101"/>
      <c r="I90" s="101"/>
      <c r="J90" s="101"/>
    </row>
    <row r="91" spans="1:14">
      <c r="G91" s="101"/>
    </row>
  </sheetData>
  <mergeCells count="10">
    <mergeCell ref="M6:M7"/>
    <mergeCell ref="N6:N7"/>
    <mergeCell ref="B58:K58"/>
    <mergeCell ref="B3:L3"/>
    <mergeCell ref="A4:L4"/>
    <mergeCell ref="A6:A7"/>
    <mergeCell ref="B6:B7"/>
    <mergeCell ref="C6:F6"/>
    <mergeCell ref="G6:J6"/>
    <mergeCell ref="K6:L6"/>
  </mergeCells>
  <pageMargins left="0.19685039370078741" right="0.19685039370078741" top="0.35" bottom="0.27559055118110237" header="0.17" footer="0.15748031496062992"/>
  <pageSetup paperSize="9" scale="79" fitToHeight="0" orientation="landscape" r:id="rId1"/>
  <headerFooter alignWithMargins="0">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0"/>
  </sheetPr>
  <dimension ref="A1:O200"/>
  <sheetViews>
    <sheetView topLeftCell="A3" workbookViewId="0">
      <pane xSplit="2" ySplit="10" topLeftCell="C196" activePane="bottomRight" state="frozen"/>
      <selection activeCell="D13" sqref="D13"/>
      <selection pane="topRight" activeCell="D13" sqref="D13"/>
      <selection pane="bottomLeft" activeCell="D13" sqref="D13"/>
      <selection pane="bottomRight" activeCell="J16" sqref="J16"/>
    </sheetView>
  </sheetViews>
  <sheetFormatPr defaultRowHeight="12.75"/>
  <cols>
    <col min="1" max="1" width="13" style="249" customWidth="1"/>
    <col min="2" max="2" width="38.5703125" style="249" customWidth="1"/>
    <col min="3" max="3" width="19.140625" style="249" hidden="1" customWidth="1"/>
    <col min="4" max="4" width="17.5703125" style="249" hidden="1" customWidth="1"/>
    <col min="5" max="6" width="18.7109375" style="249" hidden="1" customWidth="1"/>
    <col min="7" max="8" width="17.5703125" style="249" hidden="1" customWidth="1"/>
    <col min="9" max="9" width="18.7109375" style="249" bestFit="1" customWidth="1"/>
    <col min="10" max="10" width="17.5703125" style="249" bestFit="1" customWidth="1"/>
    <col min="11" max="12" width="18.7109375" style="249" bestFit="1" customWidth="1"/>
    <col min="13" max="13" width="17.5703125" style="249" bestFit="1" customWidth="1"/>
    <col min="14" max="14" width="20.28515625" style="249" bestFit="1" customWidth="1"/>
    <col min="15" max="15" width="0.85546875" style="249" customWidth="1"/>
    <col min="16" max="16384" width="9.140625" style="249"/>
  </cols>
  <sheetData>
    <row r="1" spans="1:15" ht="25.5">
      <c r="A1" s="248" t="s">
        <v>590</v>
      </c>
      <c r="N1" s="250" t="s">
        <v>591</v>
      </c>
    </row>
    <row r="2" spans="1:15" ht="38.25">
      <c r="A2" s="248" t="s">
        <v>592</v>
      </c>
      <c r="N2" s="251" t="s">
        <v>593</v>
      </c>
    </row>
    <row r="3" spans="1:15">
      <c r="A3" s="252" t="s">
        <v>588</v>
      </c>
    </row>
    <row r="4" spans="1:15">
      <c r="A4" s="434" t="s">
        <v>645</v>
      </c>
      <c r="B4" s="434"/>
      <c r="C4" s="434"/>
      <c r="D4" s="434"/>
      <c r="E4" s="434"/>
      <c r="F4" s="434"/>
      <c r="G4" s="434"/>
      <c r="H4" s="434"/>
      <c r="I4" s="434"/>
      <c r="J4" s="434"/>
      <c r="K4" s="434"/>
      <c r="L4" s="434"/>
      <c r="M4" s="434"/>
      <c r="N4" s="434"/>
    </row>
    <row r="5" spans="1:15">
      <c r="A5" s="435" t="s">
        <v>646</v>
      </c>
      <c r="B5" s="435"/>
      <c r="C5" s="435"/>
      <c r="D5" s="435"/>
      <c r="E5" s="435"/>
      <c r="F5" s="435"/>
      <c r="G5" s="435"/>
      <c r="H5" s="435"/>
      <c r="I5" s="435"/>
      <c r="J5" s="435"/>
      <c r="K5" s="435"/>
      <c r="L5" s="435"/>
      <c r="M5" s="435"/>
      <c r="N5" s="435"/>
    </row>
    <row r="6" spans="1:15">
      <c r="A6" s="252" t="s">
        <v>588</v>
      </c>
    </row>
    <row r="7" spans="1:15">
      <c r="A7" s="435" t="s">
        <v>647</v>
      </c>
      <c r="B7" s="435"/>
      <c r="C7" s="435"/>
      <c r="D7" s="435"/>
      <c r="E7" s="435"/>
      <c r="F7" s="435"/>
      <c r="G7" s="435"/>
      <c r="H7" s="435"/>
      <c r="I7" s="435"/>
      <c r="J7" s="435"/>
      <c r="K7" s="435"/>
      <c r="L7" s="435"/>
      <c r="M7" s="435"/>
      <c r="N7" s="435"/>
    </row>
    <row r="8" spans="1:15">
      <c r="A8" s="439" t="s">
        <v>594</v>
      </c>
      <c r="B8" s="439"/>
      <c r="C8" s="439"/>
      <c r="D8" s="439"/>
      <c r="E8" s="439"/>
      <c r="F8" s="439"/>
      <c r="G8" s="439"/>
      <c r="H8" s="439"/>
      <c r="I8" s="439"/>
      <c r="J8" s="439"/>
      <c r="K8" s="439"/>
      <c r="L8" s="439"/>
      <c r="M8" s="439"/>
      <c r="N8" s="439"/>
    </row>
    <row r="9" spans="1:15">
      <c r="A9" s="252" t="s">
        <v>588</v>
      </c>
    </row>
    <row r="10" spans="1:15">
      <c r="A10" s="440" t="s">
        <v>588</v>
      </c>
      <c r="B10" s="441"/>
      <c r="C10" s="436" t="s">
        <v>42</v>
      </c>
      <c r="D10" s="437"/>
      <c r="E10" s="437"/>
      <c r="F10" s="437"/>
      <c r="G10" s="437"/>
      <c r="H10" s="437"/>
      <c r="I10" s="436" t="s">
        <v>204</v>
      </c>
      <c r="J10" s="437"/>
      <c r="K10" s="437"/>
      <c r="L10" s="437"/>
      <c r="M10" s="437"/>
      <c r="N10" s="438"/>
    </row>
    <row r="11" spans="1:15">
      <c r="A11" s="253" t="s">
        <v>206</v>
      </c>
      <c r="B11" s="253" t="s">
        <v>58</v>
      </c>
      <c r="C11" s="253" t="s">
        <v>43</v>
      </c>
      <c r="D11" s="253" t="s">
        <v>246</v>
      </c>
      <c r="E11" s="253" t="s">
        <v>37</v>
      </c>
      <c r="F11" s="253" t="s">
        <v>133</v>
      </c>
      <c r="G11" s="253" t="s">
        <v>134</v>
      </c>
      <c r="H11" s="253" t="s">
        <v>247</v>
      </c>
      <c r="I11" s="253" t="s">
        <v>43</v>
      </c>
      <c r="J11" s="253" t="s">
        <v>246</v>
      </c>
      <c r="K11" s="253" t="s">
        <v>37</v>
      </c>
      <c r="L11" s="253" t="s">
        <v>133</v>
      </c>
      <c r="M11" s="253" t="s">
        <v>134</v>
      </c>
      <c r="N11" s="254" t="s">
        <v>247</v>
      </c>
    </row>
    <row r="12" spans="1:15">
      <c r="A12" s="255"/>
      <c r="B12" s="256" t="s">
        <v>239</v>
      </c>
      <c r="C12" s="257">
        <f>C14+C168+C177+C187+C191</f>
        <v>24535735447991</v>
      </c>
      <c r="D12" s="257">
        <f t="shared" ref="D12:N12" si="0">D14+D168+D177+D187+D191</f>
        <v>1249406471720</v>
      </c>
      <c r="E12" s="257">
        <f t="shared" si="0"/>
        <v>23286328976271</v>
      </c>
      <c r="F12" s="257">
        <f t="shared" si="0"/>
        <v>13645962345609</v>
      </c>
      <c r="G12" s="257">
        <f t="shared" si="0"/>
        <v>8269242879634</v>
      </c>
      <c r="H12" s="257">
        <f t="shared" si="0"/>
        <v>1371123751028</v>
      </c>
      <c r="I12" s="257">
        <f t="shared" si="0"/>
        <v>24535735447991</v>
      </c>
      <c r="J12" s="257">
        <f t="shared" si="0"/>
        <v>1249406471720</v>
      </c>
      <c r="K12" s="257">
        <f t="shared" si="0"/>
        <v>23286328976271</v>
      </c>
      <c r="L12" s="257">
        <f t="shared" si="0"/>
        <v>13645962345609</v>
      </c>
      <c r="M12" s="257">
        <f t="shared" si="0"/>
        <v>8269242879634</v>
      </c>
      <c r="N12" s="257">
        <f t="shared" si="0"/>
        <v>1371123751028</v>
      </c>
    </row>
    <row r="13" spans="1:15">
      <c r="A13" s="255"/>
      <c r="B13" s="256" t="s">
        <v>648</v>
      </c>
      <c r="C13" s="257">
        <f>'B2-01-Tabmis'!C13</f>
        <v>24184016107425</v>
      </c>
      <c r="D13" s="257">
        <f>'B2-01-Tabmis'!D13</f>
        <v>897687131154</v>
      </c>
      <c r="E13" s="257">
        <f>'B2-01-Tabmis'!E13</f>
        <v>23286328976271</v>
      </c>
      <c r="F13" s="257">
        <f>'B2-01-Tabmis'!F13</f>
        <v>13645962345609</v>
      </c>
      <c r="G13" s="257">
        <f>'B2-01-Tabmis'!G13</f>
        <v>8269242879634</v>
      </c>
      <c r="H13" s="257">
        <f>'B2-01-Tabmis'!H13</f>
        <v>1371123751028</v>
      </c>
      <c r="I13" s="257">
        <f>'B2-01-Tabmis'!I13</f>
        <v>24184016107425</v>
      </c>
      <c r="J13" s="257">
        <f>'B2-01-Tabmis'!J13</f>
        <v>897687131154</v>
      </c>
      <c r="K13" s="257">
        <f>'B2-01-Tabmis'!K13</f>
        <v>23286328976271</v>
      </c>
      <c r="L13" s="257">
        <f>'B2-01-Tabmis'!L13</f>
        <v>13645962345609</v>
      </c>
      <c r="M13" s="257">
        <f>'B2-01-Tabmis'!M13</f>
        <v>8269242879634</v>
      </c>
      <c r="N13" s="257">
        <f>'B2-01-Tabmis'!N13</f>
        <v>1371123751028</v>
      </c>
    </row>
    <row r="14" spans="1:15">
      <c r="A14" s="256" t="s">
        <v>208</v>
      </c>
      <c r="B14" s="256" t="s">
        <v>20</v>
      </c>
      <c r="C14" s="257">
        <f>C16+C123+C143+C156+C157+C160+C165+C166</f>
        <v>7003543207149</v>
      </c>
      <c r="D14" s="257">
        <f t="shared" ref="D14:N14" si="1">D16+D123+D143+D156+D157+D160+D165+D166</f>
        <v>1249406471720</v>
      </c>
      <c r="E14" s="257">
        <f t="shared" si="1"/>
        <v>5754136735429</v>
      </c>
      <c r="F14" s="257">
        <f t="shared" si="1"/>
        <v>3565318784921</v>
      </c>
      <c r="G14" s="257">
        <f t="shared" si="1"/>
        <v>2065767953220</v>
      </c>
      <c r="H14" s="257">
        <f t="shared" si="1"/>
        <v>123049997288</v>
      </c>
      <c r="I14" s="257">
        <f t="shared" si="1"/>
        <v>7003543207149</v>
      </c>
      <c r="J14" s="257">
        <f t="shared" si="1"/>
        <v>1249406471720</v>
      </c>
      <c r="K14" s="257">
        <f t="shared" si="1"/>
        <v>5754136735429</v>
      </c>
      <c r="L14" s="257">
        <f t="shared" si="1"/>
        <v>3565318784921</v>
      </c>
      <c r="M14" s="257">
        <f t="shared" si="1"/>
        <v>2065767953220</v>
      </c>
      <c r="N14" s="257">
        <f t="shared" si="1"/>
        <v>123049997288</v>
      </c>
    </row>
    <row r="15" spans="1:15">
      <c r="A15" s="255"/>
      <c r="B15" s="256" t="s">
        <v>649</v>
      </c>
      <c r="C15" s="257">
        <f>'B2-01-Tabmis'!C15</f>
        <v>6651823866583</v>
      </c>
      <c r="D15" s="257">
        <f>'B2-01-Tabmis'!D15</f>
        <v>897687131154</v>
      </c>
      <c r="E15" s="257">
        <f>'B2-01-Tabmis'!E15</f>
        <v>5754136735429</v>
      </c>
      <c r="F15" s="257">
        <f>'B2-01-Tabmis'!F15</f>
        <v>3565318784921</v>
      </c>
      <c r="G15" s="257">
        <f>'B2-01-Tabmis'!G15</f>
        <v>2065767953220</v>
      </c>
      <c r="H15" s="257">
        <f>'B2-01-Tabmis'!H15</f>
        <v>123049997288</v>
      </c>
      <c r="I15" s="257">
        <f>'B2-01-Tabmis'!I15</f>
        <v>6651823866583</v>
      </c>
      <c r="J15" s="257">
        <f>'B2-01-Tabmis'!J15</f>
        <v>897687131154</v>
      </c>
      <c r="K15" s="257">
        <f>'B2-01-Tabmis'!K15</f>
        <v>5754136735429</v>
      </c>
      <c r="L15" s="257">
        <f>'B2-01-Tabmis'!L15</f>
        <v>3565318784921</v>
      </c>
      <c r="M15" s="257">
        <f>'B2-01-Tabmis'!M15</f>
        <v>2065767953220</v>
      </c>
      <c r="N15" s="257">
        <f>'B2-01-Tabmis'!N15</f>
        <v>123049997288</v>
      </c>
    </row>
    <row r="16" spans="1:15">
      <c r="A16" s="256" t="s">
        <v>209</v>
      </c>
      <c r="B16" s="256" t="s">
        <v>650</v>
      </c>
      <c r="C16" s="257">
        <f>C17+C40+C51+C62+C63+C66+C67+C75+C83+C89+C99+C111+C113</f>
        <v>6909605561503</v>
      </c>
      <c r="D16" s="257">
        <f t="shared" ref="D16:O16" si="2">D17+D40+D51+D62+D63+D66+D67+D75+D83+D89+D99+D111+D113</f>
        <v>1175200248375</v>
      </c>
      <c r="E16" s="257">
        <f t="shared" si="2"/>
        <v>5734405313128</v>
      </c>
      <c r="F16" s="257">
        <f t="shared" si="2"/>
        <v>3560260857291</v>
      </c>
      <c r="G16" s="257">
        <f t="shared" si="2"/>
        <v>2061583052627</v>
      </c>
      <c r="H16" s="257">
        <f t="shared" si="2"/>
        <v>112561403210</v>
      </c>
      <c r="I16" s="257">
        <f t="shared" si="2"/>
        <v>6909605561503</v>
      </c>
      <c r="J16" s="257">
        <f t="shared" si="2"/>
        <v>1175200248375</v>
      </c>
      <c r="K16" s="257">
        <f t="shared" si="2"/>
        <v>5734405313128</v>
      </c>
      <c r="L16" s="257">
        <f t="shared" si="2"/>
        <v>3560260857291</v>
      </c>
      <c r="M16" s="257">
        <f t="shared" si="2"/>
        <v>2061583052627</v>
      </c>
      <c r="N16" s="257">
        <f t="shared" si="2"/>
        <v>112561403210</v>
      </c>
      <c r="O16" s="257">
        <f t="shared" si="2"/>
        <v>0</v>
      </c>
    </row>
    <row r="17" spans="1:14">
      <c r="A17" s="256" t="s">
        <v>81</v>
      </c>
      <c r="B17" s="256" t="s">
        <v>651</v>
      </c>
      <c r="C17" s="257">
        <f>'B2-01-Tabmis'!C17</f>
        <v>589447672456</v>
      </c>
      <c r="D17" s="257">
        <f>'B2-01-Tabmis'!D17</f>
        <v>0</v>
      </c>
      <c r="E17" s="257">
        <f>'B2-01-Tabmis'!E17</f>
        <v>589447672456</v>
      </c>
      <c r="F17" s="257">
        <f>'B2-01-Tabmis'!F17</f>
        <v>589447672456</v>
      </c>
      <c r="G17" s="257">
        <f>'B2-01-Tabmis'!G17</f>
        <v>0</v>
      </c>
      <c r="H17" s="257">
        <f>'B2-01-Tabmis'!H17</f>
        <v>0</v>
      </c>
      <c r="I17" s="257">
        <f>'B2-01-Tabmis'!I17</f>
        <v>589447672456</v>
      </c>
      <c r="J17" s="257">
        <f>'B2-01-Tabmis'!J17</f>
        <v>0</v>
      </c>
      <c r="K17" s="257">
        <f>'B2-01-Tabmis'!K17</f>
        <v>589447672456</v>
      </c>
      <c r="L17" s="257">
        <f>'B2-01-Tabmis'!L17</f>
        <v>589447672456</v>
      </c>
      <c r="M17" s="257">
        <f>'B2-01-Tabmis'!M17</f>
        <v>0</v>
      </c>
      <c r="N17" s="257">
        <f>'B2-01-Tabmis'!N17</f>
        <v>0</v>
      </c>
    </row>
    <row r="18" spans="1:14" ht="25.5">
      <c r="A18" s="258" t="s">
        <v>86</v>
      </c>
      <c r="B18" s="258" t="s">
        <v>652</v>
      </c>
      <c r="C18" s="257">
        <f>'B2-01-Tabmis'!C18</f>
        <v>203583611554</v>
      </c>
      <c r="D18" s="257">
        <f>'B2-01-Tabmis'!D18</f>
        <v>0</v>
      </c>
      <c r="E18" s="257">
        <f>'B2-01-Tabmis'!E18</f>
        <v>203583611554</v>
      </c>
      <c r="F18" s="257">
        <f>'B2-01-Tabmis'!F18</f>
        <v>203583611554</v>
      </c>
      <c r="G18" s="257">
        <f>'B2-01-Tabmis'!G18</f>
        <v>0</v>
      </c>
      <c r="H18" s="257">
        <f>'B2-01-Tabmis'!H18</f>
        <v>0</v>
      </c>
      <c r="I18" s="257">
        <f>'B2-01-Tabmis'!I18</f>
        <v>203583611554</v>
      </c>
      <c r="J18" s="257">
        <f>'B2-01-Tabmis'!J18</f>
        <v>0</v>
      </c>
      <c r="K18" s="257">
        <f>'B2-01-Tabmis'!K18</f>
        <v>203583611554</v>
      </c>
      <c r="L18" s="257">
        <f>'B2-01-Tabmis'!L18</f>
        <v>203583611554</v>
      </c>
      <c r="M18" s="257">
        <f>'B2-01-Tabmis'!M18</f>
        <v>0</v>
      </c>
      <c r="N18" s="257">
        <f>'B2-01-Tabmis'!N18</f>
        <v>0</v>
      </c>
    </row>
    <row r="19" spans="1:14" ht="25.5">
      <c r="A19" s="258" t="s">
        <v>653</v>
      </c>
      <c r="B19" s="258" t="s">
        <v>24</v>
      </c>
      <c r="C19" s="257">
        <f>'B2-01-Tabmis'!C19</f>
        <v>138236037315</v>
      </c>
      <c r="D19" s="257">
        <f>'B2-01-Tabmis'!D19</f>
        <v>0</v>
      </c>
      <c r="E19" s="257">
        <f>'B2-01-Tabmis'!E19</f>
        <v>138236037315</v>
      </c>
      <c r="F19" s="257">
        <f>'B2-01-Tabmis'!F19</f>
        <v>138236037315</v>
      </c>
      <c r="G19" s="257">
        <f>'B2-01-Tabmis'!G19</f>
        <v>0</v>
      </c>
      <c r="H19" s="257">
        <f>'B2-01-Tabmis'!H19</f>
        <v>0</v>
      </c>
      <c r="I19" s="257">
        <f>'B2-01-Tabmis'!I19</f>
        <v>138236037315</v>
      </c>
      <c r="J19" s="257">
        <f>'B2-01-Tabmis'!J19</f>
        <v>0</v>
      </c>
      <c r="K19" s="257">
        <f>'B2-01-Tabmis'!K19</f>
        <v>138236037315</v>
      </c>
      <c r="L19" s="257">
        <f>'B2-01-Tabmis'!L19</f>
        <v>138236037315</v>
      </c>
      <c r="M19" s="257">
        <f>'B2-01-Tabmis'!M19</f>
        <v>0</v>
      </c>
      <c r="N19" s="257">
        <f>'B2-01-Tabmis'!N19</f>
        <v>0</v>
      </c>
    </row>
    <row r="20" spans="1:14" ht="63.75">
      <c r="A20" s="255"/>
      <c r="B20" s="258" t="s">
        <v>654</v>
      </c>
      <c r="C20" s="257">
        <f>'B2-01-Tabmis'!C20</f>
        <v>0</v>
      </c>
      <c r="D20" s="257">
        <f>'B2-01-Tabmis'!D20</f>
        <v>0</v>
      </c>
      <c r="E20" s="257">
        <f>'B2-01-Tabmis'!E20</f>
        <v>0</v>
      </c>
      <c r="F20" s="257">
        <f>'B2-01-Tabmis'!F20</f>
        <v>0</v>
      </c>
      <c r="G20" s="257">
        <f>'B2-01-Tabmis'!G20</f>
        <v>0</v>
      </c>
      <c r="H20" s="257">
        <f>'B2-01-Tabmis'!H20</f>
        <v>0</v>
      </c>
      <c r="I20" s="257">
        <f>'B2-01-Tabmis'!I20</f>
        <v>0</v>
      </c>
      <c r="J20" s="257">
        <f>'B2-01-Tabmis'!J20</f>
        <v>0</v>
      </c>
      <c r="K20" s="257">
        <f>'B2-01-Tabmis'!K20</f>
        <v>0</v>
      </c>
      <c r="L20" s="257">
        <f>'B2-01-Tabmis'!L20</f>
        <v>0</v>
      </c>
      <c r="M20" s="257">
        <f>'B2-01-Tabmis'!M20</f>
        <v>0</v>
      </c>
      <c r="N20" s="257">
        <f>'B2-01-Tabmis'!N20</f>
        <v>0</v>
      </c>
    </row>
    <row r="21" spans="1:14" ht="25.5">
      <c r="A21" s="258" t="s">
        <v>655</v>
      </c>
      <c r="B21" s="258" t="s">
        <v>656</v>
      </c>
      <c r="C21" s="257">
        <f>'B2-01-Tabmis'!C21</f>
        <v>46013468564</v>
      </c>
      <c r="D21" s="257">
        <f>'B2-01-Tabmis'!D21</f>
        <v>0</v>
      </c>
      <c r="E21" s="257">
        <f>'B2-01-Tabmis'!E21</f>
        <v>46013468564</v>
      </c>
      <c r="F21" s="257">
        <f>'B2-01-Tabmis'!F21</f>
        <v>46013468564</v>
      </c>
      <c r="G21" s="257">
        <f>'B2-01-Tabmis'!G21</f>
        <v>0</v>
      </c>
      <c r="H21" s="257">
        <f>'B2-01-Tabmis'!H21</f>
        <v>0</v>
      </c>
      <c r="I21" s="257">
        <f>'B2-01-Tabmis'!I21</f>
        <v>46013468564</v>
      </c>
      <c r="J21" s="257">
        <f>'B2-01-Tabmis'!J21</f>
        <v>0</v>
      </c>
      <c r="K21" s="257">
        <f>'B2-01-Tabmis'!K21</f>
        <v>46013468564</v>
      </c>
      <c r="L21" s="257">
        <f>'B2-01-Tabmis'!L21</f>
        <v>46013468564</v>
      </c>
      <c r="M21" s="257">
        <f>'B2-01-Tabmis'!M21</f>
        <v>0</v>
      </c>
      <c r="N21" s="257">
        <f>'B2-01-Tabmis'!N21</f>
        <v>0</v>
      </c>
    </row>
    <row r="22" spans="1:14" ht="25.5">
      <c r="A22" s="255"/>
      <c r="B22" s="258" t="s">
        <v>657</v>
      </c>
      <c r="C22" s="257">
        <f>'B2-01-Tabmis'!C22</f>
        <v>0</v>
      </c>
      <c r="D22" s="257">
        <f>'B2-01-Tabmis'!D22</f>
        <v>0</v>
      </c>
      <c r="E22" s="257">
        <f>'B2-01-Tabmis'!E22</f>
        <v>0</v>
      </c>
      <c r="F22" s="257">
        <f>'B2-01-Tabmis'!F22</f>
        <v>0</v>
      </c>
      <c r="G22" s="257">
        <f>'B2-01-Tabmis'!G22</f>
        <v>0</v>
      </c>
      <c r="H22" s="257">
        <f>'B2-01-Tabmis'!H22</f>
        <v>0</v>
      </c>
      <c r="I22" s="257">
        <f>'B2-01-Tabmis'!I22</f>
        <v>0</v>
      </c>
      <c r="J22" s="257">
        <f>'B2-01-Tabmis'!J22</f>
        <v>0</v>
      </c>
      <c r="K22" s="257">
        <f>'B2-01-Tabmis'!K22</f>
        <v>0</v>
      </c>
      <c r="L22" s="257">
        <f>'B2-01-Tabmis'!L22</f>
        <v>0</v>
      </c>
      <c r="M22" s="257">
        <f>'B2-01-Tabmis'!M22</f>
        <v>0</v>
      </c>
      <c r="N22" s="257">
        <f>'B2-01-Tabmis'!N22</f>
        <v>0</v>
      </c>
    </row>
    <row r="23" spans="1:14">
      <c r="A23" s="258" t="s">
        <v>658</v>
      </c>
      <c r="B23" s="258" t="s">
        <v>25</v>
      </c>
      <c r="C23" s="257">
        <f>'B2-01-Tabmis'!C23</f>
        <v>19326336315</v>
      </c>
      <c r="D23" s="257">
        <f>'B2-01-Tabmis'!D23</f>
        <v>0</v>
      </c>
      <c r="E23" s="257">
        <f>'B2-01-Tabmis'!E23</f>
        <v>19326336315</v>
      </c>
      <c r="F23" s="257">
        <f>'B2-01-Tabmis'!F23</f>
        <v>19326336315</v>
      </c>
      <c r="G23" s="257">
        <f>'B2-01-Tabmis'!G23</f>
        <v>0</v>
      </c>
      <c r="H23" s="257">
        <f>'B2-01-Tabmis'!H23</f>
        <v>0</v>
      </c>
      <c r="I23" s="257">
        <f>'B2-01-Tabmis'!I23</f>
        <v>19326336315</v>
      </c>
      <c r="J23" s="257">
        <f>'B2-01-Tabmis'!J23</f>
        <v>0</v>
      </c>
      <c r="K23" s="257">
        <f>'B2-01-Tabmis'!K23</f>
        <v>19326336315</v>
      </c>
      <c r="L23" s="257">
        <f>'B2-01-Tabmis'!L23</f>
        <v>19326336315</v>
      </c>
      <c r="M23" s="257">
        <f>'B2-01-Tabmis'!M23</f>
        <v>0</v>
      </c>
      <c r="N23" s="257">
        <f>'B2-01-Tabmis'!N23</f>
        <v>0</v>
      </c>
    </row>
    <row r="24" spans="1:14" ht="38.25">
      <c r="A24" s="255"/>
      <c r="B24" s="258" t="s">
        <v>659</v>
      </c>
      <c r="C24" s="257">
        <f>'B2-01-Tabmis'!C24</f>
        <v>0</v>
      </c>
      <c r="D24" s="257">
        <f>'B2-01-Tabmis'!D24</f>
        <v>0</v>
      </c>
      <c r="E24" s="257">
        <f>'B2-01-Tabmis'!E24</f>
        <v>0</v>
      </c>
      <c r="F24" s="257">
        <f>'B2-01-Tabmis'!F24</f>
        <v>0</v>
      </c>
      <c r="G24" s="257">
        <f>'B2-01-Tabmis'!G24</f>
        <v>0</v>
      </c>
      <c r="H24" s="257">
        <f>'B2-01-Tabmis'!H24</f>
        <v>0</v>
      </c>
      <c r="I24" s="257">
        <f>'B2-01-Tabmis'!I24</f>
        <v>0</v>
      </c>
      <c r="J24" s="257">
        <f>'B2-01-Tabmis'!J24</f>
        <v>0</v>
      </c>
      <c r="K24" s="257">
        <f>'B2-01-Tabmis'!K24</f>
        <v>0</v>
      </c>
      <c r="L24" s="257">
        <f>'B2-01-Tabmis'!L24</f>
        <v>0</v>
      </c>
      <c r="M24" s="257">
        <f>'B2-01-Tabmis'!M24</f>
        <v>0</v>
      </c>
      <c r="N24" s="257">
        <f>'B2-01-Tabmis'!N24</f>
        <v>0</v>
      </c>
    </row>
    <row r="25" spans="1:14">
      <c r="A25" s="258" t="s">
        <v>660</v>
      </c>
      <c r="B25" s="258" t="s">
        <v>27</v>
      </c>
      <c r="C25" s="257">
        <f>'B2-01-Tabmis'!C25</f>
        <v>7769360</v>
      </c>
      <c r="D25" s="257">
        <f>'B2-01-Tabmis'!D25</f>
        <v>0</v>
      </c>
      <c r="E25" s="257">
        <f>'B2-01-Tabmis'!E25</f>
        <v>7769360</v>
      </c>
      <c r="F25" s="257">
        <f>'B2-01-Tabmis'!F25</f>
        <v>7769360</v>
      </c>
      <c r="G25" s="257">
        <f>'B2-01-Tabmis'!G25</f>
        <v>0</v>
      </c>
      <c r="H25" s="257">
        <f>'B2-01-Tabmis'!H25</f>
        <v>0</v>
      </c>
      <c r="I25" s="257">
        <f>'B2-01-Tabmis'!I25</f>
        <v>7769360</v>
      </c>
      <c r="J25" s="257">
        <f>'B2-01-Tabmis'!J25</f>
        <v>0</v>
      </c>
      <c r="K25" s="257">
        <f>'B2-01-Tabmis'!K25</f>
        <v>7769360</v>
      </c>
      <c r="L25" s="257">
        <f>'B2-01-Tabmis'!L25</f>
        <v>7769360</v>
      </c>
      <c r="M25" s="257">
        <f>'B2-01-Tabmis'!M25</f>
        <v>0</v>
      </c>
      <c r="N25" s="257">
        <f>'B2-01-Tabmis'!N25</f>
        <v>0</v>
      </c>
    </row>
    <row r="26" spans="1:14" ht="38.25">
      <c r="A26" s="255"/>
      <c r="B26" s="258" t="s">
        <v>661</v>
      </c>
      <c r="C26" s="257">
        <f>'B2-01-Tabmis'!C26</f>
        <v>0</v>
      </c>
      <c r="D26" s="257">
        <f>'B2-01-Tabmis'!D26</f>
        <v>0</v>
      </c>
      <c r="E26" s="257">
        <f>'B2-01-Tabmis'!E26</f>
        <v>0</v>
      </c>
      <c r="F26" s="257">
        <f>'B2-01-Tabmis'!F26</f>
        <v>0</v>
      </c>
      <c r="G26" s="257">
        <f>'B2-01-Tabmis'!G26</f>
        <v>0</v>
      </c>
      <c r="H26" s="257">
        <f>'B2-01-Tabmis'!H26</f>
        <v>0</v>
      </c>
      <c r="I26" s="257">
        <f>'B2-01-Tabmis'!I26</f>
        <v>0</v>
      </c>
      <c r="J26" s="257">
        <f>'B2-01-Tabmis'!J26</f>
        <v>0</v>
      </c>
      <c r="K26" s="257">
        <f>'B2-01-Tabmis'!K26</f>
        <v>0</v>
      </c>
      <c r="L26" s="257">
        <f>'B2-01-Tabmis'!L26</f>
        <v>0</v>
      </c>
      <c r="M26" s="257">
        <f>'B2-01-Tabmis'!M26</f>
        <v>0</v>
      </c>
      <c r="N26" s="257">
        <f>'B2-01-Tabmis'!N26</f>
        <v>0</v>
      </c>
    </row>
    <row r="27" spans="1:14">
      <c r="A27" s="255"/>
      <c r="B27" s="258" t="s">
        <v>662</v>
      </c>
      <c r="C27" s="257">
        <f>'B2-01-Tabmis'!C27</f>
        <v>0</v>
      </c>
      <c r="D27" s="257">
        <f>'B2-01-Tabmis'!D27</f>
        <v>0</v>
      </c>
      <c r="E27" s="257">
        <f>'B2-01-Tabmis'!E27</f>
        <v>0</v>
      </c>
      <c r="F27" s="257">
        <f>'B2-01-Tabmis'!F27</f>
        <v>0</v>
      </c>
      <c r="G27" s="257">
        <f>'B2-01-Tabmis'!G27</f>
        <v>0</v>
      </c>
      <c r="H27" s="257">
        <f>'B2-01-Tabmis'!H27</f>
        <v>0</v>
      </c>
      <c r="I27" s="257">
        <f>'B2-01-Tabmis'!I27</f>
        <v>0</v>
      </c>
      <c r="J27" s="257">
        <f>'B2-01-Tabmis'!J27</f>
        <v>0</v>
      </c>
      <c r="K27" s="257">
        <f>'B2-01-Tabmis'!K27</f>
        <v>0</v>
      </c>
      <c r="L27" s="257">
        <f>'B2-01-Tabmis'!L27</f>
        <v>0</v>
      </c>
      <c r="M27" s="257">
        <f>'B2-01-Tabmis'!M27</f>
        <v>0</v>
      </c>
      <c r="N27" s="257">
        <f>'B2-01-Tabmis'!N27</f>
        <v>0</v>
      </c>
    </row>
    <row r="28" spans="1:14" ht="25.5">
      <c r="A28" s="258" t="s">
        <v>663</v>
      </c>
      <c r="B28" s="258" t="s">
        <v>664</v>
      </c>
      <c r="C28" s="257">
        <f>'B2-01-Tabmis'!C28</f>
        <v>0</v>
      </c>
      <c r="D28" s="257">
        <f>'B2-01-Tabmis'!D28</f>
        <v>0</v>
      </c>
      <c r="E28" s="257">
        <f>'B2-01-Tabmis'!E28</f>
        <v>0</v>
      </c>
      <c r="F28" s="257">
        <f>'B2-01-Tabmis'!F28</f>
        <v>0</v>
      </c>
      <c r="G28" s="257">
        <f>'B2-01-Tabmis'!G28</f>
        <v>0</v>
      </c>
      <c r="H28" s="257">
        <f>'B2-01-Tabmis'!H28</f>
        <v>0</v>
      </c>
      <c r="I28" s="257">
        <f>'B2-01-Tabmis'!I28</f>
        <v>0</v>
      </c>
      <c r="J28" s="257">
        <f>'B2-01-Tabmis'!J28</f>
        <v>0</v>
      </c>
      <c r="K28" s="257">
        <f>'B2-01-Tabmis'!K28</f>
        <v>0</v>
      </c>
      <c r="L28" s="257">
        <f>'B2-01-Tabmis'!L28</f>
        <v>0</v>
      </c>
      <c r="M28" s="257">
        <f>'B2-01-Tabmis'!M28</f>
        <v>0</v>
      </c>
      <c r="N28" s="257">
        <f>'B2-01-Tabmis'!N28</f>
        <v>0</v>
      </c>
    </row>
    <row r="29" spans="1:14" ht="25.5">
      <c r="A29" s="258" t="s">
        <v>103</v>
      </c>
      <c r="B29" s="258" t="s">
        <v>665</v>
      </c>
      <c r="C29" s="257">
        <f>'B2-01-Tabmis'!C29</f>
        <v>385864060902</v>
      </c>
      <c r="D29" s="257">
        <f>'B2-01-Tabmis'!D29</f>
        <v>0</v>
      </c>
      <c r="E29" s="257">
        <f>'B2-01-Tabmis'!E29</f>
        <v>385864060902</v>
      </c>
      <c r="F29" s="257">
        <f>'B2-01-Tabmis'!F29</f>
        <v>385864060902</v>
      </c>
      <c r="G29" s="257">
        <f>'B2-01-Tabmis'!G29</f>
        <v>0</v>
      </c>
      <c r="H29" s="257">
        <f>'B2-01-Tabmis'!H29</f>
        <v>0</v>
      </c>
      <c r="I29" s="257">
        <f>'B2-01-Tabmis'!I29</f>
        <v>385864060902</v>
      </c>
      <c r="J29" s="257">
        <f>'B2-01-Tabmis'!J29</f>
        <v>0</v>
      </c>
      <c r="K29" s="257">
        <f>'B2-01-Tabmis'!K29</f>
        <v>385864060902</v>
      </c>
      <c r="L29" s="257">
        <f>'B2-01-Tabmis'!L29</f>
        <v>385864060902</v>
      </c>
      <c r="M29" s="257">
        <f>'B2-01-Tabmis'!M29</f>
        <v>0</v>
      </c>
      <c r="N29" s="257">
        <f>'B2-01-Tabmis'!N29</f>
        <v>0</v>
      </c>
    </row>
    <row r="30" spans="1:14" ht="25.5">
      <c r="A30" s="258" t="s">
        <v>291</v>
      </c>
      <c r="B30" s="258" t="s">
        <v>24</v>
      </c>
      <c r="C30" s="257">
        <f>'B2-01-Tabmis'!C30</f>
        <v>256210498589</v>
      </c>
      <c r="D30" s="257">
        <f>'B2-01-Tabmis'!D30</f>
        <v>0</v>
      </c>
      <c r="E30" s="257">
        <f>'B2-01-Tabmis'!E30</f>
        <v>256210498589</v>
      </c>
      <c r="F30" s="257">
        <f>'B2-01-Tabmis'!F30</f>
        <v>256210498589</v>
      </c>
      <c r="G30" s="257">
        <f>'B2-01-Tabmis'!G30</f>
        <v>0</v>
      </c>
      <c r="H30" s="257">
        <f>'B2-01-Tabmis'!H30</f>
        <v>0</v>
      </c>
      <c r="I30" s="257">
        <f>'B2-01-Tabmis'!I30</f>
        <v>256210498589</v>
      </c>
      <c r="J30" s="257">
        <f>'B2-01-Tabmis'!J30</f>
        <v>0</v>
      </c>
      <c r="K30" s="257">
        <f>'B2-01-Tabmis'!K30</f>
        <v>256210498589</v>
      </c>
      <c r="L30" s="257">
        <f>'B2-01-Tabmis'!L30</f>
        <v>256210498589</v>
      </c>
      <c r="M30" s="257">
        <f>'B2-01-Tabmis'!M30</f>
        <v>0</v>
      </c>
      <c r="N30" s="257">
        <f>'B2-01-Tabmis'!N30</f>
        <v>0</v>
      </c>
    </row>
    <row r="31" spans="1:14" ht="63.75">
      <c r="A31" s="255"/>
      <c r="B31" s="258" t="s">
        <v>654</v>
      </c>
      <c r="C31" s="257">
        <f>'B2-01-Tabmis'!C31</f>
        <v>0</v>
      </c>
      <c r="D31" s="257">
        <f>'B2-01-Tabmis'!D31</f>
        <v>0</v>
      </c>
      <c r="E31" s="257">
        <f>'B2-01-Tabmis'!E31</f>
        <v>0</v>
      </c>
      <c r="F31" s="257">
        <f>'B2-01-Tabmis'!F31</f>
        <v>0</v>
      </c>
      <c r="G31" s="257">
        <f>'B2-01-Tabmis'!G31</f>
        <v>0</v>
      </c>
      <c r="H31" s="257">
        <f>'B2-01-Tabmis'!H31</f>
        <v>0</v>
      </c>
      <c r="I31" s="257">
        <f>'B2-01-Tabmis'!I31</f>
        <v>0</v>
      </c>
      <c r="J31" s="257">
        <f>'B2-01-Tabmis'!J31</f>
        <v>0</v>
      </c>
      <c r="K31" s="257">
        <f>'B2-01-Tabmis'!K31</f>
        <v>0</v>
      </c>
      <c r="L31" s="257">
        <f>'B2-01-Tabmis'!L31</f>
        <v>0</v>
      </c>
      <c r="M31" s="257">
        <f>'B2-01-Tabmis'!M31</f>
        <v>0</v>
      </c>
      <c r="N31" s="257">
        <f>'B2-01-Tabmis'!N31</f>
        <v>0</v>
      </c>
    </row>
    <row r="32" spans="1:14" ht="25.5">
      <c r="A32" s="258" t="s">
        <v>292</v>
      </c>
      <c r="B32" s="258" t="s">
        <v>656</v>
      </c>
      <c r="C32" s="257">
        <f>'B2-01-Tabmis'!C32</f>
        <v>0</v>
      </c>
      <c r="D32" s="257">
        <f>'B2-01-Tabmis'!D32</f>
        <v>0</v>
      </c>
      <c r="E32" s="257">
        <f>'B2-01-Tabmis'!E32</f>
        <v>0</v>
      </c>
      <c r="F32" s="257">
        <f>'B2-01-Tabmis'!F32</f>
        <v>0</v>
      </c>
      <c r="G32" s="257">
        <f>'B2-01-Tabmis'!G32</f>
        <v>0</v>
      </c>
      <c r="H32" s="257">
        <f>'B2-01-Tabmis'!H32</f>
        <v>0</v>
      </c>
      <c r="I32" s="257">
        <f>'B2-01-Tabmis'!I32</f>
        <v>0</v>
      </c>
      <c r="J32" s="257">
        <f>'B2-01-Tabmis'!J32</f>
        <v>0</v>
      </c>
      <c r="K32" s="257">
        <f>'B2-01-Tabmis'!K32</f>
        <v>0</v>
      </c>
      <c r="L32" s="257">
        <f>'B2-01-Tabmis'!L32</f>
        <v>0</v>
      </c>
      <c r="M32" s="257">
        <f>'B2-01-Tabmis'!M32</f>
        <v>0</v>
      </c>
      <c r="N32" s="257">
        <f>'B2-01-Tabmis'!N32</f>
        <v>0</v>
      </c>
    </row>
    <row r="33" spans="1:14" ht="25.5">
      <c r="A33" s="255"/>
      <c r="B33" s="258" t="s">
        <v>657</v>
      </c>
      <c r="C33" s="257">
        <f>'B2-01-Tabmis'!C33</f>
        <v>0</v>
      </c>
      <c r="D33" s="257">
        <f>'B2-01-Tabmis'!D33</f>
        <v>0</v>
      </c>
      <c r="E33" s="257">
        <f>'B2-01-Tabmis'!E33</f>
        <v>0</v>
      </c>
      <c r="F33" s="257">
        <f>'B2-01-Tabmis'!F33</f>
        <v>0</v>
      </c>
      <c r="G33" s="257">
        <f>'B2-01-Tabmis'!G33</f>
        <v>0</v>
      </c>
      <c r="H33" s="257">
        <f>'B2-01-Tabmis'!H33</f>
        <v>0</v>
      </c>
      <c r="I33" s="257">
        <f>'B2-01-Tabmis'!I33</f>
        <v>0</v>
      </c>
      <c r="J33" s="257">
        <f>'B2-01-Tabmis'!J33</f>
        <v>0</v>
      </c>
      <c r="K33" s="257">
        <f>'B2-01-Tabmis'!K33</f>
        <v>0</v>
      </c>
      <c r="L33" s="257">
        <f>'B2-01-Tabmis'!L33</f>
        <v>0</v>
      </c>
      <c r="M33" s="257">
        <f>'B2-01-Tabmis'!M33</f>
        <v>0</v>
      </c>
      <c r="N33" s="257">
        <f>'B2-01-Tabmis'!N33</f>
        <v>0</v>
      </c>
    </row>
    <row r="34" spans="1:14">
      <c r="A34" s="258" t="s">
        <v>293</v>
      </c>
      <c r="B34" s="258" t="s">
        <v>25</v>
      </c>
      <c r="C34" s="257">
        <f>'B2-01-Tabmis'!C34</f>
        <v>57151556679</v>
      </c>
      <c r="D34" s="257">
        <f>'B2-01-Tabmis'!D34</f>
        <v>0</v>
      </c>
      <c r="E34" s="257">
        <f>'B2-01-Tabmis'!E34</f>
        <v>57151556679</v>
      </c>
      <c r="F34" s="257">
        <f>'B2-01-Tabmis'!F34</f>
        <v>57151556679</v>
      </c>
      <c r="G34" s="257">
        <f>'B2-01-Tabmis'!G34</f>
        <v>0</v>
      </c>
      <c r="H34" s="257">
        <f>'B2-01-Tabmis'!H34</f>
        <v>0</v>
      </c>
      <c r="I34" s="257">
        <f>'B2-01-Tabmis'!I34</f>
        <v>57151556679</v>
      </c>
      <c r="J34" s="257">
        <f>'B2-01-Tabmis'!J34</f>
        <v>0</v>
      </c>
      <c r="K34" s="257">
        <f>'B2-01-Tabmis'!K34</f>
        <v>57151556679</v>
      </c>
      <c r="L34" s="257">
        <f>'B2-01-Tabmis'!L34</f>
        <v>57151556679</v>
      </c>
      <c r="M34" s="257">
        <f>'B2-01-Tabmis'!M34</f>
        <v>0</v>
      </c>
      <c r="N34" s="257">
        <f>'B2-01-Tabmis'!N34</f>
        <v>0</v>
      </c>
    </row>
    <row r="35" spans="1:14" ht="38.25">
      <c r="A35" s="255"/>
      <c r="B35" s="258" t="s">
        <v>659</v>
      </c>
      <c r="C35" s="257">
        <f>'B2-01-Tabmis'!C35</f>
        <v>0</v>
      </c>
      <c r="D35" s="257">
        <f>'B2-01-Tabmis'!D35</f>
        <v>0</v>
      </c>
      <c r="E35" s="257">
        <f>'B2-01-Tabmis'!E35</f>
        <v>0</v>
      </c>
      <c r="F35" s="257">
        <f>'B2-01-Tabmis'!F35</f>
        <v>0</v>
      </c>
      <c r="G35" s="257">
        <f>'B2-01-Tabmis'!G35</f>
        <v>0</v>
      </c>
      <c r="H35" s="257">
        <f>'B2-01-Tabmis'!H35</f>
        <v>0</v>
      </c>
      <c r="I35" s="257">
        <f>'B2-01-Tabmis'!I35</f>
        <v>0</v>
      </c>
      <c r="J35" s="257">
        <f>'B2-01-Tabmis'!J35</f>
        <v>0</v>
      </c>
      <c r="K35" s="257">
        <f>'B2-01-Tabmis'!K35</f>
        <v>0</v>
      </c>
      <c r="L35" s="257">
        <f>'B2-01-Tabmis'!L35</f>
        <v>0</v>
      </c>
      <c r="M35" s="257">
        <f>'B2-01-Tabmis'!M35</f>
        <v>0</v>
      </c>
      <c r="N35" s="257">
        <f>'B2-01-Tabmis'!N35</f>
        <v>0</v>
      </c>
    </row>
    <row r="36" spans="1:14">
      <c r="A36" s="258" t="s">
        <v>294</v>
      </c>
      <c r="B36" s="258" t="s">
        <v>27</v>
      </c>
      <c r="C36" s="257">
        <f>'B2-01-Tabmis'!C36</f>
        <v>72502005634</v>
      </c>
      <c r="D36" s="257">
        <f>'B2-01-Tabmis'!D36</f>
        <v>0</v>
      </c>
      <c r="E36" s="257">
        <f>'B2-01-Tabmis'!E36</f>
        <v>72502005634</v>
      </c>
      <c r="F36" s="257">
        <f>'B2-01-Tabmis'!F36</f>
        <v>72502005634</v>
      </c>
      <c r="G36" s="257">
        <f>'B2-01-Tabmis'!G36</f>
        <v>0</v>
      </c>
      <c r="H36" s="257">
        <f>'B2-01-Tabmis'!H36</f>
        <v>0</v>
      </c>
      <c r="I36" s="257">
        <f>'B2-01-Tabmis'!I36</f>
        <v>72502005634</v>
      </c>
      <c r="J36" s="257">
        <f>'B2-01-Tabmis'!J36</f>
        <v>0</v>
      </c>
      <c r="K36" s="257">
        <f>'B2-01-Tabmis'!K36</f>
        <v>72502005634</v>
      </c>
      <c r="L36" s="257">
        <f>'B2-01-Tabmis'!L36</f>
        <v>72502005634</v>
      </c>
      <c r="M36" s="257">
        <f>'B2-01-Tabmis'!M36</f>
        <v>0</v>
      </c>
      <c r="N36" s="257">
        <f>'B2-01-Tabmis'!N36</f>
        <v>0</v>
      </c>
    </row>
    <row r="37" spans="1:14" ht="38.25">
      <c r="A37" s="255"/>
      <c r="B37" s="258" t="s">
        <v>661</v>
      </c>
      <c r="C37" s="257">
        <f>'B2-01-Tabmis'!C37</f>
        <v>0</v>
      </c>
      <c r="D37" s="257">
        <f>'B2-01-Tabmis'!D37</f>
        <v>0</v>
      </c>
      <c r="E37" s="257">
        <f>'B2-01-Tabmis'!E37</f>
        <v>0</v>
      </c>
      <c r="F37" s="257">
        <f>'B2-01-Tabmis'!F37</f>
        <v>0</v>
      </c>
      <c r="G37" s="257">
        <f>'B2-01-Tabmis'!G37</f>
        <v>0</v>
      </c>
      <c r="H37" s="257">
        <f>'B2-01-Tabmis'!H37</f>
        <v>0</v>
      </c>
      <c r="I37" s="257">
        <f>'B2-01-Tabmis'!I37</f>
        <v>0</v>
      </c>
      <c r="J37" s="257">
        <f>'B2-01-Tabmis'!J37</f>
        <v>0</v>
      </c>
      <c r="K37" s="257">
        <f>'B2-01-Tabmis'!K37</f>
        <v>0</v>
      </c>
      <c r="L37" s="257">
        <f>'B2-01-Tabmis'!L37</f>
        <v>0</v>
      </c>
      <c r="M37" s="257">
        <f>'B2-01-Tabmis'!M37</f>
        <v>0</v>
      </c>
      <c r="N37" s="257">
        <f>'B2-01-Tabmis'!N37</f>
        <v>0</v>
      </c>
    </row>
    <row r="38" spans="1:14">
      <c r="A38" s="255"/>
      <c r="B38" s="258" t="s">
        <v>662</v>
      </c>
      <c r="C38" s="257">
        <f>'B2-01-Tabmis'!C38</f>
        <v>0</v>
      </c>
      <c r="D38" s="257">
        <f>'B2-01-Tabmis'!D38</f>
        <v>0</v>
      </c>
      <c r="E38" s="257">
        <f>'B2-01-Tabmis'!E38</f>
        <v>0</v>
      </c>
      <c r="F38" s="257">
        <f>'B2-01-Tabmis'!F38</f>
        <v>0</v>
      </c>
      <c r="G38" s="257">
        <f>'B2-01-Tabmis'!G38</f>
        <v>0</v>
      </c>
      <c r="H38" s="257">
        <f>'B2-01-Tabmis'!H38</f>
        <v>0</v>
      </c>
      <c r="I38" s="257">
        <f>'B2-01-Tabmis'!I38</f>
        <v>0</v>
      </c>
      <c r="J38" s="257">
        <f>'B2-01-Tabmis'!J38</f>
        <v>0</v>
      </c>
      <c r="K38" s="257">
        <f>'B2-01-Tabmis'!K38</f>
        <v>0</v>
      </c>
      <c r="L38" s="257">
        <f>'B2-01-Tabmis'!L38</f>
        <v>0</v>
      </c>
      <c r="M38" s="257">
        <f>'B2-01-Tabmis'!M38</f>
        <v>0</v>
      </c>
      <c r="N38" s="257">
        <f>'B2-01-Tabmis'!N38</f>
        <v>0</v>
      </c>
    </row>
    <row r="39" spans="1:14" ht="25.5">
      <c r="A39" s="258" t="s">
        <v>666</v>
      </c>
      <c r="B39" s="258" t="s">
        <v>664</v>
      </c>
      <c r="C39" s="257">
        <f>'B2-01-Tabmis'!C39</f>
        <v>0</v>
      </c>
      <c r="D39" s="257">
        <f>'B2-01-Tabmis'!D39</f>
        <v>0</v>
      </c>
      <c r="E39" s="257">
        <f>'B2-01-Tabmis'!E39</f>
        <v>0</v>
      </c>
      <c r="F39" s="257">
        <f>'B2-01-Tabmis'!F39</f>
        <v>0</v>
      </c>
      <c r="G39" s="257">
        <f>'B2-01-Tabmis'!G39</f>
        <v>0</v>
      </c>
      <c r="H39" s="257">
        <f>'B2-01-Tabmis'!H39</f>
        <v>0</v>
      </c>
      <c r="I39" s="257">
        <f>'B2-01-Tabmis'!I39</f>
        <v>0</v>
      </c>
      <c r="J39" s="257">
        <f>'B2-01-Tabmis'!J39</f>
        <v>0</v>
      </c>
      <c r="K39" s="257">
        <f>'B2-01-Tabmis'!K39</f>
        <v>0</v>
      </c>
      <c r="L39" s="257">
        <f>'B2-01-Tabmis'!L39</f>
        <v>0</v>
      </c>
      <c r="M39" s="257">
        <f>'B2-01-Tabmis'!M39</f>
        <v>0</v>
      </c>
      <c r="N39" s="257">
        <f>'B2-01-Tabmis'!N39</f>
        <v>0</v>
      </c>
    </row>
    <row r="40" spans="1:14" ht="25.5">
      <c r="A40" s="259" t="s">
        <v>82</v>
      </c>
      <c r="B40" s="259" t="s">
        <v>667</v>
      </c>
      <c r="C40" s="257">
        <f>'B2-01-Tabmis'!C40</f>
        <v>35833025159</v>
      </c>
      <c r="D40" s="257">
        <f>'B2-01-Tabmis'!D40</f>
        <v>0</v>
      </c>
      <c r="E40" s="257">
        <f>'B2-01-Tabmis'!E40</f>
        <v>35833025159</v>
      </c>
      <c r="F40" s="257">
        <f>'B2-01-Tabmis'!F40</f>
        <v>35833025159</v>
      </c>
      <c r="G40" s="257">
        <f>'B2-01-Tabmis'!G40</f>
        <v>0</v>
      </c>
      <c r="H40" s="257">
        <f>'B2-01-Tabmis'!H40</f>
        <v>0</v>
      </c>
      <c r="I40" s="257">
        <f>'B2-01-Tabmis'!I40</f>
        <v>35833025159</v>
      </c>
      <c r="J40" s="257">
        <f>'B2-01-Tabmis'!J40</f>
        <v>0</v>
      </c>
      <c r="K40" s="257">
        <f>'B2-01-Tabmis'!K40</f>
        <v>35833025159</v>
      </c>
      <c r="L40" s="257">
        <f>'B2-01-Tabmis'!L40</f>
        <v>35833025159</v>
      </c>
      <c r="M40" s="257">
        <f>'B2-01-Tabmis'!M40</f>
        <v>0</v>
      </c>
      <c r="N40" s="257">
        <f>'B2-01-Tabmis'!N40</f>
        <v>0</v>
      </c>
    </row>
    <row r="41" spans="1:14" ht="25.5">
      <c r="A41" s="258" t="s">
        <v>233</v>
      </c>
      <c r="B41" s="258" t="s">
        <v>24</v>
      </c>
      <c r="C41" s="257">
        <f>'B2-01-Tabmis'!C41</f>
        <v>15544828078</v>
      </c>
      <c r="D41" s="257">
        <f>'B2-01-Tabmis'!D41</f>
        <v>0</v>
      </c>
      <c r="E41" s="257">
        <f>'B2-01-Tabmis'!E41</f>
        <v>15544828078</v>
      </c>
      <c r="F41" s="257">
        <f>'B2-01-Tabmis'!F41</f>
        <v>15544828078</v>
      </c>
      <c r="G41" s="257">
        <f>'B2-01-Tabmis'!G41</f>
        <v>0</v>
      </c>
      <c r="H41" s="257">
        <f>'B2-01-Tabmis'!H41</f>
        <v>0</v>
      </c>
      <c r="I41" s="257">
        <f>'B2-01-Tabmis'!I41</f>
        <v>15544828078</v>
      </c>
      <c r="J41" s="257">
        <f>'B2-01-Tabmis'!J41</f>
        <v>0</v>
      </c>
      <c r="K41" s="257">
        <f>'B2-01-Tabmis'!K41</f>
        <v>15544828078</v>
      </c>
      <c r="L41" s="257">
        <f>'B2-01-Tabmis'!L41</f>
        <v>15544828078</v>
      </c>
      <c r="M41" s="257">
        <f>'B2-01-Tabmis'!M41</f>
        <v>0</v>
      </c>
      <c r="N41" s="257">
        <f>'B2-01-Tabmis'!N41</f>
        <v>0</v>
      </c>
    </row>
    <row r="42" spans="1:14" ht="63.75">
      <c r="A42" s="255"/>
      <c r="B42" s="258" t="s">
        <v>654</v>
      </c>
      <c r="C42" s="257">
        <f>'B2-01-Tabmis'!C42</f>
        <v>0</v>
      </c>
      <c r="D42" s="257">
        <f>'B2-01-Tabmis'!D42</f>
        <v>0</v>
      </c>
      <c r="E42" s="257">
        <f>'B2-01-Tabmis'!E42</f>
        <v>0</v>
      </c>
      <c r="F42" s="257">
        <f>'B2-01-Tabmis'!F42</f>
        <v>0</v>
      </c>
      <c r="G42" s="257">
        <f>'B2-01-Tabmis'!G42</f>
        <v>0</v>
      </c>
      <c r="H42" s="257">
        <f>'B2-01-Tabmis'!H42</f>
        <v>0</v>
      </c>
      <c r="I42" s="257">
        <f>'B2-01-Tabmis'!I42</f>
        <v>0</v>
      </c>
      <c r="J42" s="257">
        <f>'B2-01-Tabmis'!J42</f>
        <v>0</v>
      </c>
      <c r="K42" s="257">
        <f>'B2-01-Tabmis'!K42</f>
        <v>0</v>
      </c>
      <c r="L42" s="257">
        <f>'B2-01-Tabmis'!L42</f>
        <v>0</v>
      </c>
      <c r="M42" s="257">
        <f>'B2-01-Tabmis'!M42</f>
        <v>0</v>
      </c>
      <c r="N42" s="257">
        <f>'B2-01-Tabmis'!N42</f>
        <v>0</v>
      </c>
    </row>
    <row r="43" spans="1:14" ht="25.5">
      <c r="A43" s="258" t="s">
        <v>118</v>
      </c>
      <c r="B43" s="258" t="s">
        <v>656</v>
      </c>
      <c r="C43" s="257">
        <f>'B2-01-Tabmis'!C43</f>
        <v>0</v>
      </c>
      <c r="D43" s="257">
        <f>'B2-01-Tabmis'!D43</f>
        <v>0</v>
      </c>
      <c r="E43" s="257">
        <f>'B2-01-Tabmis'!E43</f>
        <v>0</v>
      </c>
      <c r="F43" s="257">
        <f>'B2-01-Tabmis'!F43</f>
        <v>0</v>
      </c>
      <c r="G43" s="257">
        <f>'B2-01-Tabmis'!G43</f>
        <v>0</v>
      </c>
      <c r="H43" s="257">
        <f>'B2-01-Tabmis'!H43</f>
        <v>0</v>
      </c>
      <c r="I43" s="257">
        <f>'B2-01-Tabmis'!I43</f>
        <v>0</v>
      </c>
      <c r="J43" s="257">
        <f>'B2-01-Tabmis'!J43</f>
        <v>0</v>
      </c>
      <c r="K43" s="257">
        <f>'B2-01-Tabmis'!K43</f>
        <v>0</v>
      </c>
      <c r="L43" s="257">
        <f>'B2-01-Tabmis'!L43</f>
        <v>0</v>
      </c>
      <c r="M43" s="257">
        <f>'B2-01-Tabmis'!M43</f>
        <v>0</v>
      </c>
      <c r="N43" s="257">
        <f>'B2-01-Tabmis'!N43</f>
        <v>0</v>
      </c>
    </row>
    <row r="44" spans="1:14" ht="25.5">
      <c r="A44" s="255"/>
      <c r="B44" s="258" t="s">
        <v>657</v>
      </c>
      <c r="C44" s="257">
        <f>'B2-01-Tabmis'!C44</f>
        <v>0</v>
      </c>
      <c r="D44" s="257">
        <f>'B2-01-Tabmis'!D44</f>
        <v>0</v>
      </c>
      <c r="E44" s="257">
        <f>'B2-01-Tabmis'!E44</f>
        <v>0</v>
      </c>
      <c r="F44" s="257">
        <f>'B2-01-Tabmis'!F44</f>
        <v>0</v>
      </c>
      <c r="G44" s="257">
        <f>'B2-01-Tabmis'!G44</f>
        <v>0</v>
      </c>
      <c r="H44" s="257">
        <f>'B2-01-Tabmis'!H44</f>
        <v>0</v>
      </c>
      <c r="I44" s="257">
        <f>'B2-01-Tabmis'!I44</f>
        <v>0</v>
      </c>
      <c r="J44" s="257">
        <f>'B2-01-Tabmis'!J44</f>
        <v>0</v>
      </c>
      <c r="K44" s="257">
        <f>'B2-01-Tabmis'!K44</f>
        <v>0</v>
      </c>
      <c r="L44" s="257">
        <f>'B2-01-Tabmis'!L44</f>
        <v>0</v>
      </c>
      <c r="M44" s="257">
        <f>'B2-01-Tabmis'!M44</f>
        <v>0</v>
      </c>
      <c r="N44" s="257">
        <f>'B2-01-Tabmis'!N44</f>
        <v>0</v>
      </c>
    </row>
    <row r="45" spans="1:14">
      <c r="A45" s="258" t="s">
        <v>109</v>
      </c>
      <c r="B45" s="258" t="s">
        <v>25</v>
      </c>
      <c r="C45" s="257">
        <f>'B2-01-Tabmis'!C45</f>
        <v>20204109441</v>
      </c>
      <c r="D45" s="257">
        <f>'B2-01-Tabmis'!D45</f>
        <v>0</v>
      </c>
      <c r="E45" s="257">
        <f>'B2-01-Tabmis'!E45</f>
        <v>20204109441</v>
      </c>
      <c r="F45" s="257">
        <f>'B2-01-Tabmis'!F45</f>
        <v>20204109441</v>
      </c>
      <c r="G45" s="257">
        <f>'B2-01-Tabmis'!G45</f>
        <v>0</v>
      </c>
      <c r="H45" s="257">
        <f>'B2-01-Tabmis'!H45</f>
        <v>0</v>
      </c>
      <c r="I45" s="257">
        <f>'B2-01-Tabmis'!I45</f>
        <v>20204109441</v>
      </c>
      <c r="J45" s="257">
        <f>'B2-01-Tabmis'!J45</f>
        <v>0</v>
      </c>
      <c r="K45" s="257">
        <f>'B2-01-Tabmis'!K45</f>
        <v>20204109441</v>
      </c>
      <c r="L45" s="257">
        <f>'B2-01-Tabmis'!L45</f>
        <v>20204109441</v>
      </c>
      <c r="M45" s="257">
        <f>'B2-01-Tabmis'!M45</f>
        <v>0</v>
      </c>
      <c r="N45" s="257">
        <f>'B2-01-Tabmis'!N45</f>
        <v>0</v>
      </c>
    </row>
    <row r="46" spans="1:14" ht="38.25">
      <c r="A46" s="255"/>
      <c r="B46" s="258" t="s">
        <v>659</v>
      </c>
      <c r="C46" s="257">
        <f>'B2-01-Tabmis'!C46</f>
        <v>0</v>
      </c>
      <c r="D46" s="257">
        <f>'B2-01-Tabmis'!D46</f>
        <v>0</v>
      </c>
      <c r="E46" s="257">
        <f>'B2-01-Tabmis'!E46</f>
        <v>0</v>
      </c>
      <c r="F46" s="257">
        <f>'B2-01-Tabmis'!F46</f>
        <v>0</v>
      </c>
      <c r="G46" s="257">
        <f>'B2-01-Tabmis'!G46</f>
        <v>0</v>
      </c>
      <c r="H46" s="257">
        <f>'B2-01-Tabmis'!H46</f>
        <v>0</v>
      </c>
      <c r="I46" s="257">
        <f>'B2-01-Tabmis'!I46</f>
        <v>0</v>
      </c>
      <c r="J46" s="257">
        <f>'B2-01-Tabmis'!J46</f>
        <v>0</v>
      </c>
      <c r="K46" s="257">
        <f>'B2-01-Tabmis'!K46</f>
        <v>0</v>
      </c>
      <c r="L46" s="257">
        <f>'B2-01-Tabmis'!L46</f>
        <v>0</v>
      </c>
      <c r="M46" s="257">
        <f>'B2-01-Tabmis'!M46</f>
        <v>0</v>
      </c>
      <c r="N46" s="257">
        <f>'B2-01-Tabmis'!N46</f>
        <v>0</v>
      </c>
    </row>
    <row r="47" spans="1:14">
      <c r="A47" s="258" t="s">
        <v>110</v>
      </c>
      <c r="B47" s="258" t="s">
        <v>27</v>
      </c>
      <c r="C47" s="257">
        <f>'B2-01-Tabmis'!C47</f>
        <v>84087640</v>
      </c>
      <c r="D47" s="257">
        <f>'B2-01-Tabmis'!D47</f>
        <v>0</v>
      </c>
      <c r="E47" s="257">
        <f>'B2-01-Tabmis'!E47</f>
        <v>84087640</v>
      </c>
      <c r="F47" s="257">
        <f>'B2-01-Tabmis'!F47</f>
        <v>84087640</v>
      </c>
      <c r="G47" s="257">
        <f>'B2-01-Tabmis'!G47</f>
        <v>0</v>
      </c>
      <c r="H47" s="257">
        <f>'B2-01-Tabmis'!H47</f>
        <v>0</v>
      </c>
      <c r="I47" s="257">
        <f>'B2-01-Tabmis'!I47</f>
        <v>84087640</v>
      </c>
      <c r="J47" s="257">
        <f>'B2-01-Tabmis'!J47</f>
        <v>0</v>
      </c>
      <c r="K47" s="257">
        <f>'B2-01-Tabmis'!K47</f>
        <v>84087640</v>
      </c>
      <c r="L47" s="257">
        <f>'B2-01-Tabmis'!L47</f>
        <v>84087640</v>
      </c>
      <c r="M47" s="257">
        <f>'B2-01-Tabmis'!M47</f>
        <v>0</v>
      </c>
      <c r="N47" s="257">
        <f>'B2-01-Tabmis'!N47</f>
        <v>0</v>
      </c>
    </row>
    <row r="48" spans="1:14" ht="38.25">
      <c r="A48" s="255"/>
      <c r="B48" s="258" t="s">
        <v>668</v>
      </c>
      <c r="C48" s="257">
        <f>'B2-01-Tabmis'!C48</f>
        <v>0</v>
      </c>
      <c r="D48" s="257">
        <f>'B2-01-Tabmis'!D48</f>
        <v>0</v>
      </c>
      <c r="E48" s="257">
        <f>'B2-01-Tabmis'!E48</f>
        <v>0</v>
      </c>
      <c r="F48" s="257">
        <f>'B2-01-Tabmis'!F48</f>
        <v>0</v>
      </c>
      <c r="G48" s="257">
        <f>'B2-01-Tabmis'!G48</f>
        <v>0</v>
      </c>
      <c r="H48" s="257">
        <f>'B2-01-Tabmis'!H48</f>
        <v>0</v>
      </c>
      <c r="I48" s="257">
        <f>'B2-01-Tabmis'!I48</f>
        <v>0</v>
      </c>
      <c r="J48" s="257">
        <f>'B2-01-Tabmis'!J48</f>
        <v>0</v>
      </c>
      <c r="K48" s="257">
        <f>'B2-01-Tabmis'!K48</f>
        <v>0</v>
      </c>
      <c r="L48" s="257">
        <f>'B2-01-Tabmis'!L48</f>
        <v>0</v>
      </c>
      <c r="M48" s="257">
        <f>'B2-01-Tabmis'!M48</f>
        <v>0</v>
      </c>
      <c r="N48" s="257">
        <f>'B2-01-Tabmis'!N48</f>
        <v>0</v>
      </c>
    </row>
    <row r="49" spans="1:14">
      <c r="A49" s="255"/>
      <c r="B49" s="258" t="s">
        <v>669</v>
      </c>
      <c r="C49" s="257">
        <f>'B2-01-Tabmis'!C49</f>
        <v>0</v>
      </c>
      <c r="D49" s="257">
        <f>'B2-01-Tabmis'!D49</f>
        <v>0</v>
      </c>
      <c r="E49" s="257">
        <f>'B2-01-Tabmis'!E49</f>
        <v>0</v>
      </c>
      <c r="F49" s="257">
        <f>'B2-01-Tabmis'!F49</f>
        <v>0</v>
      </c>
      <c r="G49" s="257">
        <f>'B2-01-Tabmis'!G49</f>
        <v>0</v>
      </c>
      <c r="H49" s="257">
        <f>'B2-01-Tabmis'!H49</f>
        <v>0</v>
      </c>
      <c r="I49" s="257">
        <f>'B2-01-Tabmis'!I49</f>
        <v>0</v>
      </c>
      <c r="J49" s="257">
        <f>'B2-01-Tabmis'!J49</f>
        <v>0</v>
      </c>
      <c r="K49" s="257">
        <f>'B2-01-Tabmis'!K49</f>
        <v>0</v>
      </c>
      <c r="L49" s="257">
        <f>'B2-01-Tabmis'!L49</f>
        <v>0</v>
      </c>
      <c r="M49" s="257">
        <f>'B2-01-Tabmis'!M49</f>
        <v>0</v>
      </c>
      <c r="N49" s="257">
        <f>'B2-01-Tabmis'!N49</f>
        <v>0</v>
      </c>
    </row>
    <row r="50" spans="1:14" ht="25.5">
      <c r="A50" s="258" t="s">
        <v>111</v>
      </c>
      <c r="B50" s="258" t="s">
        <v>670</v>
      </c>
      <c r="C50" s="257">
        <f>'B2-01-Tabmis'!C50</f>
        <v>0</v>
      </c>
      <c r="D50" s="257">
        <f>'B2-01-Tabmis'!D50</f>
        <v>0</v>
      </c>
      <c r="E50" s="257">
        <f>'B2-01-Tabmis'!E50</f>
        <v>0</v>
      </c>
      <c r="F50" s="257">
        <f>'B2-01-Tabmis'!F50</f>
        <v>0</v>
      </c>
      <c r="G50" s="257">
        <f>'B2-01-Tabmis'!G50</f>
        <v>0</v>
      </c>
      <c r="H50" s="257">
        <f>'B2-01-Tabmis'!H50</f>
        <v>0</v>
      </c>
      <c r="I50" s="257">
        <f>'B2-01-Tabmis'!I50</f>
        <v>0</v>
      </c>
      <c r="J50" s="257">
        <f>'B2-01-Tabmis'!J50</f>
        <v>0</v>
      </c>
      <c r="K50" s="257">
        <f>'B2-01-Tabmis'!K50</f>
        <v>0</v>
      </c>
      <c r="L50" s="257">
        <f>'B2-01-Tabmis'!L50</f>
        <v>0</v>
      </c>
      <c r="M50" s="257">
        <f>'B2-01-Tabmis'!M50</f>
        <v>0</v>
      </c>
      <c r="N50" s="257">
        <f>'B2-01-Tabmis'!N50</f>
        <v>0</v>
      </c>
    </row>
    <row r="51" spans="1:14" ht="25.5">
      <c r="A51" s="259" t="s">
        <v>83</v>
      </c>
      <c r="B51" s="259" t="s">
        <v>671</v>
      </c>
      <c r="C51" s="257">
        <f>'B2-01-Tabmis'!C51</f>
        <v>943678592750</v>
      </c>
      <c r="D51" s="257">
        <f>'B2-01-Tabmis'!D51</f>
        <v>0</v>
      </c>
      <c r="E51" s="257">
        <f>'B2-01-Tabmis'!E51</f>
        <v>943678592750</v>
      </c>
      <c r="F51" s="257">
        <f>'B2-01-Tabmis'!F51</f>
        <v>49580142319</v>
      </c>
      <c r="G51" s="257">
        <f>'B2-01-Tabmis'!G51</f>
        <v>894098450431</v>
      </c>
      <c r="H51" s="257">
        <f>'B2-01-Tabmis'!H51</f>
        <v>0</v>
      </c>
      <c r="I51" s="257">
        <f>'B2-01-Tabmis'!I51</f>
        <v>943678592750</v>
      </c>
      <c r="J51" s="257">
        <f>'B2-01-Tabmis'!J51</f>
        <v>0</v>
      </c>
      <c r="K51" s="257">
        <f>'B2-01-Tabmis'!K51</f>
        <v>943678592750</v>
      </c>
      <c r="L51" s="257">
        <f>'B2-01-Tabmis'!L51</f>
        <v>49580142319</v>
      </c>
      <c r="M51" s="257">
        <f>'B2-01-Tabmis'!M51</f>
        <v>894098450431</v>
      </c>
      <c r="N51" s="257">
        <f>'B2-01-Tabmis'!N51</f>
        <v>0</v>
      </c>
    </row>
    <row r="52" spans="1:14" ht="25.5">
      <c r="A52" s="258" t="s">
        <v>215</v>
      </c>
      <c r="B52" s="258" t="s">
        <v>24</v>
      </c>
      <c r="C52" s="257">
        <f>'B2-01-Tabmis'!C52</f>
        <v>519258040006</v>
      </c>
      <c r="D52" s="257">
        <f>'B2-01-Tabmis'!D52</f>
        <v>0</v>
      </c>
      <c r="E52" s="257">
        <f>'B2-01-Tabmis'!E52</f>
        <v>519258040006</v>
      </c>
      <c r="F52" s="257">
        <f>'B2-01-Tabmis'!F52</f>
        <v>0</v>
      </c>
      <c r="G52" s="257">
        <f>'B2-01-Tabmis'!G52</f>
        <v>519258040006</v>
      </c>
      <c r="H52" s="257">
        <f>'B2-01-Tabmis'!H52</f>
        <v>0</v>
      </c>
      <c r="I52" s="257">
        <f>'B2-01-Tabmis'!I52</f>
        <v>519258040006</v>
      </c>
      <c r="J52" s="257">
        <f>'B2-01-Tabmis'!J52</f>
        <v>0</v>
      </c>
      <c r="K52" s="257">
        <f>'B2-01-Tabmis'!K52</f>
        <v>519258040006</v>
      </c>
      <c r="L52" s="257">
        <f>'B2-01-Tabmis'!L52</f>
        <v>0</v>
      </c>
      <c r="M52" s="257">
        <f>'B2-01-Tabmis'!M52</f>
        <v>519258040006</v>
      </c>
      <c r="N52" s="257">
        <f>'B2-01-Tabmis'!N52</f>
        <v>0</v>
      </c>
    </row>
    <row r="53" spans="1:14" ht="63.75">
      <c r="A53" s="255"/>
      <c r="B53" s="258" t="s">
        <v>654</v>
      </c>
      <c r="C53" s="257">
        <f>'B2-01-Tabmis'!C53</f>
        <v>0</v>
      </c>
      <c r="D53" s="257">
        <f>'B2-01-Tabmis'!D53</f>
        <v>0</v>
      </c>
      <c r="E53" s="257">
        <f>'B2-01-Tabmis'!E53</f>
        <v>0</v>
      </c>
      <c r="F53" s="257">
        <f>'B2-01-Tabmis'!F53</f>
        <v>0</v>
      </c>
      <c r="G53" s="257">
        <f>'B2-01-Tabmis'!G53</f>
        <v>0</v>
      </c>
      <c r="H53" s="257">
        <f>'B2-01-Tabmis'!H53</f>
        <v>0</v>
      </c>
      <c r="I53" s="257">
        <f>'B2-01-Tabmis'!I53</f>
        <v>0</v>
      </c>
      <c r="J53" s="257">
        <f>'B2-01-Tabmis'!J53</f>
        <v>0</v>
      </c>
      <c r="K53" s="257">
        <f>'B2-01-Tabmis'!K53</f>
        <v>0</v>
      </c>
      <c r="L53" s="257">
        <f>'B2-01-Tabmis'!L53</f>
        <v>0</v>
      </c>
      <c r="M53" s="257">
        <f>'B2-01-Tabmis'!M53</f>
        <v>0</v>
      </c>
      <c r="N53" s="257">
        <f>'B2-01-Tabmis'!N53</f>
        <v>0</v>
      </c>
    </row>
    <row r="54" spans="1:14" ht="25.5">
      <c r="A54" s="258" t="s">
        <v>87</v>
      </c>
      <c r="B54" s="258" t="s">
        <v>656</v>
      </c>
      <c r="C54" s="257">
        <f>'B2-01-Tabmis'!C54</f>
        <v>32776736667</v>
      </c>
      <c r="D54" s="257">
        <f>'B2-01-Tabmis'!D54</f>
        <v>0</v>
      </c>
      <c r="E54" s="257">
        <f>'B2-01-Tabmis'!E54</f>
        <v>32776736667</v>
      </c>
      <c r="F54" s="257">
        <f>'B2-01-Tabmis'!F54</f>
        <v>32776736667</v>
      </c>
      <c r="G54" s="257">
        <f>'B2-01-Tabmis'!G54</f>
        <v>0</v>
      </c>
      <c r="H54" s="257">
        <f>'B2-01-Tabmis'!H54</f>
        <v>0</v>
      </c>
      <c r="I54" s="257">
        <f>'B2-01-Tabmis'!I54</f>
        <v>32776736667</v>
      </c>
      <c r="J54" s="257">
        <f>'B2-01-Tabmis'!J54</f>
        <v>0</v>
      </c>
      <c r="K54" s="257">
        <f>'B2-01-Tabmis'!K54</f>
        <v>32776736667</v>
      </c>
      <c r="L54" s="257">
        <f>'B2-01-Tabmis'!L54</f>
        <v>32776736667</v>
      </c>
      <c r="M54" s="257">
        <f>'B2-01-Tabmis'!M54</f>
        <v>0</v>
      </c>
      <c r="N54" s="257">
        <f>'B2-01-Tabmis'!N54</f>
        <v>0</v>
      </c>
    </row>
    <row r="55" spans="1:14" ht="25.5">
      <c r="A55" s="255"/>
      <c r="B55" s="258" t="s">
        <v>657</v>
      </c>
      <c r="C55" s="257">
        <f>'B2-01-Tabmis'!C55</f>
        <v>0</v>
      </c>
      <c r="D55" s="257">
        <f>'B2-01-Tabmis'!D55</f>
        <v>0</v>
      </c>
      <c r="E55" s="257">
        <f>'B2-01-Tabmis'!E55</f>
        <v>0</v>
      </c>
      <c r="F55" s="257">
        <f>'B2-01-Tabmis'!F55</f>
        <v>0</v>
      </c>
      <c r="G55" s="257">
        <f>'B2-01-Tabmis'!G55</f>
        <v>0</v>
      </c>
      <c r="H55" s="257">
        <f>'B2-01-Tabmis'!H55</f>
        <v>0</v>
      </c>
      <c r="I55" s="257">
        <f>'B2-01-Tabmis'!I55</f>
        <v>0</v>
      </c>
      <c r="J55" s="257">
        <f>'B2-01-Tabmis'!J55</f>
        <v>0</v>
      </c>
      <c r="K55" s="257">
        <f>'B2-01-Tabmis'!K55</f>
        <v>0</v>
      </c>
      <c r="L55" s="257">
        <f>'B2-01-Tabmis'!L55</f>
        <v>0</v>
      </c>
      <c r="M55" s="257">
        <f>'B2-01-Tabmis'!M55</f>
        <v>0</v>
      </c>
      <c r="N55" s="257">
        <f>'B2-01-Tabmis'!N55</f>
        <v>0</v>
      </c>
    </row>
    <row r="56" spans="1:14">
      <c r="A56" s="258" t="s">
        <v>595</v>
      </c>
      <c r="B56" s="258" t="s">
        <v>25</v>
      </c>
      <c r="C56" s="257">
        <f>'B2-01-Tabmis'!C56</f>
        <v>374840410425</v>
      </c>
      <c r="D56" s="257">
        <f>'B2-01-Tabmis'!D56</f>
        <v>0</v>
      </c>
      <c r="E56" s="257">
        <f>'B2-01-Tabmis'!E56</f>
        <v>374840410425</v>
      </c>
      <c r="F56" s="257">
        <f>'B2-01-Tabmis'!F56</f>
        <v>0</v>
      </c>
      <c r="G56" s="257">
        <f>'B2-01-Tabmis'!G56</f>
        <v>374840410425</v>
      </c>
      <c r="H56" s="257">
        <f>'B2-01-Tabmis'!H56</f>
        <v>0</v>
      </c>
      <c r="I56" s="257">
        <f>'B2-01-Tabmis'!I56</f>
        <v>374840410425</v>
      </c>
      <c r="J56" s="257">
        <f>'B2-01-Tabmis'!J56</f>
        <v>0</v>
      </c>
      <c r="K56" s="257">
        <f>'B2-01-Tabmis'!K56</f>
        <v>374840410425</v>
      </c>
      <c r="L56" s="257">
        <f>'B2-01-Tabmis'!L56</f>
        <v>0</v>
      </c>
      <c r="M56" s="257">
        <f>'B2-01-Tabmis'!M56</f>
        <v>374840410425</v>
      </c>
      <c r="N56" s="257">
        <f>'B2-01-Tabmis'!N56</f>
        <v>0</v>
      </c>
    </row>
    <row r="57" spans="1:14" ht="38.25">
      <c r="A57" s="255"/>
      <c r="B57" s="258" t="s">
        <v>659</v>
      </c>
      <c r="C57" s="257">
        <f>'B2-01-Tabmis'!C57</f>
        <v>0</v>
      </c>
      <c r="D57" s="257">
        <f>'B2-01-Tabmis'!D57</f>
        <v>0</v>
      </c>
      <c r="E57" s="257">
        <f>'B2-01-Tabmis'!E57</f>
        <v>0</v>
      </c>
      <c r="F57" s="257">
        <f>'B2-01-Tabmis'!F57</f>
        <v>0</v>
      </c>
      <c r="G57" s="257">
        <f>'B2-01-Tabmis'!G57</f>
        <v>0</v>
      </c>
      <c r="H57" s="257">
        <f>'B2-01-Tabmis'!H57</f>
        <v>0</v>
      </c>
      <c r="I57" s="257">
        <f>'B2-01-Tabmis'!I57</f>
        <v>0</v>
      </c>
      <c r="J57" s="257">
        <f>'B2-01-Tabmis'!J57</f>
        <v>0</v>
      </c>
      <c r="K57" s="257">
        <f>'B2-01-Tabmis'!K57</f>
        <v>0</v>
      </c>
      <c r="L57" s="257">
        <f>'B2-01-Tabmis'!L57</f>
        <v>0</v>
      </c>
      <c r="M57" s="257">
        <f>'B2-01-Tabmis'!M57</f>
        <v>0</v>
      </c>
      <c r="N57" s="257">
        <f>'B2-01-Tabmis'!N57</f>
        <v>0</v>
      </c>
    </row>
    <row r="58" spans="1:14">
      <c r="A58" s="258" t="s">
        <v>596</v>
      </c>
      <c r="B58" s="258" t="s">
        <v>27</v>
      </c>
      <c r="C58" s="257">
        <f>'B2-01-Tabmis'!C58</f>
        <v>16803405652</v>
      </c>
      <c r="D58" s="257">
        <f>'B2-01-Tabmis'!D58</f>
        <v>0</v>
      </c>
      <c r="E58" s="257">
        <f>'B2-01-Tabmis'!E58</f>
        <v>16803405652</v>
      </c>
      <c r="F58" s="257">
        <f>'B2-01-Tabmis'!F58</f>
        <v>16803405652</v>
      </c>
      <c r="G58" s="257">
        <f>'B2-01-Tabmis'!G58</f>
        <v>0</v>
      </c>
      <c r="H58" s="257">
        <f>'B2-01-Tabmis'!H58</f>
        <v>0</v>
      </c>
      <c r="I58" s="257">
        <f>'B2-01-Tabmis'!I58</f>
        <v>16803405652</v>
      </c>
      <c r="J58" s="257">
        <f>'B2-01-Tabmis'!J58</f>
        <v>0</v>
      </c>
      <c r="K58" s="257">
        <f>'B2-01-Tabmis'!K58</f>
        <v>16803405652</v>
      </c>
      <c r="L58" s="257">
        <f>'B2-01-Tabmis'!L58</f>
        <v>16803405652</v>
      </c>
      <c r="M58" s="257">
        <f>'B2-01-Tabmis'!M58</f>
        <v>0</v>
      </c>
      <c r="N58" s="257">
        <f>'B2-01-Tabmis'!N58</f>
        <v>0</v>
      </c>
    </row>
    <row r="59" spans="1:14" ht="38.25">
      <c r="A59" s="255"/>
      <c r="B59" s="258" t="s">
        <v>668</v>
      </c>
      <c r="C59" s="257">
        <f>'B2-01-Tabmis'!C59</f>
        <v>0</v>
      </c>
      <c r="D59" s="257">
        <f>'B2-01-Tabmis'!D59</f>
        <v>0</v>
      </c>
      <c r="E59" s="257">
        <f>'B2-01-Tabmis'!E59</f>
        <v>0</v>
      </c>
      <c r="F59" s="257">
        <f>'B2-01-Tabmis'!F59</f>
        <v>0</v>
      </c>
      <c r="G59" s="257">
        <f>'B2-01-Tabmis'!G59</f>
        <v>0</v>
      </c>
      <c r="H59" s="257">
        <f>'B2-01-Tabmis'!H59</f>
        <v>0</v>
      </c>
      <c r="I59" s="257">
        <f>'B2-01-Tabmis'!I59</f>
        <v>0</v>
      </c>
      <c r="J59" s="257">
        <f>'B2-01-Tabmis'!J59</f>
        <v>0</v>
      </c>
      <c r="K59" s="257">
        <f>'B2-01-Tabmis'!K59</f>
        <v>0</v>
      </c>
      <c r="L59" s="257">
        <f>'B2-01-Tabmis'!L59</f>
        <v>0</v>
      </c>
      <c r="M59" s="257">
        <f>'B2-01-Tabmis'!M59</f>
        <v>0</v>
      </c>
      <c r="N59" s="257">
        <f>'B2-01-Tabmis'!N59</f>
        <v>0</v>
      </c>
    </row>
    <row r="60" spans="1:14">
      <c r="A60" s="255"/>
      <c r="B60" s="258" t="s">
        <v>669</v>
      </c>
      <c r="C60" s="257">
        <f>'B2-01-Tabmis'!C60</f>
        <v>0</v>
      </c>
      <c r="D60" s="257">
        <f>'B2-01-Tabmis'!D60</f>
        <v>0</v>
      </c>
      <c r="E60" s="257">
        <f>'B2-01-Tabmis'!E60</f>
        <v>0</v>
      </c>
      <c r="F60" s="257">
        <f>'B2-01-Tabmis'!F60</f>
        <v>0</v>
      </c>
      <c r="G60" s="257">
        <f>'B2-01-Tabmis'!G60</f>
        <v>0</v>
      </c>
      <c r="H60" s="257">
        <f>'B2-01-Tabmis'!H60</f>
        <v>0</v>
      </c>
      <c r="I60" s="257">
        <f>'B2-01-Tabmis'!I60</f>
        <v>0</v>
      </c>
      <c r="J60" s="257">
        <f>'B2-01-Tabmis'!J60</f>
        <v>0</v>
      </c>
      <c r="K60" s="257">
        <f>'B2-01-Tabmis'!K60</f>
        <v>0</v>
      </c>
      <c r="L60" s="257">
        <f>'B2-01-Tabmis'!L60</f>
        <v>0</v>
      </c>
      <c r="M60" s="257">
        <f>'B2-01-Tabmis'!M60</f>
        <v>0</v>
      </c>
      <c r="N60" s="257">
        <f>'B2-01-Tabmis'!N60</f>
        <v>0</v>
      </c>
    </row>
    <row r="61" spans="1:14" ht="25.5">
      <c r="A61" s="258" t="s">
        <v>597</v>
      </c>
      <c r="B61" s="258" t="s">
        <v>670</v>
      </c>
      <c r="C61" s="257">
        <f>'B2-01-Tabmis'!C61</f>
        <v>0</v>
      </c>
      <c r="D61" s="257">
        <f>'B2-01-Tabmis'!D61</f>
        <v>0</v>
      </c>
      <c r="E61" s="257">
        <f>'B2-01-Tabmis'!E61</f>
        <v>0</v>
      </c>
      <c r="F61" s="257">
        <f>'B2-01-Tabmis'!F61</f>
        <v>0</v>
      </c>
      <c r="G61" s="257">
        <f>'B2-01-Tabmis'!G61</f>
        <v>0</v>
      </c>
      <c r="H61" s="257">
        <f>'B2-01-Tabmis'!H61</f>
        <v>0</v>
      </c>
      <c r="I61" s="257">
        <f>'B2-01-Tabmis'!I61</f>
        <v>0</v>
      </c>
      <c r="J61" s="257">
        <f>'B2-01-Tabmis'!J61</f>
        <v>0</v>
      </c>
      <c r="K61" s="257">
        <f>'B2-01-Tabmis'!K61</f>
        <v>0</v>
      </c>
      <c r="L61" s="257">
        <f>'B2-01-Tabmis'!L61</f>
        <v>0</v>
      </c>
      <c r="M61" s="257">
        <f>'B2-01-Tabmis'!M61</f>
        <v>0</v>
      </c>
      <c r="N61" s="257">
        <f>'B2-01-Tabmis'!N61</f>
        <v>0</v>
      </c>
    </row>
    <row r="62" spans="1:14">
      <c r="A62" s="259" t="s">
        <v>84</v>
      </c>
      <c r="B62" s="259" t="s">
        <v>33</v>
      </c>
      <c r="C62" s="257">
        <f>'B2-01-Tabmis'!C62</f>
        <v>479309864908</v>
      </c>
      <c r="D62" s="257">
        <f>'B2-01-Tabmis'!D62</f>
        <v>0</v>
      </c>
      <c r="E62" s="257">
        <f>'B2-01-Tabmis'!E62</f>
        <v>479309864908</v>
      </c>
      <c r="F62" s="257">
        <f>'B2-01-Tabmis'!F62</f>
        <v>479309864908</v>
      </c>
      <c r="G62" s="257">
        <f>'B2-01-Tabmis'!G62</f>
        <v>0</v>
      </c>
      <c r="H62" s="257">
        <f>'B2-01-Tabmis'!H62</f>
        <v>0</v>
      </c>
      <c r="I62" s="257">
        <f>'B2-01-Tabmis'!I62</f>
        <v>479309864908</v>
      </c>
      <c r="J62" s="257">
        <f>'B2-01-Tabmis'!J62</f>
        <v>0</v>
      </c>
      <c r="K62" s="257">
        <f>'B2-01-Tabmis'!K62</f>
        <v>479309864908</v>
      </c>
      <c r="L62" s="257">
        <f>'B2-01-Tabmis'!L62</f>
        <v>479309864908</v>
      </c>
      <c r="M62" s="257">
        <f>'B2-01-Tabmis'!M62</f>
        <v>0</v>
      </c>
      <c r="N62" s="257">
        <f>'B2-01-Tabmis'!N62</f>
        <v>0</v>
      </c>
    </row>
    <row r="63" spans="1:14" ht="25.5">
      <c r="A63" s="259" t="s">
        <v>536</v>
      </c>
      <c r="B63" s="259" t="s">
        <v>672</v>
      </c>
      <c r="C63" s="257">
        <f>'B2-01-Tabmis'!C63</f>
        <v>1700535975775</v>
      </c>
      <c r="D63" s="257">
        <f>'B2-01-Tabmis'!D63</f>
        <v>1067898505928</v>
      </c>
      <c r="E63" s="257">
        <f>'B2-01-Tabmis'!E63</f>
        <v>632637469847</v>
      </c>
      <c r="F63" s="257">
        <f>'B2-01-Tabmis'!F63</f>
        <v>632637469847</v>
      </c>
      <c r="G63" s="257">
        <f>'B2-01-Tabmis'!G63</f>
        <v>0</v>
      </c>
      <c r="H63" s="257">
        <f>'B2-01-Tabmis'!H63</f>
        <v>0</v>
      </c>
      <c r="I63" s="257">
        <f>'B2-01-Tabmis'!I63</f>
        <v>1700535975775</v>
      </c>
      <c r="J63" s="257">
        <f>'B2-01-Tabmis'!J63</f>
        <v>1067898505928</v>
      </c>
      <c r="K63" s="257">
        <f>'B2-01-Tabmis'!K63</f>
        <v>632637469847</v>
      </c>
      <c r="L63" s="257">
        <f>'B2-01-Tabmis'!L63</f>
        <v>632637469847</v>
      </c>
      <c r="M63" s="257">
        <f>'B2-01-Tabmis'!M63</f>
        <v>0</v>
      </c>
      <c r="N63" s="257">
        <f>'B2-01-Tabmis'!N63</f>
        <v>0</v>
      </c>
    </row>
    <row r="64" spans="1:14" ht="25.5">
      <c r="A64" s="255"/>
      <c r="B64" s="258" t="s">
        <v>673</v>
      </c>
      <c r="C64" s="257">
        <f>'B2-01-Tabmis'!C64</f>
        <v>1067898505928</v>
      </c>
      <c r="D64" s="257">
        <f>'B2-01-Tabmis'!D64</f>
        <v>1067898505928</v>
      </c>
      <c r="E64" s="257">
        <f>'B2-01-Tabmis'!E64</f>
        <v>0</v>
      </c>
      <c r="F64" s="257">
        <f>'B2-01-Tabmis'!F64</f>
        <v>0</v>
      </c>
      <c r="G64" s="257">
        <f>'B2-01-Tabmis'!G64</f>
        <v>0</v>
      </c>
      <c r="H64" s="257">
        <f>'B2-01-Tabmis'!H64</f>
        <v>0</v>
      </c>
      <c r="I64" s="257">
        <f>'B2-01-Tabmis'!I64</f>
        <v>1067898505928</v>
      </c>
      <c r="J64" s="257">
        <f>'B2-01-Tabmis'!J64</f>
        <v>1067898505928</v>
      </c>
      <c r="K64" s="257">
        <f>'B2-01-Tabmis'!K64</f>
        <v>0</v>
      </c>
      <c r="L64" s="257">
        <f>'B2-01-Tabmis'!L64</f>
        <v>0</v>
      </c>
      <c r="M64" s="257">
        <f>'B2-01-Tabmis'!M64</f>
        <v>0</v>
      </c>
      <c r="N64" s="257">
        <f>'B2-01-Tabmis'!N64</f>
        <v>0</v>
      </c>
    </row>
    <row r="65" spans="1:14">
      <c r="A65" s="255"/>
      <c r="B65" s="258" t="s">
        <v>674</v>
      </c>
      <c r="C65" s="257">
        <f>'B2-01-Tabmis'!C65</f>
        <v>632637469847</v>
      </c>
      <c r="D65" s="257">
        <f>'B2-01-Tabmis'!D65</f>
        <v>0</v>
      </c>
      <c r="E65" s="257">
        <f>'B2-01-Tabmis'!E65</f>
        <v>632637469847</v>
      </c>
      <c r="F65" s="257">
        <f>'B2-01-Tabmis'!F65</f>
        <v>632637469847</v>
      </c>
      <c r="G65" s="257">
        <f>'B2-01-Tabmis'!G65</f>
        <v>0</v>
      </c>
      <c r="H65" s="257">
        <f>'B2-01-Tabmis'!H65</f>
        <v>0</v>
      </c>
      <c r="I65" s="257">
        <f>'B2-01-Tabmis'!I65</f>
        <v>632637469847</v>
      </c>
      <c r="J65" s="257">
        <f>'B2-01-Tabmis'!J65</f>
        <v>0</v>
      </c>
      <c r="K65" s="257">
        <f>'B2-01-Tabmis'!K65</f>
        <v>632637469847</v>
      </c>
      <c r="L65" s="257">
        <f>'B2-01-Tabmis'!L65</f>
        <v>632637469847</v>
      </c>
      <c r="M65" s="257">
        <f>'B2-01-Tabmis'!M65</f>
        <v>0</v>
      </c>
      <c r="N65" s="257">
        <f>'B2-01-Tabmis'!N65</f>
        <v>0</v>
      </c>
    </row>
    <row r="66" spans="1:14">
      <c r="A66" s="259" t="s">
        <v>85</v>
      </c>
      <c r="B66" s="259" t="s">
        <v>34</v>
      </c>
      <c r="C66" s="257">
        <f>'B2-01-Tabmis'!C66</f>
        <v>247449516171</v>
      </c>
      <c r="D66" s="257">
        <f>'B2-01-Tabmis'!D66</f>
        <v>0</v>
      </c>
      <c r="E66" s="257">
        <f>'B2-01-Tabmis'!E66</f>
        <v>247449516171</v>
      </c>
      <c r="F66" s="257">
        <f>'B2-01-Tabmis'!F66</f>
        <v>0</v>
      </c>
      <c r="G66" s="257">
        <f>'B2-01-Tabmis'!G66</f>
        <v>205779952239</v>
      </c>
      <c r="H66" s="257">
        <f>'B2-01-Tabmis'!H66</f>
        <v>41669563932</v>
      </c>
      <c r="I66" s="257">
        <f>'B2-01-Tabmis'!I66</f>
        <v>247449516171</v>
      </c>
      <c r="J66" s="257">
        <f>'B2-01-Tabmis'!J66</f>
        <v>0</v>
      </c>
      <c r="K66" s="257">
        <f>'B2-01-Tabmis'!K66</f>
        <v>247449516171</v>
      </c>
      <c r="L66" s="257">
        <f>'B2-01-Tabmis'!L66</f>
        <v>0</v>
      </c>
      <c r="M66" s="257">
        <f>'B2-01-Tabmis'!M66</f>
        <v>205779952239</v>
      </c>
      <c r="N66" s="257">
        <f>'B2-01-Tabmis'!N66</f>
        <v>41669563932</v>
      </c>
    </row>
    <row r="67" spans="1:14">
      <c r="A67" s="259" t="s">
        <v>99</v>
      </c>
      <c r="B67" s="259" t="s">
        <v>675</v>
      </c>
      <c r="C67" s="257">
        <f>'B2-01-Tabmis'!C67</f>
        <v>154856127412</v>
      </c>
      <c r="D67" s="257">
        <f>'B2-01-Tabmis'!D67</f>
        <v>37671323125</v>
      </c>
      <c r="E67" s="257">
        <f>'B2-01-Tabmis'!E67</f>
        <v>117184804287</v>
      </c>
      <c r="F67" s="257">
        <f>'B2-01-Tabmis'!F67</f>
        <v>50713814123</v>
      </c>
      <c r="G67" s="257">
        <f>'B2-01-Tabmis'!G67</f>
        <v>45156553424</v>
      </c>
      <c r="H67" s="257">
        <f>'B2-01-Tabmis'!H67</f>
        <v>21314436740</v>
      </c>
      <c r="I67" s="257">
        <f>'B2-01-Tabmis'!I67</f>
        <v>154856127412</v>
      </c>
      <c r="J67" s="257">
        <f>'B2-01-Tabmis'!J67</f>
        <v>37671323125</v>
      </c>
      <c r="K67" s="257">
        <f>'B2-01-Tabmis'!K67</f>
        <v>117184804287</v>
      </c>
      <c r="L67" s="257">
        <f>'B2-01-Tabmis'!L67</f>
        <v>50713814123</v>
      </c>
      <c r="M67" s="257">
        <f>'B2-01-Tabmis'!M67</f>
        <v>45156553424</v>
      </c>
      <c r="N67" s="257">
        <f>'B2-01-Tabmis'!N67</f>
        <v>21314436740</v>
      </c>
    </row>
    <row r="68" spans="1:14">
      <c r="A68" s="255"/>
      <c r="B68" s="258" t="s">
        <v>676</v>
      </c>
      <c r="C68" s="257">
        <f>'B2-01-Tabmis'!C68</f>
        <v>3746056612</v>
      </c>
      <c r="D68" s="257">
        <f>'B2-01-Tabmis'!D68</f>
        <v>3500000</v>
      </c>
      <c r="E68" s="257">
        <f>'B2-01-Tabmis'!E68</f>
        <v>3742556612</v>
      </c>
      <c r="F68" s="257">
        <f>'B2-01-Tabmis'!F68</f>
        <v>615948000</v>
      </c>
      <c r="G68" s="257">
        <f>'B2-01-Tabmis'!G68</f>
        <v>2909538612</v>
      </c>
      <c r="H68" s="257">
        <f>'B2-01-Tabmis'!H68</f>
        <v>217070000</v>
      </c>
      <c r="I68" s="257">
        <f>'B2-01-Tabmis'!I68</f>
        <v>3746056612</v>
      </c>
      <c r="J68" s="257">
        <f>'B2-01-Tabmis'!J68</f>
        <v>3500000</v>
      </c>
      <c r="K68" s="257">
        <f>'B2-01-Tabmis'!K68</f>
        <v>3742556612</v>
      </c>
      <c r="L68" s="257">
        <f>'B2-01-Tabmis'!L68</f>
        <v>615948000</v>
      </c>
      <c r="M68" s="257">
        <f>'B2-01-Tabmis'!M68</f>
        <v>2909538612</v>
      </c>
      <c r="N68" s="257">
        <f>'B2-01-Tabmis'!N68</f>
        <v>217070000</v>
      </c>
    </row>
    <row r="69" spans="1:14">
      <c r="A69" s="255"/>
      <c r="B69" s="258" t="s">
        <v>677</v>
      </c>
      <c r="C69" s="257">
        <f>'B2-01-Tabmis'!C69</f>
        <v>2560582176</v>
      </c>
      <c r="D69" s="257">
        <f>'B2-01-Tabmis'!D69</f>
        <v>2560582176</v>
      </c>
      <c r="E69" s="257">
        <f>'B2-01-Tabmis'!E69</f>
        <v>0</v>
      </c>
      <c r="F69" s="257">
        <f>'B2-01-Tabmis'!F69</f>
        <v>0</v>
      </c>
      <c r="G69" s="257">
        <f>'B2-01-Tabmis'!G69</f>
        <v>0</v>
      </c>
      <c r="H69" s="257">
        <f>'B2-01-Tabmis'!H69</f>
        <v>0</v>
      </c>
      <c r="I69" s="257">
        <f>'B2-01-Tabmis'!I69</f>
        <v>2560582176</v>
      </c>
      <c r="J69" s="257">
        <f>'B2-01-Tabmis'!J69</f>
        <v>2560582176</v>
      </c>
      <c r="K69" s="257">
        <f>'B2-01-Tabmis'!K69</f>
        <v>0</v>
      </c>
      <c r="L69" s="257">
        <f>'B2-01-Tabmis'!L69</f>
        <v>0</v>
      </c>
      <c r="M69" s="257">
        <f>'B2-01-Tabmis'!M69</f>
        <v>0</v>
      </c>
      <c r="N69" s="257">
        <f>'B2-01-Tabmis'!N69</f>
        <v>0</v>
      </c>
    </row>
    <row r="70" spans="1:14">
      <c r="A70" s="255"/>
      <c r="B70" s="258" t="s">
        <v>678</v>
      </c>
      <c r="C70" s="257">
        <f>'B2-01-Tabmis'!C70</f>
        <v>32827907603</v>
      </c>
      <c r="D70" s="257">
        <f>'B2-01-Tabmis'!D70</f>
        <v>0</v>
      </c>
      <c r="E70" s="257">
        <f>'B2-01-Tabmis'!E70</f>
        <v>32827907603</v>
      </c>
      <c r="F70" s="257">
        <f>'B2-01-Tabmis'!F70</f>
        <v>32827907603</v>
      </c>
      <c r="G70" s="257">
        <f>'B2-01-Tabmis'!G70</f>
        <v>0</v>
      </c>
      <c r="H70" s="257">
        <f>'B2-01-Tabmis'!H70</f>
        <v>0</v>
      </c>
      <c r="I70" s="257">
        <f>'B2-01-Tabmis'!I70</f>
        <v>32827907603</v>
      </c>
      <c r="J70" s="257">
        <f>'B2-01-Tabmis'!J70</f>
        <v>0</v>
      </c>
      <c r="K70" s="257">
        <f>'B2-01-Tabmis'!K70</f>
        <v>32827907603</v>
      </c>
      <c r="L70" s="257">
        <f>'B2-01-Tabmis'!L70</f>
        <v>32827907603</v>
      </c>
      <c r="M70" s="257">
        <f>'B2-01-Tabmis'!M70</f>
        <v>0</v>
      </c>
      <c r="N70" s="257">
        <f>'B2-01-Tabmis'!N70</f>
        <v>0</v>
      </c>
    </row>
    <row r="71" spans="1:14">
      <c r="A71" s="258" t="s">
        <v>679</v>
      </c>
      <c r="B71" s="258" t="s">
        <v>193</v>
      </c>
      <c r="C71" s="257">
        <f>'B2-01-Tabmis'!C71</f>
        <v>37955323125</v>
      </c>
      <c r="D71" s="257">
        <f>'B2-01-Tabmis'!D71</f>
        <v>37671323125</v>
      </c>
      <c r="E71" s="257">
        <f>'B2-01-Tabmis'!E71</f>
        <v>284000000</v>
      </c>
      <c r="F71" s="257">
        <f>'B2-01-Tabmis'!F71</f>
        <v>284000000</v>
      </c>
      <c r="G71" s="257">
        <f>'B2-01-Tabmis'!G71</f>
        <v>0</v>
      </c>
      <c r="H71" s="257">
        <f>'B2-01-Tabmis'!H71</f>
        <v>0</v>
      </c>
      <c r="I71" s="257">
        <f>'B2-01-Tabmis'!I71</f>
        <v>37955323125</v>
      </c>
      <c r="J71" s="257">
        <f>'B2-01-Tabmis'!J71</f>
        <v>37671323125</v>
      </c>
      <c r="K71" s="257">
        <f>'B2-01-Tabmis'!K71</f>
        <v>284000000</v>
      </c>
      <c r="L71" s="257">
        <f>'B2-01-Tabmis'!L71</f>
        <v>284000000</v>
      </c>
      <c r="M71" s="257">
        <f>'B2-01-Tabmis'!M71</f>
        <v>0</v>
      </c>
      <c r="N71" s="257">
        <f>'B2-01-Tabmis'!N71</f>
        <v>0</v>
      </c>
    </row>
    <row r="72" spans="1:14">
      <c r="A72" s="258" t="s">
        <v>680</v>
      </c>
      <c r="B72" s="258" t="s">
        <v>681</v>
      </c>
      <c r="C72" s="257">
        <f>'B2-01-Tabmis'!C72</f>
        <v>63045323030</v>
      </c>
      <c r="D72" s="257">
        <f>'B2-01-Tabmis'!D72</f>
        <v>0</v>
      </c>
      <c r="E72" s="257">
        <f>'B2-01-Tabmis'!E72</f>
        <v>63045323030</v>
      </c>
      <c r="F72" s="257">
        <f>'B2-01-Tabmis'!F72</f>
        <v>48463280126</v>
      </c>
      <c r="G72" s="257">
        <f>'B2-01-Tabmis'!G72</f>
        <v>14582042904</v>
      </c>
      <c r="H72" s="257">
        <f>'B2-01-Tabmis'!H72</f>
        <v>0</v>
      </c>
      <c r="I72" s="257">
        <f>'B2-01-Tabmis'!I72</f>
        <v>63045323030</v>
      </c>
      <c r="J72" s="257">
        <f>'B2-01-Tabmis'!J72</f>
        <v>0</v>
      </c>
      <c r="K72" s="257">
        <f>'B2-01-Tabmis'!K72</f>
        <v>63045323030</v>
      </c>
      <c r="L72" s="257">
        <f>'B2-01-Tabmis'!L72</f>
        <v>48463280126</v>
      </c>
      <c r="M72" s="257">
        <f>'B2-01-Tabmis'!M72</f>
        <v>14582042904</v>
      </c>
      <c r="N72" s="257">
        <f>'B2-01-Tabmis'!N72</f>
        <v>0</v>
      </c>
    </row>
    <row r="73" spans="1:14">
      <c r="A73" s="258" t="s">
        <v>682</v>
      </c>
      <c r="B73" s="258" t="s">
        <v>683</v>
      </c>
      <c r="C73" s="257">
        <f>'B2-01-Tabmis'!C73</f>
        <v>40249694517</v>
      </c>
      <c r="D73" s="257">
        <f>'B2-01-Tabmis'!D73</f>
        <v>0</v>
      </c>
      <c r="E73" s="257">
        <f>'B2-01-Tabmis'!E73</f>
        <v>40249694517</v>
      </c>
      <c r="F73" s="257">
        <f>'B2-01-Tabmis'!F73</f>
        <v>1966533997</v>
      </c>
      <c r="G73" s="257">
        <f>'B2-01-Tabmis'!G73</f>
        <v>30574510520</v>
      </c>
      <c r="H73" s="257">
        <f>'B2-01-Tabmis'!H73</f>
        <v>7708650000</v>
      </c>
      <c r="I73" s="257">
        <f>'B2-01-Tabmis'!I73</f>
        <v>40249694517</v>
      </c>
      <c r="J73" s="257">
        <f>'B2-01-Tabmis'!J73</f>
        <v>0</v>
      </c>
      <c r="K73" s="257">
        <f>'B2-01-Tabmis'!K73</f>
        <v>40249694517</v>
      </c>
      <c r="L73" s="257">
        <f>'B2-01-Tabmis'!L73</f>
        <v>1966533997</v>
      </c>
      <c r="M73" s="257">
        <f>'B2-01-Tabmis'!M73</f>
        <v>30574510520</v>
      </c>
      <c r="N73" s="257">
        <f>'B2-01-Tabmis'!N73</f>
        <v>7708650000</v>
      </c>
    </row>
    <row r="74" spans="1:14">
      <c r="A74" s="258" t="s">
        <v>684</v>
      </c>
      <c r="B74" s="258" t="s">
        <v>194</v>
      </c>
      <c r="C74" s="257">
        <f>'B2-01-Tabmis'!C74</f>
        <v>13605786740</v>
      </c>
      <c r="D74" s="257">
        <f>'B2-01-Tabmis'!D74</f>
        <v>0</v>
      </c>
      <c r="E74" s="257">
        <f>'B2-01-Tabmis'!E74</f>
        <v>13605786740</v>
      </c>
      <c r="F74" s="257">
        <f>'B2-01-Tabmis'!F74</f>
        <v>0</v>
      </c>
      <c r="G74" s="257">
        <f>'B2-01-Tabmis'!G74</f>
        <v>0</v>
      </c>
      <c r="H74" s="257">
        <f>'B2-01-Tabmis'!H74</f>
        <v>13605786740</v>
      </c>
      <c r="I74" s="257">
        <f>'B2-01-Tabmis'!I74</f>
        <v>13605786740</v>
      </c>
      <c r="J74" s="257">
        <f>'B2-01-Tabmis'!J74</f>
        <v>0</v>
      </c>
      <c r="K74" s="257">
        <f>'B2-01-Tabmis'!K74</f>
        <v>13605786740</v>
      </c>
      <c r="L74" s="257">
        <f>'B2-01-Tabmis'!L74</f>
        <v>0</v>
      </c>
      <c r="M74" s="257">
        <f>'B2-01-Tabmis'!M74</f>
        <v>0</v>
      </c>
      <c r="N74" s="257">
        <f>'B2-01-Tabmis'!N74</f>
        <v>13605786740</v>
      </c>
    </row>
    <row r="75" spans="1:14">
      <c r="A75" s="259" t="s">
        <v>541</v>
      </c>
      <c r="B75" s="259" t="s">
        <v>685</v>
      </c>
      <c r="C75" s="257">
        <f>'B2-01-Tabmis'!C75</f>
        <v>1050428464812</v>
      </c>
      <c r="D75" s="257">
        <f>'B2-01-Tabmis'!D75</f>
        <v>0</v>
      </c>
      <c r="E75" s="257">
        <f>'B2-01-Tabmis'!E75</f>
        <v>1050428464812</v>
      </c>
      <c r="F75" s="257">
        <f>'B2-01-Tabmis'!F75</f>
        <v>211979905699</v>
      </c>
      <c r="G75" s="257">
        <f>'B2-01-Tabmis'!G75</f>
        <v>827367660055</v>
      </c>
      <c r="H75" s="257">
        <f>'B2-01-Tabmis'!H75</f>
        <v>11080899058</v>
      </c>
      <c r="I75" s="257">
        <f>'B2-01-Tabmis'!I75</f>
        <v>1050428464812</v>
      </c>
      <c r="J75" s="257">
        <f>'B2-01-Tabmis'!J75</f>
        <v>0</v>
      </c>
      <c r="K75" s="257">
        <f>'B2-01-Tabmis'!K75</f>
        <v>1050428464812</v>
      </c>
      <c r="L75" s="257">
        <f>'B2-01-Tabmis'!L75</f>
        <v>211979905699</v>
      </c>
      <c r="M75" s="257">
        <f>'B2-01-Tabmis'!M75</f>
        <v>827367660055</v>
      </c>
      <c r="N75" s="257">
        <f>'B2-01-Tabmis'!N75</f>
        <v>11080899058</v>
      </c>
    </row>
    <row r="76" spans="1:14">
      <c r="A76" s="258" t="s">
        <v>598</v>
      </c>
      <c r="B76" s="258" t="s">
        <v>32</v>
      </c>
      <c r="C76" s="257">
        <f>'B2-01-Tabmis'!C76</f>
        <v>518660533</v>
      </c>
      <c r="D76" s="257">
        <f>'B2-01-Tabmis'!D76</f>
        <v>0</v>
      </c>
      <c r="E76" s="257">
        <f>'B2-01-Tabmis'!E76</f>
        <v>518660533</v>
      </c>
      <c r="F76" s="257">
        <f>'B2-01-Tabmis'!F76</f>
        <v>0</v>
      </c>
      <c r="G76" s="257">
        <f>'B2-01-Tabmis'!G76</f>
        <v>0</v>
      </c>
      <c r="H76" s="257">
        <f>'B2-01-Tabmis'!H76</f>
        <v>518660533</v>
      </c>
      <c r="I76" s="257">
        <f>'B2-01-Tabmis'!I76</f>
        <v>518660533</v>
      </c>
      <c r="J76" s="257">
        <f>'B2-01-Tabmis'!J76</f>
        <v>0</v>
      </c>
      <c r="K76" s="257">
        <f>'B2-01-Tabmis'!K76</f>
        <v>518660533</v>
      </c>
      <c r="L76" s="257">
        <f>'B2-01-Tabmis'!L76</f>
        <v>0</v>
      </c>
      <c r="M76" s="257">
        <f>'B2-01-Tabmis'!M76</f>
        <v>0</v>
      </c>
      <c r="N76" s="257">
        <f>'B2-01-Tabmis'!N76</f>
        <v>518660533</v>
      </c>
    </row>
    <row r="77" spans="1:14">
      <c r="A77" s="258" t="s">
        <v>599</v>
      </c>
      <c r="B77" s="258" t="s">
        <v>195</v>
      </c>
      <c r="C77" s="257">
        <f>'B2-01-Tabmis'!C77</f>
        <v>10562238525</v>
      </c>
      <c r="D77" s="257">
        <f>'B2-01-Tabmis'!D77</f>
        <v>0</v>
      </c>
      <c r="E77" s="257">
        <f>'B2-01-Tabmis'!E77</f>
        <v>10562238525</v>
      </c>
      <c r="F77" s="257">
        <f>'B2-01-Tabmis'!F77</f>
        <v>0</v>
      </c>
      <c r="G77" s="257">
        <f>'B2-01-Tabmis'!G77</f>
        <v>0</v>
      </c>
      <c r="H77" s="257">
        <f>'B2-01-Tabmis'!H77</f>
        <v>10562238525</v>
      </c>
      <c r="I77" s="257">
        <f>'B2-01-Tabmis'!I77</f>
        <v>10562238525</v>
      </c>
      <c r="J77" s="257">
        <f>'B2-01-Tabmis'!J77</f>
        <v>0</v>
      </c>
      <c r="K77" s="257">
        <f>'B2-01-Tabmis'!K77</f>
        <v>10562238525</v>
      </c>
      <c r="L77" s="257">
        <f>'B2-01-Tabmis'!L77</f>
        <v>0</v>
      </c>
      <c r="M77" s="257">
        <f>'B2-01-Tabmis'!M77</f>
        <v>0</v>
      </c>
      <c r="N77" s="257">
        <f>'B2-01-Tabmis'!N77</f>
        <v>10562238525</v>
      </c>
    </row>
    <row r="78" spans="1:14">
      <c r="A78" s="258" t="s">
        <v>600</v>
      </c>
      <c r="B78" s="258" t="s">
        <v>686</v>
      </c>
      <c r="C78" s="257">
        <f>'B2-01-Tabmis'!C78</f>
        <v>195223803462</v>
      </c>
      <c r="D78" s="257">
        <f>'B2-01-Tabmis'!D78</f>
        <v>0</v>
      </c>
      <c r="E78" s="257">
        <f>'B2-01-Tabmis'!E78</f>
        <v>195223803462</v>
      </c>
      <c r="F78" s="257">
        <f>'B2-01-Tabmis'!F78</f>
        <v>8897486581</v>
      </c>
      <c r="G78" s="257">
        <f>'B2-01-Tabmis'!G78</f>
        <v>186326316881</v>
      </c>
      <c r="H78" s="257">
        <f>'B2-01-Tabmis'!H78</f>
        <v>0</v>
      </c>
      <c r="I78" s="257">
        <f>'B2-01-Tabmis'!I78</f>
        <v>195223803462</v>
      </c>
      <c r="J78" s="257">
        <f>'B2-01-Tabmis'!J78</f>
        <v>0</v>
      </c>
      <c r="K78" s="257">
        <f>'B2-01-Tabmis'!K78</f>
        <v>195223803462</v>
      </c>
      <c r="L78" s="257">
        <f>'B2-01-Tabmis'!L78</f>
        <v>8897486581</v>
      </c>
      <c r="M78" s="257">
        <f>'B2-01-Tabmis'!M78</f>
        <v>186326316881</v>
      </c>
      <c r="N78" s="257">
        <f>'B2-01-Tabmis'!N78</f>
        <v>0</v>
      </c>
    </row>
    <row r="79" spans="1:14" ht="25.5">
      <c r="A79" s="255"/>
      <c r="B79" s="258" t="s">
        <v>687</v>
      </c>
      <c r="C79" s="257">
        <f>'B2-01-Tabmis'!C79</f>
        <v>0</v>
      </c>
      <c r="D79" s="257">
        <f>'B2-01-Tabmis'!D79</f>
        <v>0</v>
      </c>
      <c r="E79" s="257">
        <f>'B2-01-Tabmis'!E79</f>
        <v>0</v>
      </c>
      <c r="F79" s="257">
        <f>'B2-01-Tabmis'!F79</f>
        <v>0</v>
      </c>
      <c r="G79" s="257">
        <f>'B2-01-Tabmis'!G79</f>
        <v>0</v>
      </c>
      <c r="H79" s="257">
        <f>'B2-01-Tabmis'!H79</f>
        <v>0</v>
      </c>
      <c r="I79" s="257">
        <f>'B2-01-Tabmis'!I79</f>
        <v>0</v>
      </c>
      <c r="J79" s="257">
        <f>'B2-01-Tabmis'!J79</f>
        <v>0</v>
      </c>
      <c r="K79" s="257">
        <f>'B2-01-Tabmis'!K79</f>
        <v>0</v>
      </c>
      <c r="L79" s="257">
        <f>'B2-01-Tabmis'!L79</f>
        <v>0</v>
      </c>
      <c r="M79" s="257">
        <f>'B2-01-Tabmis'!M79</f>
        <v>0</v>
      </c>
      <c r="N79" s="257">
        <f>'B2-01-Tabmis'!N79</f>
        <v>0</v>
      </c>
    </row>
    <row r="80" spans="1:14">
      <c r="A80" s="258" t="s">
        <v>688</v>
      </c>
      <c r="B80" s="258" t="s">
        <v>196</v>
      </c>
      <c r="C80" s="257">
        <f>'B2-01-Tabmis'!C80</f>
        <v>843422116474</v>
      </c>
      <c r="D80" s="257">
        <f>'B2-01-Tabmis'!D80</f>
        <v>0</v>
      </c>
      <c r="E80" s="257">
        <f>'B2-01-Tabmis'!E80</f>
        <v>843422116474</v>
      </c>
      <c r="F80" s="257">
        <f>'B2-01-Tabmis'!F80</f>
        <v>202713067300</v>
      </c>
      <c r="G80" s="257">
        <f>'B2-01-Tabmis'!G80</f>
        <v>640709049174</v>
      </c>
      <c r="H80" s="257">
        <f>'B2-01-Tabmis'!H80</f>
        <v>0</v>
      </c>
      <c r="I80" s="257">
        <f>'B2-01-Tabmis'!I80</f>
        <v>843422116474</v>
      </c>
      <c r="J80" s="257">
        <f>'B2-01-Tabmis'!J80</f>
        <v>0</v>
      </c>
      <c r="K80" s="257">
        <f>'B2-01-Tabmis'!K80</f>
        <v>843422116474</v>
      </c>
      <c r="L80" s="257">
        <f>'B2-01-Tabmis'!L80</f>
        <v>202713067300</v>
      </c>
      <c r="M80" s="257">
        <f>'B2-01-Tabmis'!M80</f>
        <v>640709049174</v>
      </c>
      <c r="N80" s="257">
        <f>'B2-01-Tabmis'!N80</f>
        <v>0</v>
      </c>
    </row>
    <row r="81" spans="1:14" ht="38.25">
      <c r="A81" s="255"/>
      <c r="B81" s="258" t="s">
        <v>689</v>
      </c>
      <c r="C81" s="257">
        <f>'B2-01-Tabmis'!C81</f>
        <v>0</v>
      </c>
      <c r="D81" s="257">
        <f>'B2-01-Tabmis'!D81</f>
        <v>0</v>
      </c>
      <c r="E81" s="257">
        <f>'B2-01-Tabmis'!E81</f>
        <v>0</v>
      </c>
      <c r="F81" s="257">
        <f>'B2-01-Tabmis'!F81</f>
        <v>0</v>
      </c>
      <c r="G81" s="257">
        <f>'B2-01-Tabmis'!G81</f>
        <v>0</v>
      </c>
      <c r="H81" s="257">
        <f>'B2-01-Tabmis'!H81</f>
        <v>0</v>
      </c>
      <c r="I81" s="257">
        <f>'B2-01-Tabmis'!I81</f>
        <v>0</v>
      </c>
      <c r="J81" s="257">
        <f>'B2-01-Tabmis'!J81</f>
        <v>0</v>
      </c>
      <c r="K81" s="257">
        <f>'B2-01-Tabmis'!K81</f>
        <v>0</v>
      </c>
      <c r="L81" s="257">
        <f>'B2-01-Tabmis'!L81</f>
        <v>0</v>
      </c>
      <c r="M81" s="257">
        <f>'B2-01-Tabmis'!M81</f>
        <v>0</v>
      </c>
      <c r="N81" s="257">
        <f>'B2-01-Tabmis'!N81</f>
        <v>0</v>
      </c>
    </row>
    <row r="82" spans="1:14" ht="25.5">
      <c r="A82" s="258" t="s">
        <v>690</v>
      </c>
      <c r="B82" s="258" t="s">
        <v>691</v>
      </c>
      <c r="C82" s="257">
        <f>'B2-01-Tabmis'!C82</f>
        <v>701645818</v>
      </c>
      <c r="D82" s="257">
        <f>'B2-01-Tabmis'!D82</f>
        <v>0</v>
      </c>
      <c r="E82" s="257">
        <f>'B2-01-Tabmis'!E82</f>
        <v>701645818</v>
      </c>
      <c r="F82" s="257">
        <f>'B2-01-Tabmis'!F82</f>
        <v>369351818</v>
      </c>
      <c r="G82" s="257">
        <f>'B2-01-Tabmis'!G82</f>
        <v>332294000</v>
      </c>
      <c r="H82" s="257">
        <f>'B2-01-Tabmis'!H82</f>
        <v>0</v>
      </c>
      <c r="I82" s="257">
        <f>'B2-01-Tabmis'!I82</f>
        <v>701645818</v>
      </c>
      <c r="J82" s="257">
        <f>'B2-01-Tabmis'!J82</f>
        <v>0</v>
      </c>
      <c r="K82" s="257">
        <f>'B2-01-Tabmis'!K82</f>
        <v>701645818</v>
      </c>
      <c r="L82" s="257">
        <f>'B2-01-Tabmis'!L82</f>
        <v>369351818</v>
      </c>
      <c r="M82" s="257">
        <f>'B2-01-Tabmis'!M82</f>
        <v>332294000</v>
      </c>
      <c r="N82" s="257">
        <f>'B2-01-Tabmis'!N82</f>
        <v>0</v>
      </c>
    </row>
    <row r="83" spans="1:14">
      <c r="A83" s="259" t="s">
        <v>543</v>
      </c>
      <c r="B83" s="259" t="s">
        <v>332</v>
      </c>
      <c r="C83" s="257">
        <f>'B2-01-Tabmis'!C83</f>
        <v>1371273940101</v>
      </c>
      <c r="D83" s="257">
        <f>'B2-01-Tabmis'!D83</f>
        <v>0</v>
      </c>
      <c r="E83" s="257">
        <f>'B2-01-Tabmis'!E83</f>
        <v>1371273940101</v>
      </c>
      <c r="F83" s="257">
        <f>'B2-01-Tabmis'!F83</f>
        <v>1371273940101</v>
      </c>
      <c r="G83" s="257">
        <f>'B2-01-Tabmis'!G83</f>
        <v>0</v>
      </c>
      <c r="H83" s="257">
        <f>'B2-01-Tabmis'!H83</f>
        <v>0</v>
      </c>
      <c r="I83" s="257">
        <f>'B2-01-Tabmis'!I83</f>
        <v>1371273940101</v>
      </c>
      <c r="J83" s="257">
        <f>'B2-01-Tabmis'!J83</f>
        <v>0</v>
      </c>
      <c r="K83" s="257">
        <f>'B2-01-Tabmis'!K83</f>
        <v>1371273940101</v>
      </c>
      <c r="L83" s="257">
        <f>'B2-01-Tabmis'!L83</f>
        <v>1371273940101</v>
      </c>
      <c r="M83" s="257">
        <f>'B2-01-Tabmis'!M83</f>
        <v>0</v>
      </c>
      <c r="N83" s="257">
        <f>'B2-01-Tabmis'!N83</f>
        <v>0</v>
      </c>
    </row>
    <row r="84" spans="1:14">
      <c r="A84" s="258" t="s">
        <v>601</v>
      </c>
      <c r="B84" s="258" t="s">
        <v>159</v>
      </c>
      <c r="C84" s="257">
        <f>'B2-01-Tabmis'!C84</f>
        <v>389009778789</v>
      </c>
      <c r="D84" s="257">
        <f>'B2-01-Tabmis'!D84</f>
        <v>0</v>
      </c>
      <c r="E84" s="257">
        <f>'B2-01-Tabmis'!E84</f>
        <v>389009778789</v>
      </c>
      <c r="F84" s="257">
        <f>'B2-01-Tabmis'!F84</f>
        <v>389009778789</v>
      </c>
      <c r="G84" s="257">
        <f>'B2-01-Tabmis'!G84</f>
        <v>0</v>
      </c>
      <c r="H84" s="257">
        <f>'B2-01-Tabmis'!H84</f>
        <v>0</v>
      </c>
      <c r="I84" s="257">
        <f>'B2-01-Tabmis'!I84</f>
        <v>389009778789</v>
      </c>
      <c r="J84" s="257">
        <f>'B2-01-Tabmis'!J84</f>
        <v>0</v>
      </c>
      <c r="K84" s="257">
        <f>'B2-01-Tabmis'!K84</f>
        <v>389009778789</v>
      </c>
      <c r="L84" s="257">
        <f>'B2-01-Tabmis'!L84</f>
        <v>389009778789</v>
      </c>
      <c r="M84" s="257">
        <f>'B2-01-Tabmis'!M84</f>
        <v>0</v>
      </c>
      <c r="N84" s="257">
        <f>'B2-01-Tabmis'!N84</f>
        <v>0</v>
      </c>
    </row>
    <row r="85" spans="1:14">
      <c r="A85" s="258" t="s">
        <v>602</v>
      </c>
      <c r="B85" s="258" t="s">
        <v>25</v>
      </c>
      <c r="C85" s="257">
        <f>'B2-01-Tabmis'!C85</f>
        <v>118275697900</v>
      </c>
      <c r="D85" s="257">
        <f>'B2-01-Tabmis'!D85</f>
        <v>0</v>
      </c>
      <c r="E85" s="257">
        <f>'B2-01-Tabmis'!E85</f>
        <v>118275697900</v>
      </c>
      <c r="F85" s="257">
        <f>'B2-01-Tabmis'!F85</f>
        <v>118275697900</v>
      </c>
      <c r="G85" s="257">
        <f>'B2-01-Tabmis'!G85</f>
        <v>0</v>
      </c>
      <c r="H85" s="257">
        <f>'B2-01-Tabmis'!H85</f>
        <v>0</v>
      </c>
      <c r="I85" s="257">
        <f>'B2-01-Tabmis'!I85</f>
        <v>118275697900</v>
      </c>
      <c r="J85" s="257">
        <f>'B2-01-Tabmis'!J85</f>
        <v>0</v>
      </c>
      <c r="K85" s="257">
        <f>'B2-01-Tabmis'!K85</f>
        <v>118275697900</v>
      </c>
      <c r="L85" s="257">
        <f>'B2-01-Tabmis'!L85</f>
        <v>118275697900</v>
      </c>
      <c r="M85" s="257">
        <f>'B2-01-Tabmis'!M85</f>
        <v>0</v>
      </c>
      <c r="N85" s="257">
        <f>'B2-01-Tabmis'!N85</f>
        <v>0</v>
      </c>
    </row>
    <row r="86" spans="1:14">
      <c r="A86" s="258" t="s">
        <v>603</v>
      </c>
      <c r="B86" s="258" t="s">
        <v>26</v>
      </c>
      <c r="C86" s="257">
        <f>'B2-01-Tabmis'!C86</f>
        <v>348886204504</v>
      </c>
      <c r="D86" s="257">
        <f>'B2-01-Tabmis'!D86</f>
        <v>0</v>
      </c>
      <c r="E86" s="257">
        <f>'B2-01-Tabmis'!E86</f>
        <v>348886204504</v>
      </c>
      <c r="F86" s="257">
        <f>'B2-01-Tabmis'!F86</f>
        <v>348886204504</v>
      </c>
      <c r="G86" s="257">
        <f>'B2-01-Tabmis'!G86</f>
        <v>0</v>
      </c>
      <c r="H86" s="257">
        <f>'B2-01-Tabmis'!H86</f>
        <v>0</v>
      </c>
      <c r="I86" s="257">
        <f>'B2-01-Tabmis'!I86</f>
        <v>348886204504</v>
      </c>
      <c r="J86" s="257">
        <f>'B2-01-Tabmis'!J86</f>
        <v>0</v>
      </c>
      <c r="K86" s="257">
        <f>'B2-01-Tabmis'!K86</f>
        <v>348886204504</v>
      </c>
      <c r="L86" s="257">
        <f>'B2-01-Tabmis'!L86</f>
        <v>348886204504</v>
      </c>
      <c r="M86" s="257">
        <f>'B2-01-Tabmis'!M86</f>
        <v>0</v>
      </c>
      <c r="N86" s="257">
        <f>'B2-01-Tabmis'!N86</f>
        <v>0</v>
      </c>
    </row>
    <row r="87" spans="1:14">
      <c r="A87" s="258" t="s">
        <v>604</v>
      </c>
      <c r="B87" s="258" t="s">
        <v>160</v>
      </c>
      <c r="C87" s="257">
        <f>'B2-01-Tabmis'!C87</f>
        <v>515102258908</v>
      </c>
      <c r="D87" s="257">
        <f>'B2-01-Tabmis'!D87</f>
        <v>0</v>
      </c>
      <c r="E87" s="257">
        <f>'B2-01-Tabmis'!E87</f>
        <v>515102258908</v>
      </c>
      <c r="F87" s="257">
        <f>'B2-01-Tabmis'!F87</f>
        <v>515102258908</v>
      </c>
      <c r="G87" s="257">
        <f>'B2-01-Tabmis'!G87</f>
        <v>0</v>
      </c>
      <c r="H87" s="257">
        <f>'B2-01-Tabmis'!H87</f>
        <v>0</v>
      </c>
      <c r="I87" s="257">
        <f>'B2-01-Tabmis'!I87</f>
        <v>515102258908</v>
      </c>
      <c r="J87" s="257">
        <f>'B2-01-Tabmis'!J87</f>
        <v>0</v>
      </c>
      <c r="K87" s="257">
        <f>'B2-01-Tabmis'!K87</f>
        <v>515102258908</v>
      </c>
      <c r="L87" s="257">
        <f>'B2-01-Tabmis'!L87</f>
        <v>515102258908</v>
      </c>
      <c r="M87" s="257">
        <f>'B2-01-Tabmis'!M87</f>
        <v>0</v>
      </c>
      <c r="N87" s="257">
        <f>'B2-01-Tabmis'!N87</f>
        <v>0</v>
      </c>
    </row>
    <row r="88" spans="1:14">
      <c r="A88" s="258" t="s">
        <v>605</v>
      </c>
      <c r="B88" s="258" t="s">
        <v>235</v>
      </c>
      <c r="C88" s="257">
        <f>'B2-01-Tabmis'!C88</f>
        <v>0</v>
      </c>
      <c r="D88" s="257">
        <f>'B2-01-Tabmis'!D88</f>
        <v>0</v>
      </c>
      <c r="E88" s="257">
        <f>'B2-01-Tabmis'!E88</f>
        <v>0</v>
      </c>
      <c r="F88" s="257">
        <f>'B2-01-Tabmis'!F88</f>
        <v>0</v>
      </c>
      <c r="G88" s="257">
        <f>'B2-01-Tabmis'!G88</f>
        <v>0</v>
      </c>
      <c r="H88" s="257">
        <f>'B2-01-Tabmis'!H88</f>
        <v>0</v>
      </c>
      <c r="I88" s="257">
        <f>'B2-01-Tabmis'!I88</f>
        <v>0</v>
      </c>
      <c r="J88" s="257">
        <f>'B2-01-Tabmis'!J88</f>
        <v>0</v>
      </c>
      <c r="K88" s="257">
        <f>'B2-01-Tabmis'!K88</f>
        <v>0</v>
      </c>
      <c r="L88" s="257">
        <f>'B2-01-Tabmis'!L88</f>
        <v>0</v>
      </c>
      <c r="M88" s="257">
        <f>'B2-01-Tabmis'!M88</f>
        <v>0</v>
      </c>
      <c r="N88" s="257">
        <f>'B2-01-Tabmis'!N88</f>
        <v>0</v>
      </c>
    </row>
    <row r="89" spans="1:14" ht="25.5">
      <c r="A89" s="259" t="s">
        <v>100</v>
      </c>
      <c r="B89" s="259" t="s">
        <v>692</v>
      </c>
      <c r="C89" s="257">
        <f>'B2-01-Tabmis'!C89</f>
        <v>46773223066</v>
      </c>
      <c r="D89" s="257">
        <f>'B2-01-Tabmis'!D89</f>
        <v>0</v>
      </c>
      <c r="E89" s="257">
        <f>'B2-01-Tabmis'!E89</f>
        <v>46773223066</v>
      </c>
      <c r="F89" s="257">
        <f>'B2-01-Tabmis'!F89</f>
        <v>46773223066</v>
      </c>
      <c r="G89" s="257">
        <f>'B2-01-Tabmis'!G89</f>
        <v>0</v>
      </c>
      <c r="H89" s="257">
        <f>'B2-01-Tabmis'!H89</f>
        <v>0</v>
      </c>
      <c r="I89" s="257">
        <f>'B2-01-Tabmis'!I89</f>
        <v>46773223066</v>
      </c>
      <c r="J89" s="257">
        <f>'B2-01-Tabmis'!J89</f>
        <v>0</v>
      </c>
      <c r="K89" s="257">
        <f>'B2-01-Tabmis'!K89</f>
        <v>46773223066</v>
      </c>
      <c r="L89" s="257">
        <f>'B2-01-Tabmis'!L89</f>
        <v>46773223066</v>
      </c>
      <c r="M89" s="257">
        <f>'B2-01-Tabmis'!M89</f>
        <v>0</v>
      </c>
      <c r="N89" s="257">
        <f>'B2-01-Tabmis'!N89</f>
        <v>0</v>
      </c>
    </row>
    <row r="90" spans="1:14">
      <c r="A90" s="258" t="s">
        <v>388</v>
      </c>
      <c r="B90" s="258" t="s">
        <v>197</v>
      </c>
      <c r="C90" s="257">
        <f>'B2-01-Tabmis'!C90</f>
        <v>45929878587</v>
      </c>
      <c r="D90" s="257">
        <f>'B2-01-Tabmis'!D90</f>
        <v>0</v>
      </c>
      <c r="E90" s="257">
        <f>'B2-01-Tabmis'!E90</f>
        <v>45929878587</v>
      </c>
      <c r="F90" s="257">
        <f>'B2-01-Tabmis'!F90</f>
        <v>45929878587</v>
      </c>
      <c r="G90" s="257">
        <f>'B2-01-Tabmis'!G90</f>
        <v>0</v>
      </c>
      <c r="H90" s="257">
        <f>'B2-01-Tabmis'!H90</f>
        <v>0</v>
      </c>
      <c r="I90" s="257">
        <f>'B2-01-Tabmis'!I90</f>
        <v>45929878587</v>
      </c>
      <c r="J90" s="257">
        <f>'B2-01-Tabmis'!J90</f>
        <v>0</v>
      </c>
      <c r="K90" s="257">
        <f>'B2-01-Tabmis'!K90</f>
        <v>45929878587</v>
      </c>
      <c r="L90" s="257">
        <f>'B2-01-Tabmis'!L90</f>
        <v>45929878587</v>
      </c>
      <c r="M90" s="257">
        <f>'B2-01-Tabmis'!M90</f>
        <v>0</v>
      </c>
      <c r="N90" s="257">
        <f>'B2-01-Tabmis'!N90</f>
        <v>0</v>
      </c>
    </row>
    <row r="91" spans="1:14" ht="25.5">
      <c r="A91" s="255"/>
      <c r="B91" s="258" t="s">
        <v>693</v>
      </c>
      <c r="C91" s="257">
        <f>'B2-01-Tabmis'!C91</f>
        <v>0</v>
      </c>
      <c r="D91" s="257">
        <f>'B2-01-Tabmis'!D91</f>
        <v>0</v>
      </c>
      <c r="E91" s="257">
        <f>'B2-01-Tabmis'!E91</f>
        <v>0</v>
      </c>
      <c r="F91" s="257">
        <f>'B2-01-Tabmis'!F91</f>
        <v>0</v>
      </c>
      <c r="G91" s="257">
        <f>'B2-01-Tabmis'!G91</f>
        <v>0</v>
      </c>
      <c r="H91" s="257">
        <f>'B2-01-Tabmis'!H91</f>
        <v>0</v>
      </c>
      <c r="I91" s="257">
        <f>'B2-01-Tabmis'!I91</f>
        <v>0</v>
      </c>
      <c r="J91" s="257">
        <f>'B2-01-Tabmis'!J91</f>
        <v>0</v>
      </c>
      <c r="K91" s="257">
        <f>'B2-01-Tabmis'!K91</f>
        <v>0</v>
      </c>
      <c r="L91" s="257">
        <f>'B2-01-Tabmis'!L91</f>
        <v>0</v>
      </c>
      <c r="M91" s="257">
        <f>'B2-01-Tabmis'!M91</f>
        <v>0</v>
      </c>
      <c r="N91" s="257">
        <f>'B2-01-Tabmis'!N91</f>
        <v>0</v>
      </c>
    </row>
    <row r="92" spans="1:14" ht="25.5">
      <c r="A92" s="255"/>
      <c r="B92" s="258" t="s">
        <v>694</v>
      </c>
      <c r="C92" s="257">
        <f>'B2-01-Tabmis'!C92</f>
        <v>45929878587</v>
      </c>
      <c r="D92" s="257">
        <f>'B2-01-Tabmis'!D92</f>
        <v>0</v>
      </c>
      <c r="E92" s="257">
        <f>'B2-01-Tabmis'!E92</f>
        <v>45929878587</v>
      </c>
      <c r="F92" s="257">
        <f>'B2-01-Tabmis'!F92</f>
        <v>45929878587</v>
      </c>
      <c r="G92" s="257">
        <f>'B2-01-Tabmis'!G92</f>
        <v>0</v>
      </c>
      <c r="H92" s="257">
        <f>'B2-01-Tabmis'!H92</f>
        <v>0</v>
      </c>
      <c r="I92" s="257">
        <f>'B2-01-Tabmis'!I92</f>
        <v>45929878587</v>
      </c>
      <c r="J92" s="257">
        <f>'B2-01-Tabmis'!J92</f>
        <v>0</v>
      </c>
      <c r="K92" s="257">
        <f>'B2-01-Tabmis'!K92</f>
        <v>45929878587</v>
      </c>
      <c r="L92" s="257">
        <f>'B2-01-Tabmis'!L92</f>
        <v>45929878587</v>
      </c>
      <c r="M92" s="257">
        <f>'B2-01-Tabmis'!M92</f>
        <v>0</v>
      </c>
      <c r="N92" s="257">
        <f>'B2-01-Tabmis'!N92</f>
        <v>0</v>
      </c>
    </row>
    <row r="93" spans="1:14">
      <c r="A93" s="258" t="s">
        <v>389</v>
      </c>
      <c r="B93" s="258" t="s">
        <v>695</v>
      </c>
      <c r="C93" s="257">
        <f>'B2-01-Tabmis'!C93</f>
        <v>0</v>
      </c>
      <c r="D93" s="257">
        <f>'B2-01-Tabmis'!D93</f>
        <v>0</v>
      </c>
      <c r="E93" s="257">
        <f>'B2-01-Tabmis'!E93</f>
        <v>0</v>
      </c>
      <c r="F93" s="257">
        <f>'B2-01-Tabmis'!F93</f>
        <v>0</v>
      </c>
      <c r="G93" s="257">
        <f>'B2-01-Tabmis'!G93</f>
        <v>0</v>
      </c>
      <c r="H93" s="257">
        <f>'B2-01-Tabmis'!H93</f>
        <v>0</v>
      </c>
      <c r="I93" s="257">
        <f>'B2-01-Tabmis'!I93</f>
        <v>0</v>
      </c>
      <c r="J93" s="257">
        <f>'B2-01-Tabmis'!J93</f>
        <v>0</v>
      </c>
      <c r="K93" s="257">
        <f>'B2-01-Tabmis'!K93</f>
        <v>0</v>
      </c>
      <c r="L93" s="257">
        <f>'B2-01-Tabmis'!L93</f>
        <v>0</v>
      </c>
      <c r="M93" s="257">
        <f>'B2-01-Tabmis'!M93</f>
        <v>0</v>
      </c>
      <c r="N93" s="257">
        <f>'B2-01-Tabmis'!N93</f>
        <v>0</v>
      </c>
    </row>
    <row r="94" spans="1:14" ht="25.5">
      <c r="A94" s="255"/>
      <c r="B94" s="258" t="s">
        <v>693</v>
      </c>
      <c r="C94" s="257">
        <f>'B2-01-Tabmis'!C94</f>
        <v>0</v>
      </c>
      <c r="D94" s="257">
        <f>'B2-01-Tabmis'!D94</f>
        <v>0</v>
      </c>
      <c r="E94" s="257">
        <f>'B2-01-Tabmis'!E94</f>
        <v>0</v>
      </c>
      <c r="F94" s="257">
        <f>'B2-01-Tabmis'!F94</f>
        <v>0</v>
      </c>
      <c r="G94" s="257">
        <f>'B2-01-Tabmis'!G94</f>
        <v>0</v>
      </c>
      <c r="H94" s="257">
        <f>'B2-01-Tabmis'!H94</f>
        <v>0</v>
      </c>
      <c r="I94" s="257">
        <f>'B2-01-Tabmis'!I94</f>
        <v>0</v>
      </c>
      <c r="J94" s="257">
        <f>'B2-01-Tabmis'!J94</f>
        <v>0</v>
      </c>
      <c r="K94" s="257">
        <f>'B2-01-Tabmis'!K94</f>
        <v>0</v>
      </c>
      <c r="L94" s="257">
        <f>'B2-01-Tabmis'!L94</f>
        <v>0</v>
      </c>
      <c r="M94" s="257">
        <f>'B2-01-Tabmis'!M94</f>
        <v>0</v>
      </c>
      <c r="N94" s="257">
        <f>'B2-01-Tabmis'!N94</f>
        <v>0</v>
      </c>
    </row>
    <row r="95" spans="1:14" ht="25.5">
      <c r="A95" s="255"/>
      <c r="B95" s="258" t="s">
        <v>694</v>
      </c>
      <c r="C95" s="257">
        <f>'B2-01-Tabmis'!C95</f>
        <v>0</v>
      </c>
      <c r="D95" s="257">
        <f>'B2-01-Tabmis'!D95</f>
        <v>0</v>
      </c>
      <c r="E95" s="257">
        <f>'B2-01-Tabmis'!E95</f>
        <v>0</v>
      </c>
      <c r="F95" s="257">
        <f>'B2-01-Tabmis'!F95</f>
        <v>0</v>
      </c>
      <c r="G95" s="257">
        <f>'B2-01-Tabmis'!G95</f>
        <v>0</v>
      </c>
      <c r="H95" s="257">
        <f>'B2-01-Tabmis'!H95</f>
        <v>0</v>
      </c>
      <c r="I95" s="257">
        <f>'B2-01-Tabmis'!I95</f>
        <v>0</v>
      </c>
      <c r="J95" s="257">
        <f>'B2-01-Tabmis'!J95</f>
        <v>0</v>
      </c>
      <c r="K95" s="257">
        <f>'B2-01-Tabmis'!K95</f>
        <v>0</v>
      </c>
      <c r="L95" s="257">
        <f>'B2-01-Tabmis'!L95</f>
        <v>0</v>
      </c>
      <c r="M95" s="257">
        <f>'B2-01-Tabmis'!M95</f>
        <v>0</v>
      </c>
      <c r="N95" s="257">
        <f>'B2-01-Tabmis'!N95</f>
        <v>0</v>
      </c>
    </row>
    <row r="96" spans="1:14" ht="25.5">
      <c r="A96" s="258" t="s">
        <v>390</v>
      </c>
      <c r="B96" s="258" t="s">
        <v>696</v>
      </c>
      <c r="C96" s="257">
        <f>'B2-01-Tabmis'!C96</f>
        <v>843344479</v>
      </c>
      <c r="D96" s="257">
        <f>'B2-01-Tabmis'!D96</f>
        <v>0</v>
      </c>
      <c r="E96" s="257">
        <f>'B2-01-Tabmis'!E96</f>
        <v>843344479</v>
      </c>
      <c r="F96" s="257">
        <f>'B2-01-Tabmis'!F96</f>
        <v>843344479</v>
      </c>
      <c r="G96" s="257">
        <f>'B2-01-Tabmis'!G96</f>
        <v>0</v>
      </c>
      <c r="H96" s="257">
        <f>'B2-01-Tabmis'!H96</f>
        <v>0</v>
      </c>
      <c r="I96" s="257">
        <f>'B2-01-Tabmis'!I96</f>
        <v>843344479</v>
      </c>
      <c r="J96" s="257">
        <f>'B2-01-Tabmis'!J96</f>
        <v>0</v>
      </c>
      <c r="K96" s="257">
        <f>'B2-01-Tabmis'!K96</f>
        <v>843344479</v>
      </c>
      <c r="L96" s="257">
        <f>'B2-01-Tabmis'!L96</f>
        <v>843344479</v>
      </c>
      <c r="M96" s="257">
        <f>'B2-01-Tabmis'!M96</f>
        <v>0</v>
      </c>
      <c r="N96" s="257">
        <f>'B2-01-Tabmis'!N96</f>
        <v>0</v>
      </c>
    </row>
    <row r="97" spans="1:14" ht="25.5">
      <c r="A97" s="255"/>
      <c r="B97" s="258" t="s">
        <v>693</v>
      </c>
      <c r="C97" s="257">
        <f>'B2-01-Tabmis'!C97</f>
        <v>0</v>
      </c>
      <c r="D97" s="257">
        <f>'B2-01-Tabmis'!D97</f>
        <v>0</v>
      </c>
      <c r="E97" s="257">
        <f>'B2-01-Tabmis'!E97</f>
        <v>0</v>
      </c>
      <c r="F97" s="257">
        <f>'B2-01-Tabmis'!F97</f>
        <v>0</v>
      </c>
      <c r="G97" s="257">
        <f>'B2-01-Tabmis'!G97</f>
        <v>0</v>
      </c>
      <c r="H97" s="257">
        <f>'B2-01-Tabmis'!H97</f>
        <v>0</v>
      </c>
      <c r="I97" s="257">
        <f>'B2-01-Tabmis'!I97</f>
        <v>0</v>
      </c>
      <c r="J97" s="257">
        <f>'B2-01-Tabmis'!J97</f>
        <v>0</v>
      </c>
      <c r="K97" s="257">
        <f>'B2-01-Tabmis'!K97</f>
        <v>0</v>
      </c>
      <c r="L97" s="257">
        <f>'B2-01-Tabmis'!L97</f>
        <v>0</v>
      </c>
      <c r="M97" s="257">
        <f>'B2-01-Tabmis'!M97</f>
        <v>0</v>
      </c>
      <c r="N97" s="257">
        <f>'B2-01-Tabmis'!N97</f>
        <v>0</v>
      </c>
    </row>
    <row r="98" spans="1:14" ht="25.5">
      <c r="A98" s="255"/>
      <c r="B98" s="258" t="s">
        <v>694</v>
      </c>
      <c r="C98" s="257">
        <f>'B2-01-Tabmis'!C98</f>
        <v>843344479</v>
      </c>
      <c r="D98" s="257">
        <f>'B2-01-Tabmis'!D98</f>
        <v>0</v>
      </c>
      <c r="E98" s="257">
        <f>'B2-01-Tabmis'!E98</f>
        <v>843344479</v>
      </c>
      <c r="F98" s="257">
        <f>'B2-01-Tabmis'!F98</f>
        <v>843344479</v>
      </c>
      <c r="G98" s="257">
        <f>'B2-01-Tabmis'!G98</f>
        <v>0</v>
      </c>
      <c r="H98" s="257">
        <f>'B2-01-Tabmis'!H98</f>
        <v>0</v>
      </c>
      <c r="I98" s="257">
        <f>'B2-01-Tabmis'!I98</f>
        <v>843344479</v>
      </c>
      <c r="J98" s="257">
        <f>'B2-01-Tabmis'!J98</f>
        <v>0</v>
      </c>
      <c r="K98" s="257">
        <f>'B2-01-Tabmis'!K98</f>
        <v>843344479</v>
      </c>
      <c r="L98" s="257">
        <f>'B2-01-Tabmis'!L98</f>
        <v>843344479</v>
      </c>
      <c r="M98" s="257">
        <f>'B2-01-Tabmis'!M98</f>
        <v>0</v>
      </c>
      <c r="N98" s="257">
        <f>'B2-01-Tabmis'!N98</f>
        <v>0</v>
      </c>
    </row>
    <row r="99" spans="1:14">
      <c r="A99" s="259" t="s">
        <v>101</v>
      </c>
      <c r="B99" s="259" t="s">
        <v>198</v>
      </c>
      <c r="C99" s="257">
        <f>'B2-01-Tabmis'!C99</f>
        <v>237237853758</v>
      </c>
      <c r="D99" s="257">
        <f>'B2-01-Tabmis'!D99</f>
        <v>69630419322</v>
      </c>
      <c r="E99" s="257">
        <f>'B2-01-Tabmis'!E99</f>
        <v>167607434436</v>
      </c>
      <c r="F99" s="257">
        <f>'B2-01-Tabmis'!F99</f>
        <v>44779935613</v>
      </c>
      <c r="G99" s="257">
        <f>'B2-01-Tabmis'!G99</f>
        <v>88444714690</v>
      </c>
      <c r="H99" s="257">
        <f>'B2-01-Tabmis'!H99</f>
        <v>34382784133</v>
      </c>
      <c r="I99" s="257">
        <f>'B2-01-Tabmis'!I99</f>
        <v>237237853758</v>
      </c>
      <c r="J99" s="257">
        <f>'B2-01-Tabmis'!J99</f>
        <v>69630419322</v>
      </c>
      <c r="K99" s="257">
        <f>'B2-01-Tabmis'!K99</f>
        <v>167607434436</v>
      </c>
      <c r="L99" s="257">
        <f>'B2-01-Tabmis'!L99</f>
        <v>44779935613</v>
      </c>
      <c r="M99" s="257">
        <f>'B2-01-Tabmis'!M99</f>
        <v>88444714690</v>
      </c>
      <c r="N99" s="257">
        <f>'B2-01-Tabmis'!N99</f>
        <v>34382784133</v>
      </c>
    </row>
    <row r="100" spans="1:14">
      <c r="A100" s="258" t="s">
        <v>606</v>
      </c>
      <c r="B100" s="258" t="s">
        <v>234</v>
      </c>
      <c r="C100" s="257">
        <f>'B2-01-Tabmis'!C100</f>
        <v>0</v>
      </c>
      <c r="D100" s="257">
        <f>'B2-01-Tabmis'!D100</f>
        <v>0</v>
      </c>
      <c r="E100" s="257">
        <f>'B2-01-Tabmis'!E100</f>
        <v>0</v>
      </c>
      <c r="F100" s="257">
        <f>'B2-01-Tabmis'!F100</f>
        <v>0</v>
      </c>
      <c r="G100" s="257">
        <f>'B2-01-Tabmis'!G100</f>
        <v>0</v>
      </c>
      <c r="H100" s="257">
        <f>'B2-01-Tabmis'!H100</f>
        <v>0</v>
      </c>
      <c r="I100" s="257">
        <f>'B2-01-Tabmis'!I100</f>
        <v>0</v>
      </c>
      <c r="J100" s="257">
        <f>'B2-01-Tabmis'!J100</f>
        <v>0</v>
      </c>
      <c r="K100" s="257">
        <f>'B2-01-Tabmis'!K100</f>
        <v>0</v>
      </c>
      <c r="L100" s="257">
        <f>'B2-01-Tabmis'!L100</f>
        <v>0</v>
      </c>
      <c r="M100" s="257">
        <f>'B2-01-Tabmis'!M100</f>
        <v>0</v>
      </c>
      <c r="N100" s="257">
        <f>'B2-01-Tabmis'!N100</f>
        <v>0</v>
      </c>
    </row>
    <row r="101" spans="1:14">
      <c r="A101" s="258" t="s">
        <v>607</v>
      </c>
      <c r="B101" s="258" t="s">
        <v>697</v>
      </c>
      <c r="C101" s="257">
        <f>'B2-01-Tabmis'!C101</f>
        <v>78326469068</v>
      </c>
      <c r="D101" s="257">
        <f>'B2-01-Tabmis'!D101</f>
        <v>60821250228</v>
      </c>
      <c r="E101" s="257">
        <f>'B2-01-Tabmis'!E101</f>
        <v>17505218840</v>
      </c>
      <c r="F101" s="257">
        <f>'B2-01-Tabmis'!F101</f>
        <v>8614953701</v>
      </c>
      <c r="G101" s="257">
        <f>'B2-01-Tabmis'!G101</f>
        <v>3039410774</v>
      </c>
      <c r="H101" s="257">
        <f>'B2-01-Tabmis'!H101</f>
        <v>5850854365</v>
      </c>
      <c r="I101" s="257">
        <f>'B2-01-Tabmis'!I101</f>
        <v>78326469068</v>
      </c>
      <c r="J101" s="257">
        <f>'B2-01-Tabmis'!J101</f>
        <v>60821250228</v>
      </c>
      <c r="K101" s="257">
        <f>'B2-01-Tabmis'!K101</f>
        <v>17505218840</v>
      </c>
      <c r="L101" s="257">
        <f>'B2-01-Tabmis'!L101</f>
        <v>8614953701</v>
      </c>
      <c r="M101" s="257">
        <f>'B2-01-Tabmis'!M101</f>
        <v>3039410774</v>
      </c>
      <c r="N101" s="257">
        <f>'B2-01-Tabmis'!N101</f>
        <v>5850854365</v>
      </c>
    </row>
    <row r="102" spans="1:14" ht="25.5">
      <c r="A102" s="255"/>
      <c r="B102" s="258" t="s">
        <v>698</v>
      </c>
      <c r="C102" s="257">
        <f>'B2-01-Tabmis'!C102</f>
        <v>50208144893</v>
      </c>
      <c r="D102" s="257">
        <f>'B2-01-Tabmis'!D102</f>
        <v>47786278103</v>
      </c>
      <c r="E102" s="257">
        <f>'B2-01-Tabmis'!E102</f>
        <v>2421866790</v>
      </c>
      <c r="F102" s="257">
        <f>'B2-01-Tabmis'!F102</f>
        <v>1062780000</v>
      </c>
      <c r="G102" s="257">
        <f>'B2-01-Tabmis'!G102</f>
        <v>233491000</v>
      </c>
      <c r="H102" s="257">
        <f>'B2-01-Tabmis'!H102</f>
        <v>1125595790</v>
      </c>
      <c r="I102" s="257">
        <f>'B2-01-Tabmis'!I102</f>
        <v>50208144893</v>
      </c>
      <c r="J102" s="257">
        <f>'B2-01-Tabmis'!J102</f>
        <v>47786278103</v>
      </c>
      <c r="K102" s="257">
        <f>'B2-01-Tabmis'!K102</f>
        <v>2421866790</v>
      </c>
      <c r="L102" s="257">
        <f>'B2-01-Tabmis'!L102</f>
        <v>1062780000</v>
      </c>
      <c r="M102" s="257">
        <f>'B2-01-Tabmis'!M102</f>
        <v>233491000</v>
      </c>
      <c r="N102" s="257">
        <f>'B2-01-Tabmis'!N102</f>
        <v>1125595790</v>
      </c>
    </row>
    <row r="103" spans="1:14" ht="25.5">
      <c r="A103" s="255"/>
      <c r="B103" s="258" t="s">
        <v>699</v>
      </c>
      <c r="C103" s="257">
        <f>'B2-01-Tabmis'!C103</f>
        <v>6301345799</v>
      </c>
      <c r="D103" s="257">
        <f>'B2-01-Tabmis'!D103</f>
        <v>6283334825</v>
      </c>
      <c r="E103" s="257">
        <f>'B2-01-Tabmis'!E103</f>
        <v>18010974</v>
      </c>
      <c r="F103" s="257">
        <f>'B2-01-Tabmis'!F103</f>
        <v>0</v>
      </c>
      <c r="G103" s="257">
        <f>'B2-01-Tabmis'!G103</f>
        <v>18010974</v>
      </c>
      <c r="H103" s="257">
        <f>'B2-01-Tabmis'!H103</f>
        <v>0</v>
      </c>
      <c r="I103" s="257">
        <f>'B2-01-Tabmis'!I103</f>
        <v>6301345799</v>
      </c>
      <c r="J103" s="257">
        <f>'B2-01-Tabmis'!J103</f>
        <v>6283334825</v>
      </c>
      <c r="K103" s="257">
        <f>'B2-01-Tabmis'!K103</f>
        <v>18010974</v>
      </c>
      <c r="L103" s="257">
        <f>'B2-01-Tabmis'!L103</f>
        <v>0</v>
      </c>
      <c r="M103" s="257">
        <f>'B2-01-Tabmis'!M103</f>
        <v>18010974</v>
      </c>
      <c r="N103" s="257">
        <f>'B2-01-Tabmis'!N103</f>
        <v>0</v>
      </c>
    </row>
    <row r="104" spans="1:14">
      <c r="A104" s="258" t="s">
        <v>608</v>
      </c>
      <c r="B104" s="258" t="s">
        <v>700</v>
      </c>
      <c r="C104" s="257">
        <f>'B2-01-Tabmis'!C104</f>
        <v>8012261412</v>
      </c>
      <c r="D104" s="257">
        <f>'B2-01-Tabmis'!D104</f>
        <v>5830046912</v>
      </c>
      <c r="E104" s="257">
        <f>'B2-01-Tabmis'!E104</f>
        <v>2182214500</v>
      </c>
      <c r="F104" s="257">
        <f>'B2-01-Tabmis'!F104</f>
        <v>1072379500</v>
      </c>
      <c r="G104" s="257">
        <f>'B2-01-Tabmis'!G104</f>
        <v>1047335000</v>
      </c>
      <c r="H104" s="257">
        <f>'B2-01-Tabmis'!H104</f>
        <v>62500000</v>
      </c>
      <c r="I104" s="257">
        <f>'B2-01-Tabmis'!I104</f>
        <v>8012261412</v>
      </c>
      <c r="J104" s="257">
        <f>'B2-01-Tabmis'!J104</f>
        <v>5830046912</v>
      </c>
      <c r="K104" s="257">
        <f>'B2-01-Tabmis'!K104</f>
        <v>2182214500</v>
      </c>
      <c r="L104" s="257">
        <f>'B2-01-Tabmis'!L104</f>
        <v>1072379500</v>
      </c>
      <c r="M104" s="257">
        <f>'B2-01-Tabmis'!M104</f>
        <v>1047335000</v>
      </c>
      <c r="N104" s="257">
        <f>'B2-01-Tabmis'!N104</f>
        <v>62500000</v>
      </c>
    </row>
    <row r="105" spans="1:14">
      <c r="A105" s="255"/>
      <c r="B105" s="258" t="s">
        <v>184</v>
      </c>
      <c r="C105" s="257">
        <f>'B2-01-Tabmis'!C105</f>
        <v>0</v>
      </c>
      <c r="D105" s="257">
        <f>'B2-01-Tabmis'!D105</f>
        <v>0</v>
      </c>
      <c r="E105" s="257">
        <f>'B2-01-Tabmis'!E105</f>
        <v>0</v>
      </c>
      <c r="F105" s="257">
        <f>'B2-01-Tabmis'!F105</f>
        <v>0</v>
      </c>
      <c r="G105" s="257">
        <f>'B2-01-Tabmis'!G105</f>
        <v>0</v>
      </c>
      <c r="H105" s="257">
        <f>'B2-01-Tabmis'!H105</f>
        <v>0</v>
      </c>
      <c r="I105" s="257">
        <f>'B2-01-Tabmis'!I105</f>
        <v>0</v>
      </c>
      <c r="J105" s="257">
        <f>'B2-01-Tabmis'!J105</f>
        <v>0</v>
      </c>
      <c r="K105" s="257">
        <f>'B2-01-Tabmis'!K105</f>
        <v>0</v>
      </c>
      <c r="L105" s="257">
        <f>'B2-01-Tabmis'!L105</f>
        <v>0</v>
      </c>
      <c r="M105" s="257">
        <f>'B2-01-Tabmis'!M105</f>
        <v>0</v>
      </c>
      <c r="N105" s="257">
        <f>'B2-01-Tabmis'!N105</f>
        <v>0</v>
      </c>
    </row>
    <row r="106" spans="1:14">
      <c r="A106" s="258" t="s">
        <v>609</v>
      </c>
      <c r="B106" s="258" t="s">
        <v>19</v>
      </c>
      <c r="C106" s="257">
        <f>'B2-01-Tabmis'!C106</f>
        <v>26892135882</v>
      </c>
      <c r="D106" s="257">
        <f>'B2-01-Tabmis'!D106</f>
        <v>1110431663</v>
      </c>
      <c r="E106" s="257">
        <f>'B2-01-Tabmis'!E106</f>
        <v>25781704219</v>
      </c>
      <c r="F106" s="257">
        <f>'B2-01-Tabmis'!F106</f>
        <v>18912510885</v>
      </c>
      <c r="G106" s="257">
        <f>'B2-01-Tabmis'!G106</f>
        <v>6655154534</v>
      </c>
      <c r="H106" s="257">
        <f>'B2-01-Tabmis'!H106</f>
        <v>214038800</v>
      </c>
      <c r="I106" s="257">
        <f>'B2-01-Tabmis'!I106</f>
        <v>26892135882</v>
      </c>
      <c r="J106" s="257">
        <f>'B2-01-Tabmis'!J106</f>
        <v>1110431663</v>
      </c>
      <c r="K106" s="257">
        <f>'B2-01-Tabmis'!K106</f>
        <v>25781704219</v>
      </c>
      <c r="L106" s="257">
        <f>'B2-01-Tabmis'!L106</f>
        <v>18912510885</v>
      </c>
      <c r="M106" s="257">
        <f>'B2-01-Tabmis'!M106</f>
        <v>6655154534</v>
      </c>
      <c r="N106" s="257">
        <f>'B2-01-Tabmis'!N106</f>
        <v>214038800</v>
      </c>
    </row>
    <row r="107" spans="1:14">
      <c r="A107" s="258" t="s">
        <v>610</v>
      </c>
      <c r="B107" s="258" t="s">
        <v>701</v>
      </c>
      <c r="C107" s="257">
        <f>'B2-01-Tabmis'!C107</f>
        <v>0</v>
      </c>
      <c r="D107" s="257">
        <f>'B2-01-Tabmis'!D107</f>
        <v>0</v>
      </c>
      <c r="E107" s="257">
        <f>'B2-01-Tabmis'!E107</f>
        <v>0</v>
      </c>
      <c r="F107" s="257">
        <f>'B2-01-Tabmis'!F107</f>
        <v>0</v>
      </c>
      <c r="G107" s="257">
        <f>'B2-01-Tabmis'!G107</f>
        <v>0</v>
      </c>
      <c r="H107" s="257">
        <f>'B2-01-Tabmis'!H107</f>
        <v>0</v>
      </c>
      <c r="I107" s="257">
        <f>'B2-01-Tabmis'!I107</f>
        <v>0</v>
      </c>
      <c r="J107" s="257">
        <f>'B2-01-Tabmis'!J107</f>
        <v>0</v>
      </c>
      <c r="K107" s="257">
        <f>'B2-01-Tabmis'!K107</f>
        <v>0</v>
      </c>
      <c r="L107" s="257">
        <f>'B2-01-Tabmis'!L107</f>
        <v>0</v>
      </c>
      <c r="M107" s="257">
        <f>'B2-01-Tabmis'!M107</f>
        <v>0</v>
      </c>
      <c r="N107" s="257">
        <f>'B2-01-Tabmis'!N107</f>
        <v>0</v>
      </c>
    </row>
    <row r="108" spans="1:14">
      <c r="A108" s="258" t="s">
        <v>611</v>
      </c>
      <c r="B108" s="258" t="s">
        <v>146</v>
      </c>
      <c r="C108" s="257">
        <f>'B2-01-Tabmis'!C108</f>
        <v>24271803277</v>
      </c>
      <c r="D108" s="257">
        <f>'B2-01-Tabmis'!D108</f>
        <v>224734800</v>
      </c>
      <c r="E108" s="257">
        <f>'B2-01-Tabmis'!E108</f>
        <v>24047068477</v>
      </c>
      <c r="F108" s="257">
        <f>'B2-01-Tabmis'!F108</f>
        <v>8026232471</v>
      </c>
      <c r="G108" s="257">
        <f>'B2-01-Tabmis'!G108</f>
        <v>14696346306</v>
      </c>
      <c r="H108" s="257">
        <f>'B2-01-Tabmis'!H108</f>
        <v>1324489700</v>
      </c>
      <c r="I108" s="257">
        <f>'B2-01-Tabmis'!I108</f>
        <v>24271803277</v>
      </c>
      <c r="J108" s="257">
        <f>'B2-01-Tabmis'!J108</f>
        <v>224734800</v>
      </c>
      <c r="K108" s="257">
        <f>'B2-01-Tabmis'!K108</f>
        <v>24047068477</v>
      </c>
      <c r="L108" s="257">
        <f>'B2-01-Tabmis'!L108</f>
        <v>8026232471</v>
      </c>
      <c r="M108" s="257">
        <f>'B2-01-Tabmis'!M108</f>
        <v>14696346306</v>
      </c>
      <c r="N108" s="257">
        <f>'B2-01-Tabmis'!N108</f>
        <v>1324489700</v>
      </c>
    </row>
    <row r="109" spans="1:14" ht="25.5">
      <c r="A109" s="258" t="s">
        <v>612</v>
      </c>
      <c r="B109" s="258" t="s">
        <v>702</v>
      </c>
      <c r="C109" s="257">
        <f>'B2-01-Tabmis'!C109</f>
        <v>0</v>
      </c>
      <c r="D109" s="257">
        <f>'B2-01-Tabmis'!D109</f>
        <v>0</v>
      </c>
      <c r="E109" s="257">
        <f>'B2-01-Tabmis'!E109</f>
        <v>0</v>
      </c>
      <c r="F109" s="257">
        <f>'B2-01-Tabmis'!F109</f>
        <v>0</v>
      </c>
      <c r="G109" s="257">
        <f>'B2-01-Tabmis'!G109</f>
        <v>0</v>
      </c>
      <c r="H109" s="257">
        <f>'B2-01-Tabmis'!H109</f>
        <v>0</v>
      </c>
      <c r="I109" s="257">
        <f>'B2-01-Tabmis'!I109</f>
        <v>0</v>
      </c>
      <c r="J109" s="257">
        <f>'B2-01-Tabmis'!J109</f>
        <v>0</v>
      </c>
      <c r="K109" s="257">
        <f>'B2-01-Tabmis'!K109</f>
        <v>0</v>
      </c>
      <c r="L109" s="257">
        <f>'B2-01-Tabmis'!L109</f>
        <v>0</v>
      </c>
      <c r="M109" s="257">
        <f>'B2-01-Tabmis'!M109</f>
        <v>0</v>
      </c>
      <c r="N109" s="257">
        <f>'B2-01-Tabmis'!N109</f>
        <v>0</v>
      </c>
    </row>
    <row r="110" spans="1:14">
      <c r="A110" s="258" t="s">
        <v>613</v>
      </c>
      <c r="B110" s="258" t="s">
        <v>703</v>
      </c>
      <c r="C110" s="257">
        <f>'B2-01-Tabmis'!C110</f>
        <v>99735184119</v>
      </c>
      <c r="D110" s="257">
        <f>'B2-01-Tabmis'!D110</f>
        <v>1643955719</v>
      </c>
      <c r="E110" s="257">
        <f>'B2-01-Tabmis'!E110</f>
        <v>98091228400</v>
      </c>
      <c r="F110" s="257">
        <f>'B2-01-Tabmis'!F110</f>
        <v>8153859056</v>
      </c>
      <c r="G110" s="257">
        <f>'B2-01-Tabmis'!G110</f>
        <v>63006468076</v>
      </c>
      <c r="H110" s="257">
        <f>'B2-01-Tabmis'!H110</f>
        <v>26930901268</v>
      </c>
      <c r="I110" s="257">
        <f>'B2-01-Tabmis'!I110</f>
        <v>99735184119</v>
      </c>
      <c r="J110" s="257">
        <f>'B2-01-Tabmis'!J110</f>
        <v>1643955719</v>
      </c>
      <c r="K110" s="257">
        <f>'B2-01-Tabmis'!K110</f>
        <v>98091228400</v>
      </c>
      <c r="L110" s="257">
        <f>'B2-01-Tabmis'!L110</f>
        <v>8153859056</v>
      </c>
      <c r="M110" s="257">
        <f>'B2-01-Tabmis'!M110</f>
        <v>63006468076</v>
      </c>
      <c r="N110" s="257">
        <f>'B2-01-Tabmis'!N110</f>
        <v>26930901268</v>
      </c>
    </row>
    <row r="111" spans="1:14" ht="25.5">
      <c r="A111" s="259" t="s">
        <v>35</v>
      </c>
      <c r="B111" s="259" t="s">
        <v>704</v>
      </c>
      <c r="C111" s="257">
        <f>'B2-01-Tabmis'!C111</f>
        <v>4849441135</v>
      </c>
      <c r="D111" s="257">
        <f>'B2-01-Tabmis'!D111</f>
        <v>0</v>
      </c>
      <c r="E111" s="257">
        <f>'B2-01-Tabmis'!E111</f>
        <v>4849441135</v>
      </c>
      <c r="F111" s="257">
        <f>'B2-01-Tabmis'!F111</f>
        <v>0</v>
      </c>
      <c r="G111" s="257">
        <f>'B2-01-Tabmis'!G111</f>
        <v>735721788</v>
      </c>
      <c r="H111" s="257">
        <f>'B2-01-Tabmis'!H111</f>
        <v>4113719347</v>
      </c>
      <c r="I111" s="257">
        <f>'B2-01-Tabmis'!I111</f>
        <v>4849441135</v>
      </c>
      <c r="J111" s="257">
        <f>'B2-01-Tabmis'!J111</f>
        <v>0</v>
      </c>
      <c r="K111" s="257">
        <f>'B2-01-Tabmis'!K111</f>
        <v>4849441135</v>
      </c>
      <c r="L111" s="257">
        <f>'B2-01-Tabmis'!L111</f>
        <v>0</v>
      </c>
      <c r="M111" s="257">
        <f>'B2-01-Tabmis'!M111</f>
        <v>735721788</v>
      </c>
      <c r="N111" s="257">
        <f>'B2-01-Tabmis'!N111</f>
        <v>4113719347</v>
      </c>
    </row>
    <row r="112" spans="1:14" ht="25.5">
      <c r="A112" s="255"/>
      <c r="B112" s="258" t="s">
        <v>705</v>
      </c>
      <c r="C112" s="257">
        <f>'B2-01-Tabmis'!C112</f>
        <v>735721788</v>
      </c>
      <c r="D112" s="257">
        <f>'B2-01-Tabmis'!D112</f>
        <v>0</v>
      </c>
      <c r="E112" s="257">
        <f>'B2-01-Tabmis'!E112</f>
        <v>735721788</v>
      </c>
      <c r="F112" s="257">
        <f>'B2-01-Tabmis'!F112</f>
        <v>0</v>
      </c>
      <c r="G112" s="257">
        <f>'B2-01-Tabmis'!G112</f>
        <v>735721788</v>
      </c>
      <c r="H112" s="257">
        <f>'B2-01-Tabmis'!H112</f>
        <v>0</v>
      </c>
      <c r="I112" s="257">
        <f>'B2-01-Tabmis'!I112</f>
        <v>735721788</v>
      </c>
      <c r="J112" s="257">
        <f>'B2-01-Tabmis'!J112</f>
        <v>0</v>
      </c>
      <c r="K112" s="257">
        <f>'B2-01-Tabmis'!K112</f>
        <v>735721788</v>
      </c>
      <c r="L112" s="257">
        <f>'B2-01-Tabmis'!L112</f>
        <v>0</v>
      </c>
      <c r="M112" s="257">
        <f>'B2-01-Tabmis'!M112</f>
        <v>735721788</v>
      </c>
      <c r="N112" s="257">
        <f>'B2-01-Tabmis'!N112</f>
        <v>0</v>
      </c>
    </row>
    <row r="113" spans="1:14" ht="25.5">
      <c r="A113" s="259" t="s">
        <v>546</v>
      </c>
      <c r="B113" s="259" t="s">
        <v>706</v>
      </c>
      <c r="C113" s="257">
        <f>'B2-01-Tabmis'!C113</f>
        <v>47931864000</v>
      </c>
      <c r="D113" s="257">
        <f>'B2-01-Tabmis'!D113</f>
        <v>0</v>
      </c>
      <c r="E113" s="257">
        <f>'B2-01-Tabmis'!E113</f>
        <v>47931864000</v>
      </c>
      <c r="F113" s="257">
        <f>'B2-01-Tabmis'!F113</f>
        <v>47931864000</v>
      </c>
      <c r="G113" s="257">
        <f>'B2-01-Tabmis'!G113</f>
        <v>0</v>
      </c>
      <c r="H113" s="257">
        <f>'B2-01-Tabmis'!H113</f>
        <v>0</v>
      </c>
      <c r="I113" s="257">
        <f>'B2-01-Tabmis'!I113</f>
        <v>47931864000</v>
      </c>
      <c r="J113" s="257">
        <f>'B2-01-Tabmis'!J113</f>
        <v>0</v>
      </c>
      <c r="K113" s="257">
        <f>'B2-01-Tabmis'!K113</f>
        <v>47931864000</v>
      </c>
      <c r="L113" s="257">
        <f>'B2-01-Tabmis'!L113</f>
        <v>47931864000</v>
      </c>
      <c r="M113" s="257">
        <f>'B2-01-Tabmis'!M113</f>
        <v>0</v>
      </c>
      <c r="N113" s="257">
        <f>'B2-01-Tabmis'!N113</f>
        <v>0</v>
      </c>
    </row>
    <row r="114" spans="1:14" ht="25.5">
      <c r="A114" s="255"/>
      <c r="B114" s="258" t="s">
        <v>707</v>
      </c>
      <c r="C114" s="257">
        <f>'B2-01-Tabmis'!C114</f>
        <v>0</v>
      </c>
      <c r="D114" s="257">
        <f>'B2-01-Tabmis'!D114</f>
        <v>0</v>
      </c>
      <c r="E114" s="257">
        <f>'B2-01-Tabmis'!E114</f>
        <v>0</v>
      </c>
      <c r="F114" s="257">
        <f>'B2-01-Tabmis'!F114</f>
        <v>0</v>
      </c>
      <c r="G114" s="257">
        <f>'B2-01-Tabmis'!G114</f>
        <v>0</v>
      </c>
      <c r="H114" s="257">
        <f>'B2-01-Tabmis'!H114</f>
        <v>0</v>
      </c>
      <c r="I114" s="257">
        <f>'B2-01-Tabmis'!I114</f>
        <v>0</v>
      </c>
      <c r="J114" s="257">
        <f>'B2-01-Tabmis'!J114</f>
        <v>0</v>
      </c>
      <c r="K114" s="257">
        <f>'B2-01-Tabmis'!K114</f>
        <v>0</v>
      </c>
      <c r="L114" s="257">
        <f>'B2-01-Tabmis'!L114</f>
        <v>0</v>
      </c>
      <c r="M114" s="257">
        <f>'B2-01-Tabmis'!M114</f>
        <v>0</v>
      </c>
      <c r="N114" s="257">
        <f>'B2-01-Tabmis'!N114</f>
        <v>0</v>
      </c>
    </row>
    <row r="115" spans="1:14" ht="25.5">
      <c r="A115" s="255"/>
      <c r="B115" s="258" t="s">
        <v>708</v>
      </c>
      <c r="C115" s="257">
        <f>'B2-01-Tabmis'!C115</f>
        <v>47931864000</v>
      </c>
      <c r="D115" s="257">
        <f>'B2-01-Tabmis'!D115</f>
        <v>0</v>
      </c>
      <c r="E115" s="257">
        <f>'B2-01-Tabmis'!E115</f>
        <v>47931864000</v>
      </c>
      <c r="F115" s="257">
        <f>'B2-01-Tabmis'!F115</f>
        <v>47931864000</v>
      </c>
      <c r="G115" s="257">
        <f>'B2-01-Tabmis'!G115</f>
        <v>0</v>
      </c>
      <c r="H115" s="257">
        <f>'B2-01-Tabmis'!H115</f>
        <v>0</v>
      </c>
      <c r="I115" s="257">
        <f>'B2-01-Tabmis'!I115</f>
        <v>47931864000</v>
      </c>
      <c r="J115" s="257">
        <f>'B2-01-Tabmis'!J115</f>
        <v>0</v>
      </c>
      <c r="K115" s="257">
        <f>'B2-01-Tabmis'!K115</f>
        <v>47931864000</v>
      </c>
      <c r="L115" s="257">
        <f>'B2-01-Tabmis'!L115</f>
        <v>47931864000</v>
      </c>
      <c r="M115" s="257">
        <f>'B2-01-Tabmis'!M115</f>
        <v>0</v>
      </c>
      <c r="N115" s="257">
        <f>'B2-01-Tabmis'!N115</f>
        <v>0</v>
      </c>
    </row>
    <row r="116" spans="1:14" ht="25.5">
      <c r="A116" s="258" t="s">
        <v>392</v>
      </c>
      <c r="B116" s="258" t="s">
        <v>709</v>
      </c>
      <c r="C116" s="257">
        <f>'B2-01-Tabmis'!C116</f>
        <v>0</v>
      </c>
      <c r="D116" s="257">
        <f>'B2-01-Tabmis'!D116</f>
        <v>0</v>
      </c>
      <c r="E116" s="257">
        <f>'B2-01-Tabmis'!E116</f>
        <v>0</v>
      </c>
      <c r="F116" s="257">
        <f>'B2-01-Tabmis'!F116</f>
        <v>0</v>
      </c>
      <c r="G116" s="257">
        <f>'B2-01-Tabmis'!G116</f>
        <v>0</v>
      </c>
      <c r="H116" s="257">
        <f>'B2-01-Tabmis'!H116</f>
        <v>0</v>
      </c>
      <c r="I116" s="257">
        <f>'B2-01-Tabmis'!I116</f>
        <v>0</v>
      </c>
      <c r="J116" s="257">
        <f>'B2-01-Tabmis'!J116</f>
        <v>0</v>
      </c>
      <c r="K116" s="257">
        <f>'B2-01-Tabmis'!K116</f>
        <v>0</v>
      </c>
      <c r="L116" s="257">
        <f>'B2-01-Tabmis'!L116</f>
        <v>0</v>
      </c>
      <c r="M116" s="257">
        <f>'B2-01-Tabmis'!M116</f>
        <v>0</v>
      </c>
      <c r="N116" s="257">
        <f>'B2-01-Tabmis'!N116</f>
        <v>0</v>
      </c>
    </row>
    <row r="117" spans="1:14">
      <c r="A117" s="258" t="s">
        <v>393</v>
      </c>
      <c r="B117" s="258" t="s">
        <v>710</v>
      </c>
      <c r="C117" s="257">
        <f>'B2-01-Tabmis'!C117</f>
        <v>47931864000</v>
      </c>
      <c r="D117" s="257">
        <f>'B2-01-Tabmis'!D117</f>
        <v>0</v>
      </c>
      <c r="E117" s="257">
        <f>'B2-01-Tabmis'!E117</f>
        <v>47931864000</v>
      </c>
      <c r="F117" s="257">
        <f>'B2-01-Tabmis'!F117</f>
        <v>47931864000</v>
      </c>
      <c r="G117" s="257">
        <f>'B2-01-Tabmis'!G117</f>
        <v>0</v>
      </c>
      <c r="H117" s="257">
        <f>'B2-01-Tabmis'!H117</f>
        <v>0</v>
      </c>
      <c r="I117" s="257">
        <f>'B2-01-Tabmis'!I117</f>
        <v>47931864000</v>
      </c>
      <c r="J117" s="257">
        <f>'B2-01-Tabmis'!J117</f>
        <v>0</v>
      </c>
      <c r="K117" s="257">
        <f>'B2-01-Tabmis'!K117</f>
        <v>47931864000</v>
      </c>
      <c r="L117" s="257">
        <f>'B2-01-Tabmis'!L117</f>
        <v>47931864000</v>
      </c>
      <c r="M117" s="257">
        <f>'B2-01-Tabmis'!M117</f>
        <v>0</v>
      </c>
      <c r="N117" s="257">
        <f>'B2-01-Tabmis'!N117</f>
        <v>0</v>
      </c>
    </row>
    <row r="118" spans="1:14" ht="25.5">
      <c r="A118" s="258" t="s">
        <v>711</v>
      </c>
      <c r="B118" s="258" t="s">
        <v>712</v>
      </c>
      <c r="C118" s="257">
        <f>'B2-01-Tabmis'!C118</f>
        <v>0</v>
      </c>
      <c r="D118" s="257">
        <f>'B2-01-Tabmis'!D118</f>
        <v>0</v>
      </c>
      <c r="E118" s="257">
        <f>'B2-01-Tabmis'!E118</f>
        <v>0</v>
      </c>
      <c r="F118" s="257">
        <f>'B2-01-Tabmis'!F118</f>
        <v>0</v>
      </c>
      <c r="G118" s="257">
        <f>'B2-01-Tabmis'!G118</f>
        <v>0</v>
      </c>
      <c r="H118" s="257">
        <f>'B2-01-Tabmis'!H118</f>
        <v>0</v>
      </c>
      <c r="I118" s="257">
        <f>'B2-01-Tabmis'!I118</f>
        <v>0</v>
      </c>
      <c r="J118" s="257">
        <f>'B2-01-Tabmis'!J118</f>
        <v>0</v>
      </c>
      <c r="K118" s="257">
        <f>'B2-01-Tabmis'!K118</f>
        <v>0</v>
      </c>
      <c r="L118" s="257">
        <f>'B2-01-Tabmis'!L118</f>
        <v>0</v>
      </c>
      <c r="M118" s="257">
        <f>'B2-01-Tabmis'!M118</f>
        <v>0</v>
      </c>
      <c r="N118" s="257">
        <f>'B2-01-Tabmis'!N118</f>
        <v>0</v>
      </c>
    </row>
    <row r="119" spans="1:14" ht="25.5">
      <c r="A119" s="258" t="s">
        <v>394</v>
      </c>
      <c r="B119" s="258" t="s">
        <v>713</v>
      </c>
      <c r="C119" s="257">
        <f>'B2-01-Tabmis'!C119</f>
        <v>0</v>
      </c>
      <c r="D119" s="257">
        <f>'B2-01-Tabmis'!D119</f>
        <v>0</v>
      </c>
      <c r="E119" s="257">
        <f>'B2-01-Tabmis'!E119</f>
        <v>0</v>
      </c>
      <c r="F119" s="257">
        <f>'B2-01-Tabmis'!F119</f>
        <v>0</v>
      </c>
      <c r="G119" s="257">
        <f>'B2-01-Tabmis'!G119</f>
        <v>0</v>
      </c>
      <c r="H119" s="257">
        <f>'B2-01-Tabmis'!H119</f>
        <v>0</v>
      </c>
      <c r="I119" s="257">
        <f>'B2-01-Tabmis'!I119</f>
        <v>0</v>
      </c>
      <c r="J119" s="257">
        <f>'B2-01-Tabmis'!J119</f>
        <v>0</v>
      </c>
      <c r="K119" s="257">
        <f>'B2-01-Tabmis'!K119</f>
        <v>0</v>
      </c>
      <c r="L119" s="257">
        <f>'B2-01-Tabmis'!L119</f>
        <v>0</v>
      </c>
      <c r="M119" s="257">
        <f>'B2-01-Tabmis'!M119</f>
        <v>0</v>
      </c>
      <c r="N119" s="257">
        <f>'B2-01-Tabmis'!N119</f>
        <v>0</v>
      </c>
    </row>
    <row r="120" spans="1:14" ht="25.5">
      <c r="A120" s="255"/>
      <c r="B120" s="258" t="s">
        <v>714</v>
      </c>
      <c r="C120" s="257">
        <f>'B2-01-Tabmis'!C120</f>
        <v>0</v>
      </c>
      <c r="D120" s="257">
        <f>'B2-01-Tabmis'!D120</f>
        <v>0</v>
      </c>
      <c r="E120" s="257">
        <f>'B2-01-Tabmis'!E120</f>
        <v>0</v>
      </c>
      <c r="F120" s="257">
        <f>'B2-01-Tabmis'!F120</f>
        <v>0</v>
      </c>
      <c r="G120" s="257">
        <f>'B2-01-Tabmis'!G120</f>
        <v>0</v>
      </c>
      <c r="H120" s="257">
        <f>'B2-01-Tabmis'!H120</f>
        <v>0</v>
      </c>
      <c r="I120" s="257">
        <f>'B2-01-Tabmis'!I120</f>
        <v>0</v>
      </c>
      <c r="J120" s="257">
        <f>'B2-01-Tabmis'!J120</f>
        <v>0</v>
      </c>
      <c r="K120" s="257">
        <f>'B2-01-Tabmis'!K120</f>
        <v>0</v>
      </c>
      <c r="L120" s="257">
        <f>'B2-01-Tabmis'!L120</f>
        <v>0</v>
      </c>
      <c r="M120" s="257">
        <f>'B2-01-Tabmis'!M120</f>
        <v>0</v>
      </c>
      <c r="N120" s="257">
        <f>'B2-01-Tabmis'!N120</f>
        <v>0</v>
      </c>
    </row>
    <row r="121" spans="1:14" ht="25.5">
      <c r="A121" s="255"/>
      <c r="B121" s="258" t="s">
        <v>715</v>
      </c>
      <c r="C121" s="257">
        <f>'B2-01-Tabmis'!C121</f>
        <v>0</v>
      </c>
      <c r="D121" s="257">
        <f>'B2-01-Tabmis'!D121</f>
        <v>0</v>
      </c>
      <c r="E121" s="257">
        <f>'B2-01-Tabmis'!E121</f>
        <v>0</v>
      </c>
      <c r="F121" s="257">
        <f>'B2-01-Tabmis'!F121</f>
        <v>0</v>
      </c>
      <c r="G121" s="257">
        <f>'B2-01-Tabmis'!G121</f>
        <v>0</v>
      </c>
      <c r="H121" s="257">
        <f>'B2-01-Tabmis'!H121</f>
        <v>0</v>
      </c>
      <c r="I121" s="257">
        <f>'B2-01-Tabmis'!I121</f>
        <v>0</v>
      </c>
      <c r="J121" s="257">
        <f>'B2-01-Tabmis'!J121</f>
        <v>0</v>
      </c>
      <c r="K121" s="257">
        <f>'B2-01-Tabmis'!K121</f>
        <v>0</v>
      </c>
      <c r="L121" s="257">
        <f>'B2-01-Tabmis'!L121</f>
        <v>0</v>
      </c>
      <c r="M121" s="257">
        <f>'B2-01-Tabmis'!M121</f>
        <v>0</v>
      </c>
      <c r="N121" s="257">
        <f>'B2-01-Tabmis'!N121</f>
        <v>0</v>
      </c>
    </row>
    <row r="122" spans="1:14" ht="25.5">
      <c r="A122" s="258" t="s">
        <v>716</v>
      </c>
      <c r="B122" s="258" t="s">
        <v>717</v>
      </c>
      <c r="C122" s="257">
        <f>'B2-01-Tabmis'!C122</f>
        <v>0</v>
      </c>
      <c r="D122" s="257">
        <f>'B2-01-Tabmis'!D122</f>
        <v>0</v>
      </c>
      <c r="E122" s="257">
        <f>'B2-01-Tabmis'!E122</f>
        <v>0</v>
      </c>
      <c r="F122" s="257">
        <f>'B2-01-Tabmis'!F122</f>
        <v>0</v>
      </c>
      <c r="G122" s="257">
        <f>'B2-01-Tabmis'!G122</f>
        <v>0</v>
      </c>
      <c r="H122" s="257">
        <f>'B2-01-Tabmis'!H122</f>
        <v>0</v>
      </c>
      <c r="I122" s="257">
        <f>'B2-01-Tabmis'!I122</f>
        <v>0</v>
      </c>
      <c r="J122" s="257">
        <f>'B2-01-Tabmis'!J122</f>
        <v>0</v>
      </c>
      <c r="K122" s="257">
        <f>'B2-01-Tabmis'!K122</f>
        <v>0</v>
      </c>
      <c r="L122" s="257">
        <f>'B2-01-Tabmis'!L122</f>
        <v>0</v>
      </c>
      <c r="M122" s="257">
        <f>'B2-01-Tabmis'!M122</f>
        <v>0</v>
      </c>
      <c r="N122" s="257">
        <f>'B2-01-Tabmis'!N122</f>
        <v>0</v>
      </c>
    </row>
    <row r="123" spans="1:14">
      <c r="A123" s="258" t="s">
        <v>210</v>
      </c>
      <c r="B123" s="258" t="s">
        <v>161</v>
      </c>
      <c r="C123" s="257">
        <f>'B2-01-Tabmis'!C123</f>
        <v>0</v>
      </c>
      <c r="D123" s="257">
        <f>'B2-01-Tabmis'!D123</f>
        <v>0</v>
      </c>
      <c r="E123" s="257">
        <f>'B2-01-Tabmis'!E123</f>
        <v>0</v>
      </c>
      <c r="F123" s="257">
        <f>'B2-01-Tabmis'!F123</f>
        <v>0</v>
      </c>
      <c r="G123" s="257">
        <f>'B2-01-Tabmis'!G123</f>
        <v>0</v>
      </c>
      <c r="H123" s="257">
        <f>'B2-01-Tabmis'!H123</f>
        <v>0</v>
      </c>
      <c r="I123" s="257">
        <f>'B2-01-Tabmis'!I123</f>
        <v>0</v>
      </c>
      <c r="J123" s="257">
        <f>'B2-01-Tabmis'!J123</f>
        <v>0</v>
      </c>
      <c r="K123" s="257">
        <f>'B2-01-Tabmis'!K123</f>
        <v>0</v>
      </c>
      <c r="L123" s="257">
        <f>'B2-01-Tabmis'!L123</f>
        <v>0</v>
      </c>
      <c r="M123" s="257">
        <f>'B2-01-Tabmis'!M123</f>
        <v>0</v>
      </c>
      <c r="N123" s="257">
        <f>'B2-01-Tabmis'!N123</f>
        <v>0</v>
      </c>
    </row>
    <row r="124" spans="1:14">
      <c r="A124" s="258" t="s">
        <v>81</v>
      </c>
      <c r="B124" s="258" t="s">
        <v>718</v>
      </c>
      <c r="C124" s="257">
        <f>'B2-01-Tabmis'!C124</f>
        <v>0</v>
      </c>
      <c r="D124" s="257">
        <f>'B2-01-Tabmis'!D124</f>
        <v>0</v>
      </c>
      <c r="E124" s="257">
        <f>'B2-01-Tabmis'!E124</f>
        <v>0</v>
      </c>
      <c r="F124" s="257">
        <f>'B2-01-Tabmis'!F124</f>
        <v>0</v>
      </c>
      <c r="G124" s="257">
        <f>'B2-01-Tabmis'!G124</f>
        <v>0</v>
      </c>
      <c r="H124" s="257">
        <f>'B2-01-Tabmis'!H124</f>
        <v>0</v>
      </c>
      <c r="I124" s="257">
        <f>'B2-01-Tabmis'!I124</f>
        <v>0</v>
      </c>
      <c r="J124" s="257">
        <f>'B2-01-Tabmis'!J124</f>
        <v>0</v>
      </c>
      <c r="K124" s="257">
        <f>'B2-01-Tabmis'!K124</f>
        <v>0</v>
      </c>
      <c r="L124" s="257">
        <f>'B2-01-Tabmis'!L124</f>
        <v>0</v>
      </c>
      <c r="M124" s="257">
        <f>'B2-01-Tabmis'!M124</f>
        <v>0</v>
      </c>
      <c r="N124" s="257">
        <f>'B2-01-Tabmis'!N124</f>
        <v>0</v>
      </c>
    </row>
    <row r="125" spans="1:14">
      <c r="A125" s="258" t="s">
        <v>86</v>
      </c>
      <c r="B125" s="258" t="s">
        <v>27</v>
      </c>
      <c r="C125" s="257">
        <f>'B2-01-Tabmis'!C125</f>
        <v>0</v>
      </c>
      <c r="D125" s="257">
        <f>'B2-01-Tabmis'!D125</f>
        <v>0</v>
      </c>
      <c r="E125" s="257">
        <f>'B2-01-Tabmis'!E125</f>
        <v>0</v>
      </c>
      <c r="F125" s="257">
        <f>'B2-01-Tabmis'!F125</f>
        <v>0</v>
      </c>
      <c r="G125" s="257">
        <f>'B2-01-Tabmis'!G125</f>
        <v>0</v>
      </c>
      <c r="H125" s="257">
        <f>'B2-01-Tabmis'!H125</f>
        <v>0</v>
      </c>
      <c r="I125" s="257">
        <f>'B2-01-Tabmis'!I125</f>
        <v>0</v>
      </c>
      <c r="J125" s="257">
        <f>'B2-01-Tabmis'!J125</f>
        <v>0</v>
      </c>
      <c r="K125" s="257">
        <f>'B2-01-Tabmis'!K125</f>
        <v>0</v>
      </c>
      <c r="L125" s="257">
        <f>'B2-01-Tabmis'!L125</f>
        <v>0</v>
      </c>
      <c r="M125" s="257">
        <f>'B2-01-Tabmis'!M125</f>
        <v>0</v>
      </c>
      <c r="N125" s="257">
        <f>'B2-01-Tabmis'!N125</f>
        <v>0</v>
      </c>
    </row>
    <row r="126" spans="1:14">
      <c r="A126" s="258" t="s">
        <v>103</v>
      </c>
      <c r="B126" s="258" t="s">
        <v>25</v>
      </c>
      <c r="C126" s="257">
        <f>'B2-01-Tabmis'!C126</f>
        <v>0</v>
      </c>
      <c r="D126" s="257">
        <f>'B2-01-Tabmis'!D126</f>
        <v>0</v>
      </c>
      <c r="E126" s="257">
        <f>'B2-01-Tabmis'!E126</f>
        <v>0</v>
      </c>
      <c r="F126" s="257">
        <f>'B2-01-Tabmis'!F126</f>
        <v>0</v>
      </c>
      <c r="G126" s="257">
        <f>'B2-01-Tabmis'!G126</f>
        <v>0</v>
      </c>
      <c r="H126" s="257">
        <f>'B2-01-Tabmis'!H126</f>
        <v>0</v>
      </c>
      <c r="I126" s="257">
        <f>'B2-01-Tabmis'!I126</f>
        <v>0</v>
      </c>
      <c r="J126" s="257">
        <f>'B2-01-Tabmis'!J126</f>
        <v>0</v>
      </c>
      <c r="K126" s="257">
        <f>'B2-01-Tabmis'!K126</f>
        <v>0</v>
      </c>
      <c r="L126" s="257">
        <f>'B2-01-Tabmis'!L126</f>
        <v>0</v>
      </c>
      <c r="M126" s="257">
        <f>'B2-01-Tabmis'!M126</f>
        <v>0</v>
      </c>
      <c r="N126" s="257">
        <f>'B2-01-Tabmis'!N126</f>
        <v>0</v>
      </c>
    </row>
    <row r="127" spans="1:14" ht="25.5">
      <c r="A127" s="258" t="s">
        <v>117</v>
      </c>
      <c r="B127" s="258" t="s">
        <v>162</v>
      </c>
      <c r="C127" s="257">
        <f>'B2-01-Tabmis'!C127</f>
        <v>0</v>
      </c>
      <c r="D127" s="257">
        <f>'B2-01-Tabmis'!D127</f>
        <v>0</v>
      </c>
      <c r="E127" s="257">
        <f>'B2-01-Tabmis'!E127</f>
        <v>0</v>
      </c>
      <c r="F127" s="257">
        <f>'B2-01-Tabmis'!F127</f>
        <v>0</v>
      </c>
      <c r="G127" s="257">
        <f>'B2-01-Tabmis'!G127</f>
        <v>0</v>
      </c>
      <c r="H127" s="257">
        <f>'B2-01-Tabmis'!H127</f>
        <v>0</v>
      </c>
      <c r="I127" s="257">
        <f>'B2-01-Tabmis'!I127</f>
        <v>0</v>
      </c>
      <c r="J127" s="257">
        <f>'B2-01-Tabmis'!J127</f>
        <v>0</v>
      </c>
      <c r="K127" s="257">
        <f>'B2-01-Tabmis'!K127</f>
        <v>0</v>
      </c>
      <c r="L127" s="257">
        <f>'B2-01-Tabmis'!L127</f>
        <v>0</v>
      </c>
      <c r="M127" s="257">
        <f>'B2-01-Tabmis'!M127</f>
        <v>0</v>
      </c>
      <c r="N127" s="257">
        <f>'B2-01-Tabmis'!N127</f>
        <v>0</v>
      </c>
    </row>
    <row r="128" spans="1:14">
      <c r="A128" s="258" t="s">
        <v>135</v>
      </c>
      <c r="B128" s="258" t="s">
        <v>719</v>
      </c>
      <c r="C128" s="257">
        <f>'B2-01-Tabmis'!C128</f>
        <v>0</v>
      </c>
      <c r="D128" s="257">
        <f>'B2-01-Tabmis'!D128</f>
        <v>0</v>
      </c>
      <c r="E128" s="257">
        <f>'B2-01-Tabmis'!E128</f>
        <v>0</v>
      </c>
      <c r="F128" s="257">
        <f>'B2-01-Tabmis'!F128</f>
        <v>0</v>
      </c>
      <c r="G128" s="257">
        <f>'B2-01-Tabmis'!G128</f>
        <v>0</v>
      </c>
      <c r="H128" s="257">
        <f>'B2-01-Tabmis'!H128</f>
        <v>0</v>
      </c>
      <c r="I128" s="257">
        <f>'B2-01-Tabmis'!I128</f>
        <v>0</v>
      </c>
      <c r="J128" s="257">
        <f>'B2-01-Tabmis'!J128</f>
        <v>0</v>
      </c>
      <c r="K128" s="257">
        <f>'B2-01-Tabmis'!K128</f>
        <v>0</v>
      </c>
      <c r="L128" s="257">
        <f>'B2-01-Tabmis'!L128</f>
        <v>0</v>
      </c>
      <c r="M128" s="257">
        <f>'B2-01-Tabmis'!M128</f>
        <v>0</v>
      </c>
      <c r="N128" s="257">
        <f>'B2-01-Tabmis'!N128</f>
        <v>0</v>
      </c>
    </row>
    <row r="129" spans="1:14">
      <c r="A129" s="258" t="s">
        <v>136</v>
      </c>
      <c r="B129" s="258" t="s">
        <v>163</v>
      </c>
      <c r="C129" s="257">
        <f>'B2-01-Tabmis'!C129</f>
        <v>0</v>
      </c>
      <c r="D129" s="257">
        <f>'B2-01-Tabmis'!D129</f>
        <v>0</v>
      </c>
      <c r="E129" s="257">
        <f>'B2-01-Tabmis'!E129</f>
        <v>0</v>
      </c>
      <c r="F129" s="257">
        <f>'B2-01-Tabmis'!F129</f>
        <v>0</v>
      </c>
      <c r="G129" s="257">
        <f>'B2-01-Tabmis'!G129</f>
        <v>0</v>
      </c>
      <c r="H129" s="257">
        <f>'B2-01-Tabmis'!H129</f>
        <v>0</v>
      </c>
      <c r="I129" s="257">
        <f>'B2-01-Tabmis'!I129</f>
        <v>0</v>
      </c>
      <c r="J129" s="257">
        <f>'B2-01-Tabmis'!J129</f>
        <v>0</v>
      </c>
      <c r="K129" s="257">
        <f>'B2-01-Tabmis'!K129</f>
        <v>0</v>
      </c>
      <c r="L129" s="257">
        <f>'B2-01-Tabmis'!L129</f>
        <v>0</v>
      </c>
      <c r="M129" s="257">
        <f>'B2-01-Tabmis'!M129</f>
        <v>0</v>
      </c>
      <c r="N129" s="257">
        <f>'B2-01-Tabmis'!N129</f>
        <v>0</v>
      </c>
    </row>
    <row r="130" spans="1:14">
      <c r="A130" s="258" t="s">
        <v>137</v>
      </c>
      <c r="B130" s="258" t="s">
        <v>720</v>
      </c>
      <c r="C130" s="257">
        <f>'B2-01-Tabmis'!C130</f>
        <v>0</v>
      </c>
      <c r="D130" s="257">
        <f>'B2-01-Tabmis'!D130</f>
        <v>0</v>
      </c>
      <c r="E130" s="257">
        <f>'B2-01-Tabmis'!E130</f>
        <v>0</v>
      </c>
      <c r="F130" s="257">
        <f>'B2-01-Tabmis'!F130</f>
        <v>0</v>
      </c>
      <c r="G130" s="257">
        <f>'B2-01-Tabmis'!G130</f>
        <v>0</v>
      </c>
      <c r="H130" s="257">
        <f>'B2-01-Tabmis'!H130</f>
        <v>0</v>
      </c>
      <c r="I130" s="257">
        <f>'B2-01-Tabmis'!I130</f>
        <v>0</v>
      </c>
      <c r="J130" s="257">
        <f>'B2-01-Tabmis'!J130</f>
        <v>0</v>
      </c>
      <c r="K130" s="257">
        <f>'B2-01-Tabmis'!K130</f>
        <v>0</v>
      </c>
      <c r="L130" s="257">
        <f>'B2-01-Tabmis'!L130</f>
        <v>0</v>
      </c>
      <c r="M130" s="257">
        <f>'B2-01-Tabmis'!M130</f>
        <v>0</v>
      </c>
      <c r="N130" s="257">
        <f>'B2-01-Tabmis'!N130</f>
        <v>0</v>
      </c>
    </row>
    <row r="131" spans="1:14">
      <c r="A131" s="258" t="s">
        <v>295</v>
      </c>
      <c r="B131" s="258" t="s">
        <v>721</v>
      </c>
      <c r="C131" s="257">
        <f>'B2-01-Tabmis'!C131</f>
        <v>0</v>
      </c>
      <c r="D131" s="257">
        <f>'B2-01-Tabmis'!D131</f>
        <v>0</v>
      </c>
      <c r="E131" s="257">
        <f>'B2-01-Tabmis'!E131</f>
        <v>0</v>
      </c>
      <c r="F131" s="257">
        <f>'B2-01-Tabmis'!F131</f>
        <v>0</v>
      </c>
      <c r="G131" s="257">
        <f>'B2-01-Tabmis'!G131</f>
        <v>0</v>
      </c>
      <c r="H131" s="257">
        <f>'B2-01-Tabmis'!H131</f>
        <v>0</v>
      </c>
      <c r="I131" s="257">
        <f>'B2-01-Tabmis'!I131</f>
        <v>0</v>
      </c>
      <c r="J131" s="257">
        <f>'B2-01-Tabmis'!J131</f>
        <v>0</v>
      </c>
      <c r="K131" s="257">
        <f>'B2-01-Tabmis'!K131</f>
        <v>0</v>
      </c>
      <c r="L131" s="257">
        <f>'B2-01-Tabmis'!L131</f>
        <v>0</v>
      </c>
      <c r="M131" s="257">
        <f>'B2-01-Tabmis'!M131</f>
        <v>0</v>
      </c>
      <c r="N131" s="257">
        <f>'B2-01-Tabmis'!N131</f>
        <v>0</v>
      </c>
    </row>
    <row r="132" spans="1:14">
      <c r="A132" s="258" t="s">
        <v>296</v>
      </c>
      <c r="B132" s="258" t="s">
        <v>182</v>
      </c>
      <c r="C132" s="257">
        <f>'B2-01-Tabmis'!C132</f>
        <v>0</v>
      </c>
      <c r="D132" s="257">
        <f>'B2-01-Tabmis'!D132</f>
        <v>0</v>
      </c>
      <c r="E132" s="257">
        <f>'B2-01-Tabmis'!E132</f>
        <v>0</v>
      </c>
      <c r="F132" s="257">
        <f>'B2-01-Tabmis'!F132</f>
        <v>0</v>
      </c>
      <c r="G132" s="257">
        <f>'B2-01-Tabmis'!G132</f>
        <v>0</v>
      </c>
      <c r="H132" s="257">
        <f>'B2-01-Tabmis'!H132</f>
        <v>0</v>
      </c>
      <c r="I132" s="257">
        <f>'B2-01-Tabmis'!I132</f>
        <v>0</v>
      </c>
      <c r="J132" s="257">
        <f>'B2-01-Tabmis'!J132</f>
        <v>0</v>
      </c>
      <c r="K132" s="257">
        <f>'B2-01-Tabmis'!K132</f>
        <v>0</v>
      </c>
      <c r="L132" s="257">
        <f>'B2-01-Tabmis'!L132</f>
        <v>0</v>
      </c>
      <c r="M132" s="257">
        <f>'B2-01-Tabmis'!M132</f>
        <v>0</v>
      </c>
      <c r="N132" s="257">
        <f>'B2-01-Tabmis'!N132</f>
        <v>0</v>
      </c>
    </row>
    <row r="133" spans="1:14" ht="25.5">
      <c r="A133" s="258" t="s">
        <v>82</v>
      </c>
      <c r="B133" s="258" t="s">
        <v>722</v>
      </c>
      <c r="C133" s="257">
        <f>'B2-01-Tabmis'!C133</f>
        <v>0</v>
      </c>
      <c r="D133" s="257">
        <f>'B2-01-Tabmis'!D133</f>
        <v>0</v>
      </c>
      <c r="E133" s="257">
        <f>'B2-01-Tabmis'!E133</f>
        <v>0</v>
      </c>
      <c r="F133" s="257">
        <f>'B2-01-Tabmis'!F133</f>
        <v>0</v>
      </c>
      <c r="G133" s="257">
        <f>'B2-01-Tabmis'!G133</f>
        <v>0</v>
      </c>
      <c r="H133" s="257">
        <f>'B2-01-Tabmis'!H133</f>
        <v>0</v>
      </c>
      <c r="I133" s="257">
        <f>'B2-01-Tabmis'!I133</f>
        <v>0</v>
      </c>
      <c r="J133" s="257">
        <f>'B2-01-Tabmis'!J133</f>
        <v>0</v>
      </c>
      <c r="K133" s="257">
        <f>'B2-01-Tabmis'!K133</f>
        <v>0</v>
      </c>
      <c r="L133" s="257">
        <f>'B2-01-Tabmis'!L133</f>
        <v>0</v>
      </c>
      <c r="M133" s="257">
        <f>'B2-01-Tabmis'!M133</f>
        <v>0</v>
      </c>
      <c r="N133" s="257">
        <f>'B2-01-Tabmis'!N133</f>
        <v>0</v>
      </c>
    </row>
    <row r="134" spans="1:14">
      <c r="A134" s="258" t="s">
        <v>233</v>
      </c>
      <c r="B134" s="258" t="s">
        <v>27</v>
      </c>
      <c r="C134" s="257">
        <f>'B2-01-Tabmis'!C134</f>
        <v>0</v>
      </c>
      <c r="D134" s="257">
        <f>'B2-01-Tabmis'!D134</f>
        <v>0</v>
      </c>
      <c r="E134" s="257">
        <f>'B2-01-Tabmis'!E134</f>
        <v>0</v>
      </c>
      <c r="F134" s="257">
        <f>'B2-01-Tabmis'!F134</f>
        <v>0</v>
      </c>
      <c r="G134" s="257">
        <f>'B2-01-Tabmis'!G134</f>
        <v>0</v>
      </c>
      <c r="H134" s="257">
        <f>'B2-01-Tabmis'!H134</f>
        <v>0</v>
      </c>
      <c r="I134" s="257">
        <f>'B2-01-Tabmis'!I134</f>
        <v>0</v>
      </c>
      <c r="J134" s="257">
        <f>'B2-01-Tabmis'!J134</f>
        <v>0</v>
      </c>
      <c r="K134" s="257">
        <f>'B2-01-Tabmis'!K134</f>
        <v>0</v>
      </c>
      <c r="L134" s="257">
        <f>'B2-01-Tabmis'!L134</f>
        <v>0</v>
      </c>
      <c r="M134" s="257">
        <f>'B2-01-Tabmis'!M134</f>
        <v>0</v>
      </c>
      <c r="N134" s="257">
        <f>'B2-01-Tabmis'!N134</f>
        <v>0</v>
      </c>
    </row>
    <row r="135" spans="1:14">
      <c r="A135" s="258" t="s">
        <v>118</v>
      </c>
      <c r="B135" s="258" t="s">
        <v>25</v>
      </c>
      <c r="C135" s="257">
        <f>'B2-01-Tabmis'!C135</f>
        <v>0</v>
      </c>
      <c r="D135" s="257">
        <f>'B2-01-Tabmis'!D135</f>
        <v>0</v>
      </c>
      <c r="E135" s="257">
        <f>'B2-01-Tabmis'!E135</f>
        <v>0</v>
      </c>
      <c r="F135" s="257">
        <f>'B2-01-Tabmis'!F135</f>
        <v>0</v>
      </c>
      <c r="G135" s="257">
        <f>'B2-01-Tabmis'!G135</f>
        <v>0</v>
      </c>
      <c r="H135" s="257">
        <f>'B2-01-Tabmis'!H135</f>
        <v>0</v>
      </c>
      <c r="I135" s="257">
        <f>'B2-01-Tabmis'!I135</f>
        <v>0</v>
      </c>
      <c r="J135" s="257">
        <f>'B2-01-Tabmis'!J135</f>
        <v>0</v>
      </c>
      <c r="K135" s="257">
        <f>'B2-01-Tabmis'!K135</f>
        <v>0</v>
      </c>
      <c r="L135" s="257">
        <f>'B2-01-Tabmis'!L135</f>
        <v>0</v>
      </c>
      <c r="M135" s="257">
        <f>'B2-01-Tabmis'!M135</f>
        <v>0</v>
      </c>
      <c r="N135" s="257">
        <f>'B2-01-Tabmis'!N135</f>
        <v>0</v>
      </c>
    </row>
    <row r="136" spans="1:14">
      <c r="A136" s="258" t="s">
        <v>109</v>
      </c>
      <c r="B136" s="258" t="s">
        <v>723</v>
      </c>
      <c r="C136" s="257">
        <f>'B2-01-Tabmis'!C136</f>
        <v>0</v>
      </c>
      <c r="D136" s="257">
        <f>'B2-01-Tabmis'!D136</f>
        <v>0</v>
      </c>
      <c r="E136" s="257">
        <f>'B2-01-Tabmis'!E136</f>
        <v>0</v>
      </c>
      <c r="F136" s="257">
        <f>'B2-01-Tabmis'!F136</f>
        <v>0</v>
      </c>
      <c r="G136" s="257">
        <f>'B2-01-Tabmis'!G136</f>
        <v>0</v>
      </c>
      <c r="H136" s="257">
        <f>'B2-01-Tabmis'!H136</f>
        <v>0</v>
      </c>
      <c r="I136" s="257">
        <f>'B2-01-Tabmis'!I136</f>
        <v>0</v>
      </c>
      <c r="J136" s="257">
        <f>'B2-01-Tabmis'!J136</f>
        <v>0</v>
      </c>
      <c r="K136" s="257">
        <f>'B2-01-Tabmis'!K136</f>
        <v>0</v>
      </c>
      <c r="L136" s="257">
        <f>'B2-01-Tabmis'!L136</f>
        <v>0</v>
      </c>
      <c r="M136" s="257">
        <f>'B2-01-Tabmis'!M136</f>
        <v>0</v>
      </c>
      <c r="N136" s="257">
        <f>'B2-01-Tabmis'!N136</f>
        <v>0</v>
      </c>
    </row>
    <row r="137" spans="1:14" ht="25.5">
      <c r="A137" s="258" t="s">
        <v>110</v>
      </c>
      <c r="B137" s="258" t="s">
        <v>162</v>
      </c>
      <c r="C137" s="257">
        <f>'B2-01-Tabmis'!C137</f>
        <v>0</v>
      </c>
      <c r="D137" s="257">
        <f>'B2-01-Tabmis'!D137</f>
        <v>0</v>
      </c>
      <c r="E137" s="257">
        <f>'B2-01-Tabmis'!E137</f>
        <v>0</v>
      </c>
      <c r="F137" s="257">
        <f>'B2-01-Tabmis'!F137</f>
        <v>0</v>
      </c>
      <c r="G137" s="257">
        <f>'B2-01-Tabmis'!G137</f>
        <v>0</v>
      </c>
      <c r="H137" s="257">
        <f>'B2-01-Tabmis'!H137</f>
        <v>0</v>
      </c>
      <c r="I137" s="257">
        <f>'B2-01-Tabmis'!I137</f>
        <v>0</v>
      </c>
      <c r="J137" s="257">
        <f>'B2-01-Tabmis'!J137</f>
        <v>0</v>
      </c>
      <c r="K137" s="257">
        <f>'B2-01-Tabmis'!K137</f>
        <v>0</v>
      </c>
      <c r="L137" s="257">
        <f>'B2-01-Tabmis'!L137</f>
        <v>0</v>
      </c>
      <c r="M137" s="257">
        <f>'B2-01-Tabmis'!M137</f>
        <v>0</v>
      </c>
      <c r="N137" s="257">
        <f>'B2-01-Tabmis'!N137</f>
        <v>0</v>
      </c>
    </row>
    <row r="138" spans="1:14">
      <c r="A138" s="258" t="s">
        <v>111</v>
      </c>
      <c r="B138" s="258" t="s">
        <v>163</v>
      </c>
      <c r="C138" s="257">
        <f>'B2-01-Tabmis'!C138</f>
        <v>0</v>
      </c>
      <c r="D138" s="257">
        <f>'B2-01-Tabmis'!D138</f>
        <v>0</v>
      </c>
      <c r="E138" s="257">
        <f>'B2-01-Tabmis'!E138</f>
        <v>0</v>
      </c>
      <c r="F138" s="257">
        <f>'B2-01-Tabmis'!F138</f>
        <v>0</v>
      </c>
      <c r="G138" s="257">
        <f>'B2-01-Tabmis'!G138</f>
        <v>0</v>
      </c>
      <c r="H138" s="257">
        <f>'B2-01-Tabmis'!H138</f>
        <v>0</v>
      </c>
      <c r="I138" s="257">
        <f>'B2-01-Tabmis'!I138</f>
        <v>0</v>
      </c>
      <c r="J138" s="257">
        <f>'B2-01-Tabmis'!J138</f>
        <v>0</v>
      </c>
      <c r="K138" s="257">
        <f>'B2-01-Tabmis'!K138</f>
        <v>0</v>
      </c>
      <c r="L138" s="257">
        <f>'B2-01-Tabmis'!L138</f>
        <v>0</v>
      </c>
      <c r="M138" s="257">
        <f>'B2-01-Tabmis'!M138</f>
        <v>0</v>
      </c>
      <c r="N138" s="257">
        <f>'B2-01-Tabmis'!N138</f>
        <v>0</v>
      </c>
    </row>
    <row r="139" spans="1:14">
      <c r="A139" s="258" t="s">
        <v>112</v>
      </c>
      <c r="B139" s="258" t="s">
        <v>724</v>
      </c>
      <c r="C139" s="257">
        <f>'B2-01-Tabmis'!C139</f>
        <v>0</v>
      </c>
      <c r="D139" s="257">
        <f>'B2-01-Tabmis'!D139</f>
        <v>0</v>
      </c>
      <c r="E139" s="257">
        <f>'B2-01-Tabmis'!E139</f>
        <v>0</v>
      </c>
      <c r="F139" s="257">
        <f>'B2-01-Tabmis'!F139</f>
        <v>0</v>
      </c>
      <c r="G139" s="257">
        <f>'B2-01-Tabmis'!G139</f>
        <v>0</v>
      </c>
      <c r="H139" s="257">
        <f>'B2-01-Tabmis'!H139</f>
        <v>0</v>
      </c>
      <c r="I139" s="257">
        <f>'B2-01-Tabmis'!I139</f>
        <v>0</v>
      </c>
      <c r="J139" s="257">
        <f>'B2-01-Tabmis'!J139</f>
        <v>0</v>
      </c>
      <c r="K139" s="257">
        <f>'B2-01-Tabmis'!K139</f>
        <v>0</v>
      </c>
      <c r="L139" s="257">
        <f>'B2-01-Tabmis'!L139</f>
        <v>0</v>
      </c>
      <c r="M139" s="257">
        <f>'B2-01-Tabmis'!M139</f>
        <v>0</v>
      </c>
      <c r="N139" s="257">
        <f>'B2-01-Tabmis'!N139</f>
        <v>0</v>
      </c>
    </row>
    <row r="140" spans="1:14">
      <c r="A140" s="258" t="s">
        <v>113</v>
      </c>
      <c r="B140" s="258" t="s">
        <v>725</v>
      </c>
      <c r="C140" s="257">
        <f>'B2-01-Tabmis'!C140</f>
        <v>0</v>
      </c>
      <c r="D140" s="257">
        <f>'B2-01-Tabmis'!D140</f>
        <v>0</v>
      </c>
      <c r="E140" s="257">
        <f>'B2-01-Tabmis'!E140</f>
        <v>0</v>
      </c>
      <c r="F140" s="257">
        <f>'B2-01-Tabmis'!F140</f>
        <v>0</v>
      </c>
      <c r="G140" s="257">
        <f>'B2-01-Tabmis'!G140</f>
        <v>0</v>
      </c>
      <c r="H140" s="257">
        <f>'B2-01-Tabmis'!H140</f>
        <v>0</v>
      </c>
      <c r="I140" s="257">
        <f>'B2-01-Tabmis'!I140</f>
        <v>0</v>
      </c>
      <c r="J140" s="257">
        <f>'B2-01-Tabmis'!J140</f>
        <v>0</v>
      </c>
      <c r="K140" s="257">
        <f>'B2-01-Tabmis'!K140</f>
        <v>0</v>
      </c>
      <c r="L140" s="257">
        <f>'B2-01-Tabmis'!L140</f>
        <v>0</v>
      </c>
      <c r="M140" s="257">
        <f>'B2-01-Tabmis'!M140</f>
        <v>0</v>
      </c>
      <c r="N140" s="257">
        <f>'B2-01-Tabmis'!N140</f>
        <v>0</v>
      </c>
    </row>
    <row r="141" spans="1:14">
      <c r="A141" s="258" t="s">
        <v>114</v>
      </c>
      <c r="B141" s="258" t="s">
        <v>182</v>
      </c>
      <c r="C141" s="257">
        <f>'B2-01-Tabmis'!C141</f>
        <v>0</v>
      </c>
      <c r="D141" s="257">
        <f>'B2-01-Tabmis'!D141</f>
        <v>0</v>
      </c>
      <c r="E141" s="257">
        <f>'B2-01-Tabmis'!E141</f>
        <v>0</v>
      </c>
      <c r="F141" s="257">
        <f>'B2-01-Tabmis'!F141</f>
        <v>0</v>
      </c>
      <c r="G141" s="257">
        <f>'B2-01-Tabmis'!G141</f>
        <v>0</v>
      </c>
      <c r="H141" s="257">
        <f>'B2-01-Tabmis'!H141</f>
        <v>0</v>
      </c>
      <c r="I141" s="257">
        <f>'B2-01-Tabmis'!I141</f>
        <v>0</v>
      </c>
      <c r="J141" s="257">
        <f>'B2-01-Tabmis'!J141</f>
        <v>0</v>
      </c>
      <c r="K141" s="257">
        <f>'B2-01-Tabmis'!K141</f>
        <v>0</v>
      </c>
      <c r="L141" s="257">
        <f>'B2-01-Tabmis'!L141</f>
        <v>0</v>
      </c>
      <c r="M141" s="257">
        <f>'B2-01-Tabmis'!M141</f>
        <v>0</v>
      </c>
      <c r="N141" s="257">
        <f>'B2-01-Tabmis'!N141</f>
        <v>0</v>
      </c>
    </row>
    <row r="142" spans="1:14" ht="25.5">
      <c r="A142" s="256" t="s">
        <v>132</v>
      </c>
      <c r="B142" s="256" t="s">
        <v>726</v>
      </c>
      <c r="C142" s="257">
        <f>'B2-01-Tabmis'!C142</f>
        <v>-277457507221</v>
      </c>
      <c r="D142" s="257">
        <f>'B2-01-Tabmis'!D142</f>
        <v>-277513117221</v>
      </c>
      <c r="E142" s="257">
        <f>'B2-01-Tabmis'!E142</f>
        <v>55610000</v>
      </c>
      <c r="F142" s="257">
        <f>'B2-01-Tabmis'!F142</f>
        <v>55610000</v>
      </c>
      <c r="G142" s="257">
        <f>'B2-01-Tabmis'!G142</f>
        <v>0</v>
      </c>
      <c r="H142" s="257">
        <f>'B2-01-Tabmis'!H142</f>
        <v>0</v>
      </c>
      <c r="I142" s="257">
        <f>'B2-01-Tabmis'!I142</f>
        <v>-277457507221</v>
      </c>
      <c r="J142" s="257">
        <f>'B2-01-Tabmis'!J142</f>
        <v>-277513117221</v>
      </c>
      <c r="K142" s="257">
        <f>'B2-01-Tabmis'!K142</f>
        <v>55610000</v>
      </c>
      <c r="L142" s="257">
        <f>'B2-01-Tabmis'!L142</f>
        <v>55610000</v>
      </c>
      <c r="M142" s="257">
        <f>'B2-01-Tabmis'!M142</f>
        <v>0</v>
      </c>
      <c r="N142" s="257">
        <f>'B2-01-Tabmis'!N142</f>
        <v>0</v>
      </c>
    </row>
    <row r="143" spans="1:14">
      <c r="A143" s="259" t="s">
        <v>81</v>
      </c>
      <c r="B143" s="259" t="s">
        <v>397</v>
      </c>
      <c r="C143" s="257">
        <f>'B2-01-Tabmis'!C143</f>
        <v>74261833345</v>
      </c>
      <c r="D143" s="257">
        <f>'B2-01-Tabmis'!D143</f>
        <v>74206223345</v>
      </c>
      <c r="E143" s="257">
        <f>'B2-01-Tabmis'!E143</f>
        <v>55610000</v>
      </c>
      <c r="F143" s="257">
        <f>'B2-01-Tabmis'!F143</f>
        <v>55610000</v>
      </c>
      <c r="G143" s="257">
        <f>'B2-01-Tabmis'!G143</f>
        <v>0</v>
      </c>
      <c r="H143" s="257">
        <f>'B2-01-Tabmis'!H143</f>
        <v>0</v>
      </c>
      <c r="I143" s="257">
        <f>'B2-01-Tabmis'!I143</f>
        <v>74261833345</v>
      </c>
      <c r="J143" s="257">
        <f>'B2-01-Tabmis'!J143</f>
        <v>74206223345</v>
      </c>
      <c r="K143" s="257">
        <f>'B2-01-Tabmis'!K143</f>
        <v>55610000</v>
      </c>
      <c r="L143" s="257">
        <f>'B2-01-Tabmis'!L143</f>
        <v>55610000</v>
      </c>
      <c r="M143" s="257">
        <f>'B2-01-Tabmis'!M143</f>
        <v>0</v>
      </c>
      <c r="N143" s="257">
        <f>'B2-01-Tabmis'!N143</f>
        <v>0</v>
      </c>
    </row>
    <row r="144" spans="1:14">
      <c r="A144" s="258" t="s">
        <v>86</v>
      </c>
      <c r="B144" s="258" t="s">
        <v>164</v>
      </c>
      <c r="C144" s="257">
        <f>'B2-01-Tabmis'!C144</f>
        <v>102436656</v>
      </c>
      <c r="D144" s="257">
        <f>'B2-01-Tabmis'!D144</f>
        <v>102436656</v>
      </c>
      <c r="E144" s="257">
        <f>'B2-01-Tabmis'!E144</f>
        <v>0</v>
      </c>
      <c r="F144" s="257">
        <f>'B2-01-Tabmis'!F144</f>
        <v>0</v>
      </c>
      <c r="G144" s="257">
        <f>'B2-01-Tabmis'!G144</f>
        <v>0</v>
      </c>
      <c r="H144" s="257">
        <f>'B2-01-Tabmis'!H144</f>
        <v>0</v>
      </c>
      <c r="I144" s="257">
        <f>'B2-01-Tabmis'!I144</f>
        <v>102436656</v>
      </c>
      <c r="J144" s="257">
        <f>'B2-01-Tabmis'!J144</f>
        <v>102436656</v>
      </c>
      <c r="K144" s="257">
        <f>'B2-01-Tabmis'!K144</f>
        <v>0</v>
      </c>
      <c r="L144" s="257">
        <f>'B2-01-Tabmis'!L144</f>
        <v>0</v>
      </c>
      <c r="M144" s="257">
        <f>'B2-01-Tabmis'!M144</f>
        <v>0</v>
      </c>
      <c r="N144" s="257">
        <f>'B2-01-Tabmis'!N144</f>
        <v>0</v>
      </c>
    </row>
    <row r="145" spans="1:14">
      <c r="A145" s="258" t="s">
        <v>103</v>
      </c>
      <c r="B145" s="258" t="s">
        <v>236</v>
      </c>
      <c r="C145" s="257">
        <f>'B2-01-Tabmis'!C145</f>
        <v>18647051163</v>
      </c>
      <c r="D145" s="257">
        <f>'B2-01-Tabmis'!D145</f>
        <v>18647051163</v>
      </c>
      <c r="E145" s="257">
        <f>'B2-01-Tabmis'!E145</f>
        <v>0</v>
      </c>
      <c r="F145" s="257">
        <f>'B2-01-Tabmis'!F145</f>
        <v>0</v>
      </c>
      <c r="G145" s="257">
        <f>'B2-01-Tabmis'!G145</f>
        <v>0</v>
      </c>
      <c r="H145" s="257">
        <f>'B2-01-Tabmis'!H145</f>
        <v>0</v>
      </c>
      <c r="I145" s="257">
        <f>'B2-01-Tabmis'!I145</f>
        <v>18647051163</v>
      </c>
      <c r="J145" s="257">
        <f>'B2-01-Tabmis'!J145</f>
        <v>18647051163</v>
      </c>
      <c r="K145" s="257">
        <f>'B2-01-Tabmis'!K145</f>
        <v>0</v>
      </c>
      <c r="L145" s="257">
        <f>'B2-01-Tabmis'!L145</f>
        <v>0</v>
      </c>
      <c r="M145" s="257">
        <f>'B2-01-Tabmis'!M145</f>
        <v>0</v>
      </c>
      <c r="N145" s="257">
        <f>'B2-01-Tabmis'!N145</f>
        <v>0</v>
      </c>
    </row>
    <row r="146" spans="1:14">
      <c r="A146" s="258" t="s">
        <v>117</v>
      </c>
      <c r="B146" s="258" t="s">
        <v>237</v>
      </c>
      <c r="C146" s="257">
        <f>'B2-01-Tabmis'!C146</f>
        <v>0</v>
      </c>
      <c r="D146" s="257">
        <f>'B2-01-Tabmis'!D146</f>
        <v>0</v>
      </c>
      <c r="E146" s="257">
        <f>'B2-01-Tabmis'!E146</f>
        <v>0</v>
      </c>
      <c r="F146" s="257">
        <f>'B2-01-Tabmis'!F146</f>
        <v>0</v>
      </c>
      <c r="G146" s="257">
        <f>'B2-01-Tabmis'!G146</f>
        <v>0</v>
      </c>
      <c r="H146" s="257">
        <f>'B2-01-Tabmis'!H146</f>
        <v>0</v>
      </c>
      <c r="I146" s="257">
        <f>'B2-01-Tabmis'!I146</f>
        <v>0</v>
      </c>
      <c r="J146" s="257">
        <f>'B2-01-Tabmis'!J146</f>
        <v>0</v>
      </c>
      <c r="K146" s="257">
        <f>'B2-01-Tabmis'!K146</f>
        <v>0</v>
      </c>
      <c r="L146" s="257">
        <f>'B2-01-Tabmis'!L146</f>
        <v>0</v>
      </c>
      <c r="M146" s="257">
        <f>'B2-01-Tabmis'!M146</f>
        <v>0</v>
      </c>
      <c r="N146" s="257">
        <f>'B2-01-Tabmis'!N146</f>
        <v>0</v>
      </c>
    </row>
    <row r="147" spans="1:14">
      <c r="A147" s="258" t="s">
        <v>135</v>
      </c>
      <c r="B147" s="258" t="s">
        <v>238</v>
      </c>
      <c r="C147" s="257">
        <f>'B2-01-Tabmis'!C147</f>
        <v>50945320870</v>
      </c>
      <c r="D147" s="257">
        <f>'B2-01-Tabmis'!D147</f>
        <v>50945320870</v>
      </c>
      <c r="E147" s="257">
        <f>'B2-01-Tabmis'!E147</f>
        <v>0</v>
      </c>
      <c r="F147" s="257">
        <f>'B2-01-Tabmis'!F147</f>
        <v>0</v>
      </c>
      <c r="G147" s="257">
        <f>'B2-01-Tabmis'!G147</f>
        <v>0</v>
      </c>
      <c r="H147" s="257">
        <f>'B2-01-Tabmis'!H147</f>
        <v>0</v>
      </c>
      <c r="I147" s="257">
        <f>'B2-01-Tabmis'!I147</f>
        <v>50945320870</v>
      </c>
      <c r="J147" s="257">
        <f>'B2-01-Tabmis'!J147</f>
        <v>50945320870</v>
      </c>
      <c r="K147" s="257">
        <f>'B2-01-Tabmis'!K147</f>
        <v>0</v>
      </c>
      <c r="L147" s="257">
        <f>'B2-01-Tabmis'!L147</f>
        <v>0</v>
      </c>
      <c r="M147" s="257">
        <f>'B2-01-Tabmis'!M147</f>
        <v>0</v>
      </c>
      <c r="N147" s="257">
        <f>'B2-01-Tabmis'!N147</f>
        <v>0</v>
      </c>
    </row>
    <row r="148" spans="1:14" ht="25.5">
      <c r="A148" s="258" t="s">
        <v>136</v>
      </c>
      <c r="B148" s="258" t="s">
        <v>167</v>
      </c>
      <c r="C148" s="257">
        <f>'B2-01-Tabmis'!C148</f>
        <v>0</v>
      </c>
      <c r="D148" s="257">
        <f>'B2-01-Tabmis'!D148</f>
        <v>0</v>
      </c>
      <c r="E148" s="257">
        <f>'B2-01-Tabmis'!E148</f>
        <v>0</v>
      </c>
      <c r="F148" s="257">
        <f>'B2-01-Tabmis'!F148</f>
        <v>0</v>
      </c>
      <c r="G148" s="257">
        <f>'B2-01-Tabmis'!G148</f>
        <v>0</v>
      </c>
      <c r="H148" s="257">
        <f>'B2-01-Tabmis'!H148</f>
        <v>0</v>
      </c>
      <c r="I148" s="257">
        <f>'B2-01-Tabmis'!I148</f>
        <v>0</v>
      </c>
      <c r="J148" s="257">
        <f>'B2-01-Tabmis'!J148</f>
        <v>0</v>
      </c>
      <c r="K148" s="257">
        <f>'B2-01-Tabmis'!K148</f>
        <v>0</v>
      </c>
      <c r="L148" s="257">
        <f>'B2-01-Tabmis'!L148</f>
        <v>0</v>
      </c>
      <c r="M148" s="257">
        <f>'B2-01-Tabmis'!M148</f>
        <v>0</v>
      </c>
      <c r="N148" s="257">
        <f>'B2-01-Tabmis'!N148</f>
        <v>0</v>
      </c>
    </row>
    <row r="149" spans="1:14">
      <c r="A149" s="255"/>
      <c r="B149" s="258" t="s">
        <v>727</v>
      </c>
      <c r="C149" s="257">
        <f>'B2-01-Tabmis'!C149</f>
        <v>0</v>
      </c>
      <c r="D149" s="257">
        <f>'B2-01-Tabmis'!D149</f>
        <v>0</v>
      </c>
      <c r="E149" s="257">
        <f>'B2-01-Tabmis'!E149</f>
        <v>0</v>
      </c>
      <c r="F149" s="257">
        <f>'B2-01-Tabmis'!F149</f>
        <v>0</v>
      </c>
      <c r="G149" s="257">
        <f>'B2-01-Tabmis'!G149</f>
        <v>0</v>
      </c>
      <c r="H149" s="257">
        <f>'B2-01-Tabmis'!H149</f>
        <v>0</v>
      </c>
      <c r="I149" s="257">
        <f>'B2-01-Tabmis'!I149</f>
        <v>0</v>
      </c>
      <c r="J149" s="257">
        <f>'B2-01-Tabmis'!J149</f>
        <v>0</v>
      </c>
      <c r="K149" s="257">
        <f>'B2-01-Tabmis'!K149</f>
        <v>0</v>
      </c>
      <c r="L149" s="257">
        <f>'B2-01-Tabmis'!L149</f>
        <v>0</v>
      </c>
      <c r="M149" s="257">
        <f>'B2-01-Tabmis'!M149</f>
        <v>0</v>
      </c>
      <c r="N149" s="257">
        <f>'B2-01-Tabmis'!N149</f>
        <v>0</v>
      </c>
    </row>
    <row r="150" spans="1:14">
      <c r="A150" s="255"/>
      <c r="B150" s="258" t="s">
        <v>728</v>
      </c>
      <c r="C150" s="257">
        <f>'B2-01-Tabmis'!C150</f>
        <v>0</v>
      </c>
      <c r="D150" s="257">
        <f>'B2-01-Tabmis'!D150</f>
        <v>0</v>
      </c>
      <c r="E150" s="257">
        <f>'B2-01-Tabmis'!E150</f>
        <v>0</v>
      </c>
      <c r="F150" s="257">
        <f>'B2-01-Tabmis'!F150</f>
        <v>0</v>
      </c>
      <c r="G150" s="257">
        <f>'B2-01-Tabmis'!G150</f>
        <v>0</v>
      </c>
      <c r="H150" s="257">
        <f>'B2-01-Tabmis'!H150</f>
        <v>0</v>
      </c>
      <c r="I150" s="257">
        <f>'B2-01-Tabmis'!I150</f>
        <v>0</v>
      </c>
      <c r="J150" s="257">
        <f>'B2-01-Tabmis'!J150</f>
        <v>0</v>
      </c>
      <c r="K150" s="257">
        <f>'B2-01-Tabmis'!K150</f>
        <v>0</v>
      </c>
      <c r="L150" s="257">
        <f>'B2-01-Tabmis'!L150</f>
        <v>0</v>
      </c>
      <c r="M150" s="257">
        <f>'B2-01-Tabmis'!M150</f>
        <v>0</v>
      </c>
      <c r="N150" s="257">
        <f>'B2-01-Tabmis'!N150</f>
        <v>0</v>
      </c>
    </row>
    <row r="151" spans="1:14">
      <c r="A151" s="255"/>
      <c r="B151" s="258" t="s">
        <v>729</v>
      </c>
      <c r="C151" s="257">
        <f>'B2-01-Tabmis'!C151</f>
        <v>0</v>
      </c>
      <c r="D151" s="257">
        <f>'B2-01-Tabmis'!D151</f>
        <v>0</v>
      </c>
      <c r="E151" s="257">
        <f>'B2-01-Tabmis'!E151</f>
        <v>0</v>
      </c>
      <c r="F151" s="257">
        <f>'B2-01-Tabmis'!F151</f>
        <v>0</v>
      </c>
      <c r="G151" s="257">
        <f>'B2-01-Tabmis'!G151</f>
        <v>0</v>
      </c>
      <c r="H151" s="257">
        <f>'B2-01-Tabmis'!H151</f>
        <v>0</v>
      </c>
      <c r="I151" s="257">
        <f>'B2-01-Tabmis'!I151</f>
        <v>0</v>
      </c>
      <c r="J151" s="257">
        <f>'B2-01-Tabmis'!J151</f>
        <v>0</v>
      </c>
      <c r="K151" s="257">
        <f>'B2-01-Tabmis'!K151</f>
        <v>0</v>
      </c>
      <c r="L151" s="257">
        <f>'B2-01-Tabmis'!L151</f>
        <v>0</v>
      </c>
      <c r="M151" s="257">
        <f>'B2-01-Tabmis'!M151</f>
        <v>0</v>
      </c>
      <c r="N151" s="257">
        <f>'B2-01-Tabmis'!N151</f>
        <v>0</v>
      </c>
    </row>
    <row r="152" spans="1:14">
      <c r="A152" s="255"/>
      <c r="B152" s="258" t="s">
        <v>730</v>
      </c>
      <c r="C152" s="257">
        <f>'B2-01-Tabmis'!C152</f>
        <v>0</v>
      </c>
      <c r="D152" s="257">
        <f>'B2-01-Tabmis'!D152</f>
        <v>0</v>
      </c>
      <c r="E152" s="257">
        <f>'B2-01-Tabmis'!E152</f>
        <v>0</v>
      </c>
      <c r="F152" s="257">
        <f>'B2-01-Tabmis'!F152</f>
        <v>0</v>
      </c>
      <c r="G152" s="257">
        <f>'B2-01-Tabmis'!G152</f>
        <v>0</v>
      </c>
      <c r="H152" s="257">
        <f>'B2-01-Tabmis'!H152</f>
        <v>0</v>
      </c>
      <c r="I152" s="257">
        <f>'B2-01-Tabmis'!I152</f>
        <v>0</v>
      </c>
      <c r="J152" s="257">
        <f>'B2-01-Tabmis'!J152</f>
        <v>0</v>
      </c>
      <c r="K152" s="257">
        <f>'B2-01-Tabmis'!K152</f>
        <v>0</v>
      </c>
      <c r="L152" s="257">
        <f>'B2-01-Tabmis'!L152</f>
        <v>0</v>
      </c>
      <c r="M152" s="257">
        <f>'B2-01-Tabmis'!M152</f>
        <v>0</v>
      </c>
      <c r="N152" s="257">
        <f>'B2-01-Tabmis'!N152</f>
        <v>0</v>
      </c>
    </row>
    <row r="153" spans="1:14">
      <c r="A153" s="258" t="s">
        <v>137</v>
      </c>
      <c r="B153" s="258" t="s">
        <v>731</v>
      </c>
      <c r="C153" s="257">
        <f>'B2-01-Tabmis'!C153</f>
        <v>169688800</v>
      </c>
      <c r="D153" s="257">
        <f>'B2-01-Tabmis'!D153</f>
        <v>169688800</v>
      </c>
      <c r="E153" s="257">
        <f>'B2-01-Tabmis'!E153</f>
        <v>0</v>
      </c>
      <c r="F153" s="257">
        <f>'B2-01-Tabmis'!F153</f>
        <v>0</v>
      </c>
      <c r="G153" s="257">
        <f>'B2-01-Tabmis'!G153</f>
        <v>0</v>
      </c>
      <c r="H153" s="257">
        <f>'B2-01-Tabmis'!H153</f>
        <v>0</v>
      </c>
      <c r="I153" s="257">
        <f>'B2-01-Tabmis'!I153</f>
        <v>169688800</v>
      </c>
      <c r="J153" s="257">
        <f>'B2-01-Tabmis'!J153</f>
        <v>169688800</v>
      </c>
      <c r="K153" s="257">
        <f>'B2-01-Tabmis'!K153</f>
        <v>0</v>
      </c>
      <c r="L153" s="257">
        <f>'B2-01-Tabmis'!L153</f>
        <v>0</v>
      </c>
      <c r="M153" s="257">
        <f>'B2-01-Tabmis'!M153</f>
        <v>0</v>
      </c>
      <c r="N153" s="257">
        <f>'B2-01-Tabmis'!N153</f>
        <v>0</v>
      </c>
    </row>
    <row r="154" spans="1:14">
      <c r="A154" s="258" t="s">
        <v>295</v>
      </c>
      <c r="B154" s="258" t="s">
        <v>235</v>
      </c>
      <c r="C154" s="257">
        <f>'B2-01-Tabmis'!C154</f>
        <v>4397335856</v>
      </c>
      <c r="D154" s="257">
        <f>'B2-01-Tabmis'!D154</f>
        <v>4341725856</v>
      </c>
      <c r="E154" s="257">
        <f>'B2-01-Tabmis'!E154</f>
        <v>55610000</v>
      </c>
      <c r="F154" s="257">
        <f>'B2-01-Tabmis'!F154</f>
        <v>55610000</v>
      </c>
      <c r="G154" s="257">
        <f>'B2-01-Tabmis'!G154</f>
        <v>0</v>
      </c>
      <c r="H154" s="257">
        <f>'B2-01-Tabmis'!H154</f>
        <v>0</v>
      </c>
      <c r="I154" s="257">
        <f>'B2-01-Tabmis'!I154</f>
        <v>4397335856</v>
      </c>
      <c r="J154" s="257">
        <f>'B2-01-Tabmis'!J154</f>
        <v>4341725856</v>
      </c>
      <c r="K154" s="257">
        <f>'B2-01-Tabmis'!K154</f>
        <v>55610000</v>
      </c>
      <c r="L154" s="257">
        <f>'B2-01-Tabmis'!L154</f>
        <v>55610000</v>
      </c>
      <c r="M154" s="257">
        <f>'B2-01-Tabmis'!M154</f>
        <v>0</v>
      </c>
      <c r="N154" s="257">
        <f>'B2-01-Tabmis'!N154</f>
        <v>0</v>
      </c>
    </row>
    <row r="155" spans="1:14">
      <c r="A155" s="259" t="s">
        <v>82</v>
      </c>
      <c r="B155" s="259" t="s">
        <v>398</v>
      </c>
      <c r="C155" s="257">
        <f>'B2-01-Tabmis'!C155</f>
        <v>-351719340566</v>
      </c>
      <c r="D155" s="257">
        <f>'B2-01-Tabmis'!D155</f>
        <v>-351719340566</v>
      </c>
      <c r="E155" s="257">
        <f>'B2-01-Tabmis'!E155</f>
        <v>0</v>
      </c>
      <c r="F155" s="257">
        <f>'B2-01-Tabmis'!F155</f>
        <v>0</v>
      </c>
      <c r="G155" s="257">
        <f>'B2-01-Tabmis'!G155</f>
        <v>0</v>
      </c>
      <c r="H155" s="257">
        <f>'B2-01-Tabmis'!H155</f>
        <v>0</v>
      </c>
      <c r="I155" s="257">
        <f>'B2-01-Tabmis'!I155</f>
        <v>-351719340566</v>
      </c>
      <c r="J155" s="257">
        <f>'B2-01-Tabmis'!J155</f>
        <v>-351719340566</v>
      </c>
      <c r="K155" s="257">
        <f>'B2-01-Tabmis'!K155</f>
        <v>0</v>
      </c>
      <c r="L155" s="257">
        <f>'B2-01-Tabmis'!L155</f>
        <v>0</v>
      </c>
      <c r="M155" s="257">
        <f>'B2-01-Tabmis'!M155</f>
        <v>0</v>
      </c>
      <c r="N155" s="257">
        <f>'B2-01-Tabmis'!N155</f>
        <v>0</v>
      </c>
    </row>
    <row r="156" spans="1:14">
      <c r="A156" s="256" t="s">
        <v>153</v>
      </c>
      <c r="B156" s="256" t="s">
        <v>628</v>
      </c>
      <c r="C156" s="257">
        <f>'B2-01-Tabmis'!C156</f>
        <v>6881133275</v>
      </c>
      <c r="D156" s="257">
        <f>'B2-01-Tabmis'!D156</f>
        <v>0</v>
      </c>
      <c r="E156" s="257">
        <f>'B2-01-Tabmis'!E156</f>
        <v>6881133275</v>
      </c>
      <c r="F156" s="257">
        <f>'B2-01-Tabmis'!F156</f>
        <v>5002317630</v>
      </c>
      <c r="G156" s="257">
        <f>'B2-01-Tabmis'!G156</f>
        <v>1878815645</v>
      </c>
      <c r="H156" s="257">
        <f>'B2-01-Tabmis'!H156</f>
        <v>0</v>
      </c>
      <c r="I156" s="257">
        <f>'B2-01-Tabmis'!I156</f>
        <v>6881133275</v>
      </c>
      <c r="J156" s="257">
        <f>'B2-01-Tabmis'!J156</f>
        <v>0</v>
      </c>
      <c r="K156" s="257">
        <f>'B2-01-Tabmis'!K156</f>
        <v>6881133275</v>
      </c>
      <c r="L156" s="257">
        <f>'B2-01-Tabmis'!L156</f>
        <v>5002317630</v>
      </c>
      <c r="M156" s="257">
        <f>'B2-01-Tabmis'!M156</f>
        <v>1878815645</v>
      </c>
      <c r="N156" s="257">
        <f>'B2-01-Tabmis'!N156</f>
        <v>0</v>
      </c>
    </row>
    <row r="157" spans="1:14">
      <c r="A157" s="256" t="s">
        <v>154</v>
      </c>
      <c r="B157" s="256" t="s">
        <v>168</v>
      </c>
      <c r="C157" s="257">
        <f>'B2-01-Tabmis'!C157</f>
        <v>12794679026</v>
      </c>
      <c r="D157" s="257">
        <f>'B2-01-Tabmis'!D157</f>
        <v>0</v>
      </c>
      <c r="E157" s="257">
        <f>'B2-01-Tabmis'!E157</f>
        <v>12794679026</v>
      </c>
      <c r="F157" s="257">
        <f>'B2-01-Tabmis'!F157</f>
        <v>0</v>
      </c>
      <c r="G157" s="257">
        <f>'B2-01-Tabmis'!G157</f>
        <v>2306084948</v>
      </c>
      <c r="H157" s="257">
        <f>'B2-01-Tabmis'!H157</f>
        <v>10488594078</v>
      </c>
      <c r="I157" s="257">
        <f>'B2-01-Tabmis'!I157</f>
        <v>12794679026</v>
      </c>
      <c r="J157" s="257">
        <f>'B2-01-Tabmis'!J157</f>
        <v>0</v>
      </c>
      <c r="K157" s="257">
        <f>'B2-01-Tabmis'!K157</f>
        <v>12794679026</v>
      </c>
      <c r="L157" s="257">
        <f>'B2-01-Tabmis'!L157</f>
        <v>0</v>
      </c>
      <c r="M157" s="257">
        <f>'B2-01-Tabmis'!M157</f>
        <v>2306084948</v>
      </c>
      <c r="N157" s="257">
        <f>'B2-01-Tabmis'!N157</f>
        <v>10488594078</v>
      </c>
    </row>
    <row r="158" spans="1:14" ht="25.5">
      <c r="A158" s="259" t="s">
        <v>81</v>
      </c>
      <c r="B158" s="259" t="s">
        <v>169</v>
      </c>
      <c r="C158" s="257">
        <f>'B2-01-Tabmis'!C158</f>
        <v>8363105700</v>
      </c>
      <c r="D158" s="257">
        <f>'B2-01-Tabmis'!D158</f>
        <v>0</v>
      </c>
      <c r="E158" s="257">
        <f>'B2-01-Tabmis'!E158</f>
        <v>8363105700</v>
      </c>
      <c r="F158" s="257">
        <f>'B2-01-Tabmis'!F158</f>
        <v>0</v>
      </c>
      <c r="G158" s="257">
        <f>'B2-01-Tabmis'!G158</f>
        <v>1655487000</v>
      </c>
      <c r="H158" s="257">
        <f>'B2-01-Tabmis'!H158</f>
        <v>6707618700</v>
      </c>
      <c r="I158" s="257">
        <f>'B2-01-Tabmis'!I158</f>
        <v>8363105700</v>
      </c>
      <c r="J158" s="257">
        <f>'B2-01-Tabmis'!J158</f>
        <v>0</v>
      </c>
      <c r="K158" s="257">
        <f>'B2-01-Tabmis'!K158</f>
        <v>8363105700</v>
      </c>
      <c r="L158" s="257">
        <f>'B2-01-Tabmis'!L158</f>
        <v>0</v>
      </c>
      <c r="M158" s="257">
        <f>'B2-01-Tabmis'!M158</f>
        <v>1655487000</v>
      </c>
      <c r="N158" s="257">
        <f>'B2-01-Tabmis'!N158</f>
        <v>6707618700</v>
      </c>
    </row>
    <row r="159" spans="1:14">
      <c r="A159" s="259" t="s">
        <v>82</v>
      </c>
      <c r="B159" s="259" t="s">
        <v>248</v>
      </c>
      <c r="C159" s="257">
        <f>'B2-01-Tabmis'!C159</f>
        <v>4431573326</v>
      </c>
      <c r="D159" s="257">
        <f>'B2-01-Tabmis'!D159</f>
        <v>0</v>
      </c>
      <c r="E159" s="257">
        <f>'B2-01-Tabmis'!E159</f>
        <v>4431573326</v>
      </c>
      <c r="F159" s="257">
        <f>'B2-01-Tabmis'!F159</f>
        <v>0</v>
      </c>
      <c r="G159" s="257">
        <f>'B2-01-Tabmis'!G159</f>
        <v>650597948</v>
      </c>
      <c r="H159" s="257">
        <f>'B2-01-Tabmis'!H159</f>
        <v>3780975378</v>
      </c>
      <c r="I159" s="257">
        <f>'B2-01-Tabmis'!I159</f>
        <v>4431573326</v>
      </c>
      <c r="J159" s="257">
        <f>'B2-01-Tabmis'!J159</f>
        <v>0</v>
      </c>
      <c r="K159" s="257">
        <f>'B2-01-Tabmis'!K159</f>
        <v>4431573326</v>
      </c>
      <c r="L159" s="257">
        <f>'B2-01-Tabmis'!L159</f>
        <v>0</v>
      </c>
      <c r="M159" s="257">
        <f>'B2-01-Tabmis'!M159</f>
        <v>650597948</v>
      </c>
      <c r="N159" s="257">
        <f>'B2-01-Tabmis'!N159</f>
        <v>3780975378</v>
      </c>
    </row>
    <row r="160" spans="1:14" ht="25.5">
      <c r="A160" s="258" t="s">
        <v>155</v>
      </c>
      <c r="B160" s="258" t="s">
        <v>732</v>
      </c>
      <c r="C160" s="257">
        <f>'B2-01-Tabmis'!C160</f>
        <v>0</v>
      </c>
      <c r="D160" s="257">
        <f>'B2-01-Tabmis'!D160</f>
        <v>0</v>
      </c>
      <c r="E160" s="257">
        <f>'B2-01-Tabmis'!E160</f>
        <v>0</v>
      </c>
      <c r="F160" s="257">
        <f>'B2-01-Tabmis'!F160</f>
        <v>0</v>
      </c>
      <c r="G160" s="257">
        <f>'B2-01-Tabmis'!G160</f>
        <v>0</v>
      </c>
      <c r="H160" s="257">
        <f>'B2-01-Tabmis'!H160</f>
        <v>0</v>
      </c>
      <c r="I160" s="257">
        <f>'B2-01-Tabmis'!I160</f>
        <v>0</v>
      </c>
      <c r="J160" s="257">
        <f>'B2-01-Tabmis'!J160</f>
        <v>0</v>
      </c>
      <c r="K160" s="257">
        <f>'B2-01-Tabmis'!K160</f>
        <v>0</v>
      </c>
      <c r="L160" s="257">
        <f>'B2-01-Tabmis'!L160</f>
        <v>0</v>
      </c>
      <c r="M160" s="257">
        <f>'B2-01-Tabmis'!M160</f>
        <v>0</v>
      </c>
      <c r="N160" s="257">
        <f>'B2-01-Tabmis'!N160</f>
        <v>0</v>
      </c>
    </row>
    <row r="161" spans="1:14">
      <c r="A161" s="258" t="s">
        <v>81</v>
      </c>
      <c r="B161" s="258" t="s">
        <v>733</v>
      </c>
      <c r="C161" s="257">
        <f>'B2-01-Tabmis'!C161</f>
        <v>0</v>
      </c>
      <c r="D161" s="257">
        <f>'B2-01-Tabmis'!D161</f>
        <v>0</v>
      </c>
      <c r="E161" s="257">
        <f>'B2-01-Tabmis'!E161</f>
        <v>0</v>
      </c>
      <c r="F161" s="257">
        <f>'B2-01-Tabmis'!F161</f>
        <v>0</v>
      </c>
      <c r="G161" s="257">
        <f>'B2-01-Tabmis'!G161</f>
        <v>0</v>
      </c>
      <c r="H161" s="257">
        <f>'B2-01-Tabmis'!H161</f>
        <v>0</v>
      </c>
      <c r="I161" s="257">
        <f>'B2-01-Tabmis'!I161</f>
        <v>0</v>
      </c>
      <c r="J161" s="257">
        <f>'B2-01-Tabmis'!J161</f>
        <v>0</v>
      </c>
      <c r="K161" s="257">
        <f>'B2-01-Tabmis'!K161</f>
        <v>0</v>
      </c>
      <c r="L161" s="257">
        <f>'B2-01-Tabmis'!L161</f>
        <v>0</v>
      </c>
      <c r="M161" s="257">
        <f>'B2-01-Tabmis'!M161</f>
        <v>0</v>
      </c>
      <c r="N161" s="257">
        <f>'B2-01-Tabmis'!N161</f>
        <v>0</v>
      </c>
    </row>
    <row r="162" spans="1:14">
      <c r="A162" s="258" t="s">
        <v>86</v>
      </c>
      <c r="B162" s="258" t="s">
        <v>147</v>
      </c>
      <c r="C162" s="257">
        <f>'B2-01-Tabmis'!C162</f>
        <v>0</v>
      </c>
      <c r="D162" s="257">
        <f>'B2-01-Tabmis'!D162</f>
        <v>0</v>
      </c>
      <c r="E162" s="257">
        <f>'B2-01-Tabmis'!E162</f>
        <v>0</v>
      </c>
      <c r="F162" s="257">
        <f>'B2-01-Tabmis'!F162</f>
        <v>0</v>
      </c>
      <c r="G162" s="257">
        <f>'B2-01-Tabmis'!G162</f>
        <v>0</v>
      </c>
      <c r="H162" s="257">
        <f>'B2-01-Tabmis'!H162</f>
        <v>0</v>
      </c>
      <c r="I162" s="257">
        <f>'B2-01-Tabmis'!I162</f>
        <v>0</v>
      </c>
      <c r="J162" s="257">
        <f>'B2-01-Tabmis'!J162</f>
        <v>0</v>
      </c>
      <c r="K162" s="257">
        <f>'B2-01-Tabmis'!K162</f>
        <v>0</v>
      </c>
      <c r="L162" s="257">
        <f>'B2-01-Tabmis'!L162</f>
        <v>0</v>
      </c>
      <c r="M162" s="257">
        <f>'B2-01-Tabmis'!M162</f>
        <v>0</v>
      </c>
      <c r="N162" s="257">
        <f>'B2-01-Tabmis'!N162</f>
        <v>0</v>
      </c>
    </row>
    <row r="163" spans="1:14">
      <c r="A163" s="258" t="s">
        <v>103</v>
      </c>
      <c r="B163" s="258" t="s">
        <v>148</v>
      </c>
      <c r="C163" s="257">
        <f>'B2-01-Tabmis'!C163</f>
        <v>0</v>
      </c>
      <c r="D163" s="257">
        <f>'B2-01-Tabmis'!D163</f>
        <v>0</v>
      </c>
      <c r="E163" s="257">
        <f>'B2-01-Tabmis'!E163</f>
        <v>0</v>
      </c>
      <c r="F163" s="257">
        <f>'B2-01-Tabmis'!F163</f>
        <v>0</v>
      </c>
      <c r="G163" s="257">
        <f>'B2-01-Tabmis'!G163</f>
        <v>0</v>
      </c>
      <c r="H163" s="257">
        <f>'B2-01-Tabmis'!H163</f>
        <v>0</v>
      </c>
      <c r="I163" s="257">
        <f>'B2-01-Tabmis'!I163</f>
        <v>0</v>
      </c>
      <c r="J163" s="257">
        <f>'B2-01-Tabmis'!J163</f>
        <v>0</v>
      </c>
      <c r="K163" s="257">
        <f>'B2-01-Tabmis'!K163</f>
        <v>0</v>
      </c>
      <c r="L163" s="257">
        <f>'B2-01-Tabmis'!L163</f>
        <v>0</v>
      </c>
      <c r="M163" s="257">
        <f>'B2-01-Tabmis'!M163</f>
        <v>0</v>
      </c>
      <c r="N163" s="257">
        <f>'B2-01-Tabmis'!N163</f>
        <v>0</v>
      </c>
    </row>
    <row r="164" spans="1:14">
      <c r="A164" s="258" t="s">
        <v>82</v>
      </c>
      <c r="B164" s="258" t="s">
        <v>149</v>
      </c>
      <c r="C164" s="257">
        <f>'B2-01-Tabmis'!C164</f>
        <v>0</v>
      </c>
      <c r="D164" s="257">
        <f>'B2-01-Tabmis'!D164</f>
        <v>0</v>
      </c>
      <c r="E164" s="257">
        <f>'B2-01-Tabmis'!E164</f>
        <v>0</v>
      </c>
      <c r="F164" s="257">
        <f>'B2-01-Tabmis'!F164</f>
        <v>0</v>
      </c>
      <c r="G164" s="257">
        <f>'B2-01-Tabmis'!G164</f>
        <v>0</v>
      </c>
      <c r="H164" s="257">
        <f>'B2-01-Tabmis'!H164</f>
        <v>0</v>
      </c>
      <c r="I164" s="257">
        <f>'B2-01-Tabmis'!I164</f>
        <v>0</v>
      </c>
      <c r="J164" s="257">
        <f>'B2-01-Tabmis'!J164</f>
        <v>0</v>
      </c>
      <c r="K164" s="257">
        <f>'B2-01-Tabmis'!K164</f>
        <v>0</v>
      </c>
      <c r="L164" s="257">
        <f>'B2-01-Tabmis'!L164</f>
        <v>0</v>
      </c>
      <c r="M164" s="257">
        <f>'B2-01-Tabmis'!M164</f>
        <v>0</v>
      </c>
      <c r="N164" s="257">
        <f>'B2-01-Tabmis'!N164</f>
        <v>0</v>
      </c>
    </row>
    <row r="165" spans="1:14">
      <c r="A165" s="258" t="s">
        <v>156</v>
      </c>
      <c r="B165" s="258" t="s">
        <v>150</v>
      </c>
      <c r="C165" s="257">
        <f>'B2-01-Tabmis'!C165</f>
        <v>0</v>
      </c>
      <c r="D165" s="257">
        <f>'B2-01-Tabmis'!D165</f>
        <v>0</v>
      </c>
      <c r="E165" s="257">
        <f>'B2-01-Tabmis'!E165</f>
        <v>0</v>
      </c>
      <c r="F165" s="257">
        <f>'B2-01-Tabmis'!F165</f>
        <v>0</v>
      </c>
      <c r="G165" s="257">
        <f>'B2-01-Tabmis'!G165</f>
        <v>0</v>
      </c>
      <c r="H165" s="257">
        <f>'B2-01-Tabmis'!H165</f>
        <v>0</v>
      </c>
      <c r="I165" s="257">
        <f>'B2-01-Tabmis'!I165</f>
        <v>0</v>
      </c>
      <c r="J165" s="257">
        <f>'B2-01-Tabmis'!J165</f>
        <v>0</v>
      </c>
      <c r="K165" s="257">
        <f>'B2-01-Tabmis'!K165</f>
        <v>0</v>
      </c>
      <c r="L165" s="257">
        <f>'B2-01-Tabmis'!L165</f>
        <v>0</v>
      </c>
      <c r="M165" s="257">
        <f>'B2-01-Tabmis'!M165</f>
        <v>0</v>
      </c>
      <c r="N165" s="257">
        <f>'B2-01-Tabmis'!N165</f>
        <v>0</v>
      </c>
    </row>
    <row r="166" spans="1:14" ht="25.5">
      <c r="A166" s="256" t="s">
        <v>104</v>
      </c>
      <c r="B166" s="256" t="s">
        <v>734</v>
      </c>
      <c r="C166" s="257">
        <f>'B2-01-Tabmis'!C166</f>
        <v>0</v>
      </c>
      <c r="D166" s="257">
        <f>'B2-01-Tabmis'!D166</f>
        <v>0</v>
      </c>
      <c r="E166" s="257">
        <f>'B2-01-Tabmis'!E166</f>
        <v>0</v>
      </c>
      <c r="F166" s="257">
        <f>'B2-01-Tabmis'!F166</f>
        <v>0</v>
      </c>
      <c r="G166" s="257">
        <f>'B2-01-Tabmis'!G166</f>
        <v>0</v>
      </c>
      <c r="H166" s="257">
        <f>'B2-01-Tabmis'!H166</f>
        <v>0</v>
      </c>
      <c r="I166" s="257">
        <f>'B2-01-Tabmis'!I166</f>
        <v>0</v>
      </c>
      <c r="J166" s="257">
        <f>'B2-01-Tabmis'!J166</f>
        <v>0</v>
      </c>
      <c r="K166" s="257">
        <f>'B2-01-Tabmis'!K166</f>
        <v>0</v>
      </c>
      <c r="L166" s="257">
        <f>'B2-01-Tabmis'!L166</f>
        <v>0</v>
      </c>
      <c r="M166" s="257">
        <f>'B2-01-Tabmis'!M166</f>
        <v>0</v>
      </c>
      <c r="N166" s="257">
        <f>'B2-01-Tabmis'!N166</f>
        <v>0</v>
      </c>
    </row>
    <row r="167" spans="1:14" ht="25.5">
      <c r="A167" s="255"/>
      <c r="B167" s="258" t="s">
        <v>735</v>
      </c>
      <c r="C167" s="257">
        <f>'B2-01-Tabmis'!C167</f>
        <v>0</v>
      </c>
      <c r="D167" s="257">
        <f>'B2-01-Tabmis'!D167</f>
        <v>0</v>
      </c>
      <c r="E167" s="257">
        <f>'B2-01-Tabmis'!E167</f>
        <v>0</v>
      </c>
      <c r="F167" s="257">
        <f>'B2-01-Tabmis'!F167</f>
        <v>0</v>
      </c>
      <c r="G167" s="257">
        <f>'B2-01-Tabmis'!G167</f>
        <v>0</v>
      </c>
      <c r="H167" s="257">
        <f>'B2-01-Tabmis'!H167</f>
        <v>0</v>
      </c>
      <c r="I167" s="257">
        <f>'B2-01-Tabmis'!I167</f>
        <v>0</v>
      </c>
      <c r="J167" s="257">
        <f>'B2-01-Tabmis'!J167</f>
        <v>0</v>
      </c>
      <c r="K167" s="257">
        <f>'B2-01-Tabmis'!K167</f>
        <v>0</v>
      </c>
      <c r="L167" s="257">
        <f>'B2-01-Tabmis'!L167</f>
        <v>0</v>
      </c>
      <c r="M167" s="257">
        <f>'B2-01-Tabmis'!M167</f>
        <v>0</v>
      </c>
      <c r="N167" s="257">
        <f>'B2-01-Tabmis'!N167</f>
        <v>0</v>
      </c>
    </row>
    <row r="168" spans="1:14" s="264" customFormat="1">
      <c r="A168" s="256" t="s">
        <v>211</v>
      </c>
      <c r="B168" s="256" t="s">
        <v>151</v>
      </c>
      <c r="C168" s="263">
        <f>'B2-01-Tabmis'!C168</f>
        <v>0</v>
      </c>
      <c r="D168" s="263">
        <f>'B2-01-Tabmis'!D168</f>
        <v>0</v>
      </c>
      <c r="E168" s="263">
        <f>'B2-01-Tabmis'!E168</f>
        <v>0</v>
      </c>
      <c r="F168" s="263">
        <f>'B2-01-Tabmis'!F168</f>
        <v>0</v>
      </c>
      <c r="G168" s="263">
        <f>'B2-01-Tabmis'!G168</f>
        <v>0</v>
      </c>
      <c r="H168" s="263">
        <f>'B2-01-Tabmis'!H168</f>
        <v>0</v>
      </c>
      <c r="I168" s="263">
        <f>'B2-01-Tabmis'!I168</f>
        <v>0</v>
      </c>
      <c r="J168" s="263">
        <f>'B2-01-Tabmis'!J168</f>
        <v>0</v>
      </c>
      <c r="K168" s="263">
        <f>'B2-01-Tabmis'!K168</f>
        <v>0</v>
      </c>
      <c r="L168" s="263">
        <f>'B2-01-Tabmis'!L168</f>
        <v>0</v>
      </c>
      <c r="M168" s="263">
        <f>'B2-01-Tabmis'!M168</f>
        <v>0</v>
      </c>
      <c r="N168" s="263">
        <f>'B2-01-Tabmis'!N168</f>
        <v>0</v>
      </c>
    </row>
    <row r="169" spans="1:14">
      <c r="A169" s="258" t="s">
        <v>209</v>
      </c>
      <c r="B169" s="258" t="s">
        <v>736</v>
      </c>
      <c r="C169" s="257">
        <f>'B2-01-Tabmis'!C169</f>
        <v>0</v>
      </c>
      <c r="D169" s="257">
        <f>'B2-01-Tabmis'!D169</f>
        <v>0</v>
      </c>
      <c r="E169" s="257">
        <f>'B2-01-Tabmis'!E169</f>
        <v>0</v>
      </c>
      <c r="F169" s="257">
        <f>'B2-01-Tabmis'!F169</f>
        <v>0</v>
      </c>
      <c r="G169" s="257">
        <f>'B2-01-Tabmis'!G169</f>
        <v>0</v>
      </c>
      <c r="H169" s="257">
        <f>'B2-01-Tabmis'!H169</f>
        <v>0</v>
      </c>
      <c r="I169" s="257">
        <f>'B2-01-Tabmis'!I169</f>
        <v>0</v>
      </c>
      <c r="J169" s="257">
        <f>'B2-01-Tabmis'!J169</f>
        <v>0</v>
      </c>
      <c r="K169" s="257">
        <f>'B2-01-Tabmis'!K169</f>
        <v>0</v>
      </c>
      <c r="L169" s="257">
        <f>'B2-01-Tabmis'!L169</f>
        <v>0</v>
      </c>
      <c r="M169" s="257">
        <f>'B2-01-Tabmis'!M169</f>
        <v>0</v>
      </c>
      <c r="N169" s="257">
        <f>'B2-01-Tabmis'!N169</f>
        <v>0</v>
      </c>
    </row>
    <row r="170" spans="1:14" ht="25.5">
      <c r="A170" s="255"/>
      <c r="B170" s="258" t="s">
        <v>737</v>
      </c>
      <c r="C170" s="257">
        <f>'B2-01-Tabmis'!C170</f>
        <v>0</v>
      </c>
      <c r="D170" s="257">
        <f>'B2-01-Tabmis'!D170</f>
        <v>0</v>
      </c>
      <c r="E170" s="257">
        <f>'B2-01-Tabmis'!E170</f>
        <v>0</v>
      </c>
      <c r="F170" s="257">
        <f>'B2-01-Tabmis'!F170</f>
        <v>0</v>
      </c>
      <c r="G170" s="257">
        <f>'B2-01-Tabmis'!G170</f>
        <v>0</v>
      </c>
      <c r="H170" s="257">
        <f>'B2-01-Tabmis'!H170</f>
        <v>0</v>
      </c>
      <c r="I170" s="257">
        <f>'B2-01-Tabmis'!I170</f>
        <v>0</v>
      </c>
      <c r="J170" s="257">
        <f>'B2-01-Tabmis'!J170</f>
        <v>0</v>
      </c>
      <c r="K170" s="257">
        <f>'B2-01-Tabmis'!K170</f>
        <v>0</v>
      </c>
      <c r="L170" s="257">
        <f>'B2-01-Tabmis'!L170</f>
        <v>0</v>
      </c>
      <c r="M170" s="257">
        <f>'B2-01-Tabmis'!M170</f>
        <v>0</v>
      </c>
      <c r="N170" s="257">
        <f>'B2-01-Tabmis'!N170</f>
        <v>0</v>
      </c>
    </row>
    <row r="171" spans="1:14">
      <c r="A171" s="258" t="s">
        <v>210</v>
      </c>
      <c r="B171" s="258" t="s">
        <v>738</v>
      </c>
      <c r="C171" s="257">
        <f>'B2-01-Tabmis'!C171</f>
        <v>0</v>
      </c>
      <c r="D171" s="257">
        <f>'B2-01-Tabmis'!D171</f>
        <v>0</v>
      </c>
      <c r="E171" s="257">
        <f>'B2-01-Tabmis'!E171</f>
        <v>0</v>
      </c>
      <c r="F171" s="257">
        <f>'B2-01-Tabmis'!F171</f>
        <v>0</v>
      </c>
      <c r="G171" s="257">
        <f>'B2-01-Tabmis'!G171</f>
        <v>0</v>
      </c>
      <c r="H171" s="257">
        <f>'B2-01-Tabmis'!H171</f>
        <v>0</v>
      </c>
      <c r="I171" s="257">
        <f>'B2-01-Tabmis'!I171</f>
        <v>0</v>
      </c>
      <c r="J171" s="257">
        <f>'B2-01-Tabmis'!J171</f>
        <v>0</v>
      </c>
      <c r="K171" s="257">
        <f>'B2-01-Tabmis'!K171</f>
        <v>0</v>
      </c>
      <c r="L171" s="257">
        <f>'B2-01-Tabmis'!L171</f>
        <v>0</v>
      </c>
      <c r="M171" s="257">
        <f>'B2-01-Tabmis'!M171</f>
        <v>0</v>
      </c>
      <c r="N171" s="257">
        <f>'B2-01-Tabmis'!N171</f>
        <v>0</v>
      </c>
    </row>
    <row r="172" spans="1:14">
      <c r="A172" s="258" t="s">
        <v>132</v>
      </c>
      <c r="B172" s="258" t="s">
        <v>28</v>
      </c>
      <c r="C172" s="257">
        <f>'B2-01-Tabmis'!C172</f>
        <v>0</v>
      </c>
      <c r="D172" s="257">
        <f>'B2-01-Tabmis'!D172</f>
        <v>0</v>
      </c>
      <c r="E172" s="257">
        <f>'B2-01-Tabmis'!E172</f>
        <v>0</v>
      </c>
      <c r="F172" s="257">
        <f>'B2-01-Tabmis'!F172</f>
        <v>0</v>
      </c>
      <c r="G172" s="257">
        <f>'B2-01-Tabmis'!G172</f>
        <v>0</v>
      </c>
      <c r="H172" s="257">
        <f>'B2-01-Tabmis'!H172</f>
        <v>0</v>
      </c>
      <c r="I172" s="257">
        <f>'B2-01-Tabmis'!I172</f>
        <v>0</v>
      </c>
      <c r="J172" s="257">
        <f>'B2-01-Tabmis'!J172</f>
        <v>0</v>
      </c>
      <c r="K172" s="257">
        <f>'B2-01-Tabmis'!K172</f>
        <v>0</v>
      </c>
      <c r="L172" s="257">
        <f>'B2-01-Tabmis'!L172</f>
        <v>0</v>
      </c>
      <c r="M172" s="257">
        <f>'B2-01-Tabmis'!M172</f>
        <v>0</v>
      </c>
      <c r="N172" s="257">
        <f>'B2-01-Tabmis'!N172</f>
        <v>0</v>
      </c>
    </row>
    <row r="173" spans="1:14" ht="25.5">
      <c r="A173" s="258" t="s">
        <v>81</v>
      </c>
      <c r="B173" s="258" t="s">
        <v>739</v>
      </c>
      <c r="C173" s="257">
        <f>'B2-01-Tabmis'!C173</f>
        <v>0</v>
      </c>
      <c r="D173" s="257">
        <f>'B2-01-Tabmis'!D173</f>
        <v>0</v>
      </c>
      <c r="E173" s="257">
        <f>'B2-01-Tabmis'!E173</f>
        <v>0</v>
      </c>
      <c r="F173" s="257">
        <f>'B2-01-Tabmis'!F173</f>
        <v>0</v>
      </c>
      <c r="G173" s="257">
        <f>'B2-01-Tabmis'!G173</f>
        <v>0</v>
      </c>
      <c r="H173" s="257">
        <f>'B2-01-Tabmis'!H173</f>
        <v>0</v>
      </c>
      <c r="I173" s="257">
        <f>'B2-01-Tabmis'!I173</f>
        <v>0</v>
      </c>
      <c r="J173" s="257">
        <f>'B2-01-Tabmis'!J173</f>
        <v>0</v>
      </c>
      <c r="K173" s="257">
        <f>'B2-01-Tabmis'!K173</f>
        <v>0</v>
      </c>
      <c r="L173" s="257">
        <f>'B2-01-Tabmis'!L173</f>
        <v>0</v>
      </c>
      <c r="M173" s="257">
        <f>'B2-01-Tabmis'!M173</f>
        <v>0</v>
      </c>
      <c r="N173" s="257">
        <f>'B2-01-Tabmis'!N173</f>
        <v>0</v>
      </c>
    </row>
    <row r="174" spans="1:14">
      <c r="A174" s="258" t="s">
        <v>82</v>
      </c>
      <c r="B174" s="258" t="s">
        <v>165</v>
      </c>
      <c r="C174" s="257">
        <f>'B2-01-Tabmis'!C174</f>
        <v>0</v>
      </c>
      <c r="D174" s="257">
        <f>'B2-01-Tabmis'!D174</f>
        <v>0</v>
      </c>
      <c r="E174" s="257">
        <f>'B2-01-Tabmis'!E174</f>
        <v>0</v>
      </c>
      <c r="F174" s="257">
        <f>'B2-01-Tabmis'!F174</f>
        <v>0</v>
      </c>
      <c r="G174" s="257">
        <f>'B2-01-Tabmis'!G174</f>
        <v>0</v>
      </c>
      <c r="H174" s="257">
        <f>'B2-01-Tabmis'!H174</f>
        <v>0</v>
      </c>
      <c r="I174" s="257">
        <f>'B2-01-Tabmis'!I174</f>
        <v>0</v>
      </c>
      <c r="J174" s="257">
        <f>'B2-01-Tabmis'!J174</f>
        <v>0</v>
      </c>
      <c r="K174" s="257">
        <f>'B2-01-Tabmis'!K174</f>
        <v>0</v>
      </c>
      <c r="L174" s="257">
        <f>'B2-01-Tabmis'!L174</f>
        <v>0</v>
      </c>
      <c r="M174" s="257">
        <f>'B2-01-Tabmis'!M174</f>
        <v>0</v>
      </c>
      <c r="N174" s="257">
        <f>'B2-01-Tabmis'!N174</f>
        <v>0</v>
      </c>
    </row>
    <row r="175" spans="1:14">
      <c r="A175" s="258" t="s">
        <v>153</v>
      </c>
      <c r="B175" s="258" t="s">
        <v>740</v>
      </c>
      <c r="C175" s="257">
        <f>'B2-01-Tabmis'!C175</f>
        <v>0</v>
      </c>
      <c r="D175" s="257">
        <f>'B2-01-Tabmis'!D175</f>
        <v>0</v>
      </c>
      <c r="E175" s="257">
        <f>'B2-01-Tabmis'!E175</f>
        <v>0</v>
      </c>
      <c r="F175" s="257">
        <f>'B2-01-Tabmis'!F175</f>
        <v>0</v>
      </c>
      <c r="G175" s="257">
        <f>'B2-01-Tabmis'!G175</f>
        <v>0</v>
      </c>
      <c r="H175" s="257">
        <f>'B2-01-Tabmis'!H175</f>
        <v>0</v>
      </c>
      <c r="I175" s="257">
        <f>'B2-01-Tabmis'!I175</f>
        <v>0</v>
      </c>
      <c r="J175" s="257">
        <f>'B2-01-Tabmis'!J175</f>
        <v>0</v>
      </c>
      <c r="K175" s="257">
        <f>'B2-01-Tabmis'!K175</f>
        <v>0</v>
      </c>
      <c r="L175" s="257">
        <f>'B2-01-Tabmis'!L175</f>
        <v>0</v>
      </c>
      <c r="M175" s="257">
        <f>'B2-01-Tabmis'!M175</f>
        <v>0</v>
      </c>
      <c r="N175" s="257">
        <f>'B2-01-Tabmis'!N175</f>
        <v>0</v>
      </c>
    </row>
    <row r="176" spans="1:14" ht="25.5">
      <c r="A176" s="255"/>
      <c r="B176" s="258" t="s">
        <v>741</v>
      </c>
      <c r="C176" s="257">
        <f>'B2-01-Tabmis'!C176</f>
        <v>0</v>
      </c>
      <c r="D176" s="257">
        <f>'B2-01-Tabmis'!D176</f>
        <v>0</v>
      </c>
      <c r="E176" s="257">
        <f>'B2-01-Tabmis'!E176</f>
        <v>0</v>
      </c>
      <c r="F176" s="257">
        <f>'B2-01-Tabmis'!F176</f>
        <v>0</v>
      </c>
      <c r="G176" s="257">
        <f>'B2-01-Tabmis'!G176</f>
        <v>0</v>
      </c>
      <c r="H176" s="257">
        <f>'B2-01-Tabmis'!H176</f>
        <v>0</v>
      </c>
      <c r="I176" s="257">
        <f>'B2-01-Tabmis'!I176</f>
        <v>0</v>
      </c>
      <c r="J176" s="257">
        <f>'B2-01-Tabmis'!J176</f>
        <v>0</v>
      </c>
      <c r="K176" s="257">
        <f>'B2-01-Tabmis'!K176</f>
        <v>0</v>
      </c>
      <c r="L176" s="257">
        <f>'B2-01-Tabmis'!L176</f>
        <v>0</v>
      </c>
      <c r="M176" s="257">
        <f>'B2-01-Tabmis'!M176</f>
        <v>0</v>
      </c>
      <c r="N176" s="257">
        <f>'B2-01-Tabmis'!N176</f>
        <v>0</v>
      </c>
    </row>
    <row r="177" spans="1:14">
      <c r="A177" s="256" t="s">
        <v>105</v>
      </c>
      <c r="B177" s="256" t="s">
        <v>742</v>
      </c>
      <c r="C177" s="257">
        <f>'B2-01-Tabmis'!C177</f>
        <v>12970461846250</v>
      </c>
      <c r="D177" s="257">
        <f>'B2-01-Tabmis'!D177</f>
        <v>0</v>
      </c>
      <c r="E177" s="257">
        <f>'B2-01-Tabmis'!E177</f>
        <v>12970461846250</v>
      </c>
      <c r="F177" s="257">
        <f>'B2-01-Tabmis'!F177</f>
        <v>7033900321527</v>
      </c>
      <c r="G177" s="257">
        <f>'B2-01-Tabmis'!G177</f>
        <v>4846946860298</v>
      </c>
      <c r="H177" s="257">
        <f>'B2-01-Tabmis'!H177</f>
        <v>1089614664425</v>
      </c>
      <c r="I177" s="257">
        <f>'B2-01-Tabmis'!I177</f>
        <v>12970461846250</v>
      </c>
      <c r="J177" s="257">
        <f>'B2-01-Tabmis'!J177</f>
        <v>0</v>
      </c>
      <c r="K177" s="257">
        <f>'B2-01-Tabmis'!K177</f>
        <v>12970461846250</v>
      </c>
      <c r="L177" s="257">
        <f>'B2-01-Tabmis'!L177</f>
        <v>7033900321527</v>
      </c>
      <c r="M177" s="257">
        <f>'B2-01-Tabmis'!M177</f>
        <v>4846946860298</v>
      </c>
      <c r="N177" s="257">
        <f>'B2-01-Tabmis'!N177</f>
        <v>1089614664425</v>
      </c>
    </row>
    <row r="178" spans="1:14">
      <c r="A178" s="256" t="s">
        <v>209</v>
      </c>
      <c r="B178" s="256" t="s">
        <v>30</v>
      </c>
      <c r="C178" s="257">
        <f>'B2-01-Tabmis'!C178</f>
        <v>12813313143290</v>
      </c>
      <c r="D178" s="257">
        <f>'B2-01-Tabmis'!D178</f>
        <v>0</v>
      </c>
      <c r="E178" s="257">
        <f>'B2-01-Tabmis'!E178</f>
        <v>12813313143290</v>
      </c>
      <c r="F178" s="257">
        <f>'B2-01-Tabmis'!F178</f>
        <v>6876751618567</v>
      </c>
      <c r="G178" s="257">
        <f>'B2-01-Tabmis'!G178</f>
        <v>4846946860298</v>
      </c>
      <c r="H178" s="257">
        <f>'B2-01-Tabmis'!H178</f>
        <v>1089614664425</v>
      </c>
      <c r="I178" s="257">
        <f>'B2-01-Tabmis'!I178</f>
        <v>12813313143290</v>
      </c>
      <c r="J178" s="257">
        <f>'B2-01-Tabmis'!J178</f>
        <v>0</v>
      </c>
      <c r="K178" s="257">
        <f>'B2-01-Tabmis'!K178</f>
        <v>12813313143290</v>
      </c>
      <c r="L178" s="257">
        <f>'B2-01-Tabmis'!L178</f>
        <v>6876751618567</v>
      </c>
      <c r="M178" s="257">
        <f>'B2-01-Tabmis'!M178</f>
        <v>4846946860298</v>
      </c>
      <c r="N178" s="257">
        <f>'B2-01-Tabmis'!N178</f>
        <v>1089614664425</v>
      </c>
    </row>
    <row r="179" spans="1:14">
      <c r="A179" s="259" t="s">
        <v>81</v>
      </c>
      <c r="B179" s="259" t="s">
        <v>115</v>
      </c>
      <c r="C179" s="257">
        <f>'B2-01-Tabmis'!C179</f>
        <v>8823570287000</v>
      </c>
      <c r="D179" s="257">
        <f>'B2-01-Tabmis'!D179</f>
        <v>0</v>
      </c>
      <c r="E179" s="257">
        <f>'B2-01-Tabmis'!E179</f>
        <v>8823570287000</v>
      </c>
      <c r="F179" s="257">
        <f>'B2-01-Tabmis'!F179</f>
        <v>4787581000000</v>
      </c>
      <c r="G179" s="257">
        <f>'B2-01-Tabmis'!G179</f>
        <v>3464851000000</v>
      </c>
      <c r="H179" s="257">
        <f>'B2-01-Tabmis'!H179</f>
        <v>571138287000</v>
      </c>
      <c r="I179" s="257">
        <f>'B2-01-Tabmis'!I179</f>
        <v>8823570287000</v>
      </c>
      <c r="J179" s="257">
        <f>'B2-01-Tabmis'!J179</f>
        <v>0</v>
      </c>
      <c r="K179" s="257">
        <f>'B2-01-Tabmis'!K179</f>
        <v>8823570287000</v>
      </c>
      <c r="L179" s="257">
        <f>'B2-01-Tabmis'!L179</f>
        <v>4787581000000</v>
      </c>
      <c r="M179" s="257">
        <f>'B2-01-Tabmis'!M179</f>
        <v>3464851000000</v>
      </c>
      <c r="N179" s="257">
        <f>'B2-01-Tabmis'!N179</f>
        <v>571138287000</v>
      </c>
    </row>
    <row r="180" spans="1:14">
      <c r="A180" s="259" t="s">
        <v>82</v>
      </c>
      <c r="B180" s="259" t="s">
        <v>116</v>
      </c>
      <c r="C180" s="257">
        <f>'B2-01-Tabmis'!C180</f>
        <v>3989742856290</v>
      </c>
      <c r="D180" s="257">
        <f>'B2-01-Tabmis'!D180</f>
        <v>0</v>
      </c>
      <c r="E180" s="257">
        <f>'B2-01-Tabmis'!E180</f>
        <v>3989742856290</v>
      </c>
      <c r="F180" s="257">
        <f>'B2-01-Tabmis'!F180</f>
        <v>2089170618567</v>
      </c>
      <c r="G180" s="257">
        <f>'B2-01-Tabmis'!G180</f>
        <v>1382095860298</v>
      </c>
      <c r="H180" s="257">
        <f>'B2-01-Tabmis'!H180</f>
        <v>518476377425</v>
      </c>
      <c r="I180" s="257">
        <f>'B2-01-Tabmis'!I180</f>
        <v>3989742856290</v>
      </c>
      <c r="J180" s="257">
        <f>'B2-01-Tabmis'!J180</f>
        <v>0</v>
      </c>
      <c r="K180" s="257">
        <f>'B2-01-Tabmis'!K180</f>
        <v>3989742856290</v>
      </c>
      <c r="L180" s="257">
        <f>'B2-01-Tabmis'!L180</f>
        <v>2089170618567</v>
      </c>
      <c r="M180" s="257">
        <f>'B2-01-Tabmis'!M180</f>
        <v>1382095860298</v>
      </c>
      <c r="N180" s="257">
        <f>'B2-01-Tabmis'!N180</f>
        <v>518476377425</v>
      </c>
    </row>
    <row r="181" spans="1:14" ht="25.5">
      <c r="A181" s="258" t="s">
        <v>233</v>
      </c>
      <c r="B181" s="258" t="s">
        <v>63</v>
      </c>
      <c r="C181" s="257">
        <f>'B2-01-Tabmis'!C181</f>
        <v>3536857129023</v>
      </c>
      <c r="D181" s="257">
        <f>'B2-01-Tabmis'!D181</f>
        <v>0</v>
      </c>
      <c r="E181" s="257">
        <f>'B2-01-Tabmis'!E181</f>
        <v>3536857129023</v>
      </c>
      <c r="F181" s="257">
        <f>'B2-01-Tabmis'!F181</f>
        <v>1636284891300</v>
      </c>
      <c r="G181" s="257">
        <f>'B2-01-Tabmis'!G181</f>
        <v>1382095860298</v>
      </c>
      <c r="H181" s="257">
        <f>'B2-01-Tabmis'!H181</f>
        <v>518476377425</v>
      </c>
      <c r="I181" s="257">
        <f>'B2-01-Tabmis'!I181</f>
        <v>3536857129023</v>
      </c>
      <c r="J181" s="257">
        <f>'B2-01-Tabmis'!J181</f>
        <v>0</v>
      </c>
      <c r="K181" s="257">
        <f>'B2-01-Tabmis'!K181</f>
        <v>3536857129023</v>
      </c>
      <c r="L181" s="257">
        <f>'B2-01-Tabmis'!L181</f>
        <v>1636284891300</v>
      </c>
      <c r="M181" s="257">
        <f>'B2-01-Tabmis'!M181</f>
        <v>1382095860298</v>
      </c>
      <c r="N181" s="257">
        <f>'B2-01-Tabmis'!N181</f>
        <v>518476377425</v>
      </c>
    </row>
    <row r="182" spans="1:14" ht="25.5">
      <c r="A182" s="258" t="s">
        <v>118</v>
      </c>
      <c r="B182" s="258" t="s">
        <v>64</v>
      </c>
      <c r="C182" s="257">
        <f>'B2-01-Tabmis'!C182</f>
        <v>452885727267</v>
      </c>
      <c r="D182" s="257">
        <f>'B2-01-Tabmis'!D182</f>
        <v>0</v>
      </c>
      <c r="E182" s="257">
        <f>'B2-01-Tabmis'!E182</f>
        <v>452885727267</v>
      </c>
      <c r="F182" s="257">
        <f>'B2-01-Tabmis'!F182</f>
        <v>452885727267</v>
      </c>
      <c r="G182" s="257">
        <f>'B2-01-Tabmis'!G182</f>
        <v>0</v>
      </c>
      <c r="H182" s="257">
        <f>'B2-01-Tabmis'!H182</f>
        <v>0</v>
      </c>
      <c r="I182" s="257">
        <f>'B2-01-Tabmis'!I182</f>
        <v>452885727267</v>
      </c>
      <c r="J182" s="257">
        <f>'B2-01-Tabmis'!J182</f>
        <v>0</v>
      </c>
      <c r="K182" s="257">
        <f>'B2-01-Tabmis'!K182</f>
        <v>452885727267</v>
      </c>
      <c r="L182" s="257">
        <f>'B2-01-Tabmis'!L182</f>
        <v>452885727267</v>
      </c>
      <c r="M182" s="257">
        <f>'B2-01-Tabmis'!M182</f>
        <v>0</v>
      </c>
      <c r="N182" s="257">
        <f>'B2-01-Tabmis'!N182</f>
        <v>0</v>
      </c>
    </row>
    <row r="183" spans="1:14">
      <c r="A183" s="256" t="s">
        <v>210</v>
      </c>
      <c r="B183" s="256" t="s">
        <v>65</v>
      </c>
      <c r="C183" s="257">
        <f>'B2-01-Tabmis'!C183</f>
        <v>157148702960</v>
      </c>
      <c r="D183" s="257">
        <f>'B2-01-Tabmis'!D183</f>
        <v>0</v>
      </c>
      <c r="E183" s="257">
        <f>'B2-01-Tabmis'!E183</f>
        <v>157148702960</v>
      </c>
      <c r="F183" s="257">
        <f>'B2-01-Tabmis'!F183</f>
        <v>157148702960</v>
      </c>
      <c r="G183" s="257">
        <f>'B2-01-Tabmis'!G183</f>
        <v>0</v>
      </c>
      <c r="H183" s="257">
        <f>'B2-01-Tabmis'!H183</f>
        <v>0</v>
      </c>
      <c r="I183" s="257">
        <f>'B2-01-Tabmis'!I183</f>
        <v>157148702960</v>
      </c>
      <c r="J183" s="257">
        <f>'B2-01-Tabmis'!J183</f>
        <v>0</v>
      </c>
      <c r="K183" s="257">
        <f>'B2-01-Tabmis'!K183</f>
        <v>157148702960</v>
      </c>
      <c r="L183" s="257">
        <f>'B2-01-Tabmis'!L183</f>
        <v>157148702960</v>
      </c>
      <c r="M183" s="257">
        <f>'B2-01-Tabmis'!M183</f>
        <v>0</v>
      </c>
      <c r="N183" s="257">
        <f>'B2-01-Tabmis'!N183</f>
        <v>0</v>
      </c>
    </row>
    <row r="184" spans="1:14">
      <c r="A184" s="258" t="s">
        <v>132</v>
      </c>
      <c r="B184" s="258" t="s">
        <v>743</v>
      </c>
      <c r="C184" s="257">
        <f>'B2-01-Tabmis'!C184</f>
        <v>0</v>
      </c>
      <c r="D184" s="257">
        <f>'B2-01-Tabmis'!D184</f>
        <v>0</v>
      </c>
      <c r="E184" s="257">
        <f>'B2-01-Tabmis'!E184</f>
        <v>0</v>
      </c>
      <c r="F184" s="257">
        <f>'B2-01-Tabmis'!F184</f>
        <v>0</v>
      </c>
      <c r="G184" s="257">
        <f>'B2-01-Tabmis'!G184</f>
        <v>0</v>
      </c>
      <c r="H184" s="257">
        <f>'B2-01-Tabmis'!H184</f>
        <v>0</v>
      </c>
      <c r="I184" s="257">
        <f>'B2-01-Tabmis'!I184</f>
        <v>0</v>
      </c>
      <c r="J184" s="257">
        <f>'B2-01-Tabmis'!J184</f>
        <v>0</v>
      </c>
      <c r="K184" s="257">
        <f>'B2-01-Tabmis'!K184</f>
        <v>0</v>
      </c>
      <c r="L184" s="257">
        <f>'B2-01-Tabmis'!L184</f>
        <v>0</v>
      </c>
      <c r="M184" s="257">
        <f>'B2-01-Tabmis'!M184</f>
        <v>0</v>
      </c>
      <c r="N184" s="257">
        <f>'B2-01-Tabmis'!N184</f>
        <v>0</v>
      </c>
    </row>
    <row r="185" spans="1:14" ht="25.5">
      <c r="A185" s="258" t="s">
        <v>153</v>
      </c>
      <c r="B185" s="258" t="s">
        <v>744</v>
      </c>
      <c r="C185" s="257">
        <f>'B2-01-Tabmis'!C185</f>
        <v>0</v>
      </c>
      <c r="D185" s="257">
        <f>'B2-01-Tabmis'!D185</f>
        <v>0</v>
      </c>
      <c r="E185" s="257">
        <f>'B2-01-Tabmis'!E185</f>
        <v>0</v>
      </c>
      <c r="F185" s="257">
        <f>'B2-01-Tabmis'!F185</f>
        <v>0</v>
      </c>
      <c r="G185" s="257">
        <f>'B2-01-Tabmis'!G185</f>
        <v>0</v>
      </c>
      <c r="H185" s="257">
        <f>'B2-01-Tabmis'!H185</f>
        <v>0</v>
      </c>
      <c r="I185" s="257">
        <f>'B2-01-Tabmis'!I185</f>
        <v>0</v>
      </c>
      <c r="J185" s="257">
        <f>'B2-01-Tabmis'!J185</f>
        <v>0</v>
      </c>
      <c r="K185" s="257">
        <f>'B2-01-Tabmis'!K185</f>
        <v>0</v>
      </c>
      <c r="L185" s="257">
        <f>'B2-01-Tabmis'!L185</f>
        <v>0</v>
      </c>
      <c r="M185" s="257">
        <f>'B2-01-Tabmis'!M185</f>
        <v>0</v>
      </c>
      <c r="N185" s="257">
        <f>'B2-01-Tabmis'!N185</f>
        <v>0</v>
      </c>
    </row>
    <row r="186" spans="1:14" ht="25.5">
      <c r="A186" s="255"/>
      <c r="B186" s="258" t="s">
        <v>745</v>
      </c>
      <c r="C186" s="257">
        <f>'B2-01-Tabmis'!C186</f>
        <v>0</v>
      </c>
      <c r="D186" s="257">
        <f>'B2-01-Tabmis'!D186</f>
        <v>0</v>
      </c>
      <c r="E186" s="257">
        <f>'B2-01-Tabmis'!E186</f>
        <v>0</v>
      </c>
      <c r="F186" s="257">
        <f>'B2-01-Tabmis'!F186</f>
        <v>0</v>
      </c>
      <c r="G186" s="257">
        <f>'B2-01-Tabmis'!G186</f>
        <v>0</v>
      </c>
      <c r="H186" s="257">
        <f>'B2-01-Tabmis'!H186</f>
        <v>0</v>
      </c>
      <c r="I186" s="257">
        <f>'B2-01-Tabmis'!I186</f>
        <v>0</v>
      </c>
      <c r="J186" s="257">
        <f>'B2-01-Tabmis'!J186</f>
        <v>0</v>
      </c>
      <c r="K186" s="257">
        <f>'B2-01-Tabmis'!K186</f>
        <v>0</v>
      </c>
      <c r="L186" s="257">
        <f>'B2-01-Tabmis'!L186</f>
        <v>0</v>
      </c>
      <c r="M186" s="257">
        <f>'B2-01-Tabmis'!M186</f>
        <v>0</v>
      </c>
      <c r="N186" s="257">
        <f>'B2-01-Tabmis'!N186</f>
        <v>0</v>
      </c>
    </row>
    <row r="187" spans="1:14">
      <c r="A187" s="256" t="s">
        <v>108</v>
      </c>
      <c r="B187" s="256" t="s">
        <v>66</v>
      </c>
      <c r="C187" s="257">
        <f>'B2-01-Tabmis'!C187</f>
        <v>3530653603288</v>
      </c>
      <c r="D187" s="257">
        <f>'B2-01-Tabmis'!D187</f>
        <v>0</v>
      </c>
      <c r="E187" s="257">
        <f>'B2-01-Tabmis'!E187</f>
        <v>3530653603288</v>
      </c>
      <c r="F187" s="257">
        <f>'B2-01-Tabmis'!F187</f>
        <v>2660637000000</v>
      </c>
      <c r="G187" s="257">
        <f>'B2-01-Tabmis'!G187</f>
        <v>797802624373</v>
      </c>
      <c r="H187" s="257">
        <f>'B2-01-Tabmis'!H187</f>
        <v>72213978915</v>
      </c>
      <c r="I187" s="257">
        <f>'B2-01-Tabmis'!I187</f>
        <v>3530653603288</v>
      </c>
      <c r="J187" s="257">
        <f>'B2-01-Tabmis'!J187</f>
        <v>0</v>
      </c>
      <c r="K187" s="257">
        <f>'B2-01-Tabmis'!K187</f>
        <v>3530653603288</v>
      </c>
      <c r="L187" s="257">
        <f>'B2-01-Tabmis'!L187</f>
        <v>2660637000000</v>
      </c>
      <c r="M187" s="257">
        <f>'B2-01-Tabmis'!M187</f>
        <v>797802624373</v>
      </c>
      <c r="N187" s="257">
        <f>'B2-01-Tabmis'!N187</f>
        <v>72213978915</v>
      </c>
    </row>
    <row r="188" spans="1:14">
      <c r="A188" s="256" t="s">
        <v>209</v>
      </c>
      <c r="B188" s="256" t="s">
        <v>67</v>
      </c>
      <c r="C188" s="257">
        <f>'B2-01-Tabmis'!C188</f>
        <v>3530653603288</v>
      </c>
      <c r="D188" s="257">
        <f>'B2-01-Tabmis'!D188</f>
        <v>0</v>
      </c>
      <c r="E188" s="257">
        <f>'B2-01-Tabmis'!E188</f>
        <v>3530653603288</v>
      </c>
      <c r="F188" s="257">
        <f>'B2-01-Tabmis'!F188</f>
        <v>2660637000000</v>
      </c>
      <c r="G188" s="257">
        <f>'B2-01-Tabmis'!G188</f>
        <v>797802624373</v>
      </c>
      <c r="H188" s="257">
        <f>'B2-01-Tabmis'!H188</f>
        <v>72213978915</v>
      </c>
      <c r="I188" s="257">
        <f>'B2-01-Tabmis'!I188</f>
        <v>3530653603288</v>
      </c>
      <c r="J188" s="257">
        <f>'B2-01-Tabmis'!J188</f>
        <v>0</v>
      </c>
      <c r="K188" s="257">
        <f>'B2-01-Tabmis'!K188</f>
        <v>3530653603288</v>
      </c>
      <c r="L188" s="257">
        <f>'B2-01-Tabmis'!L188</f>
        <v>2660637000000</v>
      </c>
      <c r="M188" s="257">
        <f>'B2-01-Tabmis'!M188</f>
        <v>797802624373</v>
      </c>
      <c r="N188" s="257">
        <f>'B2-01-Tabmis'!N188</f>
        <v>72213978915</v>
      </c>
    </row>
    <row r="189" spans="1:14" ht="25.5">
      <c r="A189" s="258" t="s">
        <v>210</v>
      </c>
      <c r="B189" s="258" t="s">
        <v>746</v>
      </c>
      <c r="C189" s="257">
        <f>'B2-01-Tabmis'!C189</f>
        <v>0</v>
      </c>
      <c r="D189" s="257">
        <f>'B2-01-Tabmis'!D189</f>
        <v>0</v>
      </c>
      <c r="E189" s="257">
        <f>'B2-01-Tabmis'!E189</f>
        <v>0</v>
      </c>
      <c r="F189" s="257">
        <f>'B2-01-Tabmis'!F189</f>
        <v>0</v>
      </c>
      <c r="G189" s="257">
        <f>'B2-01-Tabmis'!G189</f>
        <v>0</v>
      </c>
      <c r="H189" s="257">
        <f>'B2-01-Tabmis'!H189</f>
        <v>0</v>
      </c>
      <c r="I189" s="257">
        <f>'B2-01-Tabmis'!I189</f>
        <v>0</v>
      </c>
      <c r="J189" s="257">
        <f>'B2-01-Tabmis'!J189</f>
        <v>0</v>
      </c>
      <c r="K189" s="257">
        <f>'B2-01-Tabmis'!K189</f>
        <v>0</v>
      </c>
      <c r="L189" s="257">
        <f>'B2-01-Tabmis'!L189</f>
        <v>0</v>
      </c>
      <c r="M189" s="257">
        <f>'B2-01-Tabmis'!M189</f>
        <v>0</v>
      </c>
      <c r="N189" s="257">
        <f>'B2-01-Tabmis'!N189</f>
        <v>0</v>
      </c>
    </row>
    <row r="190" spans="1:14" ht="25.5">
      <c r="A190" s="255"/>
      <c r="B190" s="258" t="s">
        <v>747</v>
      </c>
      <c r="C190" s="257">
        <f>'B2-01-Tabmis'!C190</f>
        <v>0</v>
      </c>
      <c r="D190" s="257">
        <f>'B2-01-Tabmis'!D190</f>
        <v>0</v>
      </c>
      <c r="E190" s="257">
        <f>'B2-01-Tabmis'!E190</f>
        <v>0</v>
      </c>
      <c r="F190" s="257">
        <f>'B2-01-Tabmis'!F190</f>
        <v>0</v>
      </c>
      <c r="G190" s="257">
        <f>'B2-01-Tabmis'!G190</f>
        <v>0</v>
      </c>
      <c r="H190" s="257">
        <f>'B2-01-Tabmis'!H190</f>
        <v>0</v>
      </c>
      <c r="I190" s="257">
        <f>'B2-01-Tabmis'!I190</f>
        <v>0</v>
      </c>
      <c r="J190" s="257">
        <f>'B2-01-Tabmis'!J190</f>
        <v>0</v>
      </c>
      <c r="K190" s="257">
        <f>'B2-01-Tabmis'!K190</f>
        <v>0</v>
      </c>
      <c r="L190" s="257">
        <f>'B2-01-Tabmis'!L190</f>
        <v>0</v>
      </c>
      <c r="M190" s="257">
        <f>'B2-01-Tabmis'!M190</f>
        <v>0</v>
      </c>
      <c r="N190" s="257">
        <f>'B2-01-Tabmis'!N190</f>
        <v>0</v>
      </c>
    </row>
    <row r="191" spans="1:14">
      <c r="A191" s="256" t="s">
        <v>88</v>
      </c>
      <c r="B191" s="256" t="s">
        <v>68</v>
      </c>
      <c r="C191" s="257">
        <f>'B2-01-Tabmis'!C191</f>
        <v>1031076791304</v>
      </c>
      <c r="D191" s="257">
        <f>'B2-01-Tabmis'!D191</f>
        <v>0</v>
      </c>
      <c r="E191" s="257">
        <f>'B2-01-Tabmis'!E191</f>
        <v>1031076791304</v>
      </c>
      <c r="F191" s="257">
        <f>'B2-01-Tabmis'!F191</f>
        <v>386106239161</v>
      </c>
      <c r="G191" s="257">
        <f>'B2-01-Tabmis'!G191</f>
        <v>558725441743</v>
      </c>
      <c r="H191" s="257">
        <f>'B2-01-Tabmis'!H191</f>
        <v>86245110400</v>
      </c>
      <c r="I191" s="257">
        <f>'B2-01-Tabmis'!I191</f>
        <v>1031076791304</v>
      </c>
      <c r="J191" s="257">
        <f>'B2-01-Tabmis'!J191</f>
        <v>0</v>
      </c>
      <c r="K191" s="257">
        <f>'B2-01-Tabmis'!K191</f>
        <v>1031076791304</v>
      </c>
      <c r="L191" s="257">
        <f>'B2-01-Tabmis'!L191</f>
        <v>386106239161</v>
      </c>
      <c r="M191" s="257">
        <f>'B2-01-Tabmis'!M191</f>
        <v>558725441743</v>
      </c>
      <c r="N191" s="257">
        <f>'B2-01-Tabmis'!N191</f>
        <v>86245110400</v>
      </c>
    </row>
    <row r="192" spans="1:14">
      <c r="A192" s="256" t="s">
        <v>209</v>
      </c>
      <c r="B192" s="256" t="s">
        <v>152</v>
      </c>
      <c r="C192" s="257">
        <f>'B2-01-Tabmis'!C192</f>
        <v>1031076791304</v>
      </c>
      <c r="D192" s="257">
        <f>'B2-01-Tabmis'!D192</f>
        <v>0</v>
      </c>
      <c r="E192" s="257">
        <f>'B2-01-Tabmis'!E192</f>
        <v>1031076791304</v>
      </c>
      <c r="F192" s="257">
        <f>'B2-01-Tabmis'!F192</f>
        <v>386106239161</v>
      </c>
      <c r="G192" s="257">
        <f>'B2-01-Tabmis'!G192</f>
        <v>558725441743</v>
      </c>
      <c r="H192" s="257">
        <f>'B2-01-Tabmis'!H192</f>
        <v>86245110400</v>
      </c>
      <c r="I192" s="257">
        <f>'B2-01-Tabmis'!I192</f>
        <v>1031076791304</v>
      </c>
      <c r="J192" s="257">
        <f>'B2-01-Tabmis'!J192</f>
        <v>0</v>
      </c>
      <c r="K192" s="257">
        <f>'B2-01-Tabmis'!K192</f>
        <v>1031076791304</v>
      </c>
      <c r="L192" s="257">
        <f>'B2-01-Tabmis'!L192</f>
        <v>386106239161</v>
      </c>
      <c r="M192" s="257">
        <f>'B2-01-Tabmis'!M192</f>
        <v>558725441743</v>
      </c>
      <c r="N192" s="257">
        <f>'B2-01-Tabmis'!N192</f>
        <v>86245110400</v>
      </c>
    </row>
    <row r="193" spans="1:14" ht="25.5">
      <c r="A193" s="258" t="s">
        <v>210</v>
      </c>
      <c r="B193" s="258" t="s">
        <v>748</v>
      </c>
      <c r="C193" s="257">
        <f>'B2-01-Tabmis'!C193</f>
        <v>0</v>
      </c>
      <c r="D193" s="257">
        <f>'B2-01-Tabmis'!D193</f>
        <v>0</v>
      </c>
      <c r="E193" s="257">
        <f>'B2-01-Tabmis'!E193</f>
        <v>0</v>
      </c>
      <c r="F193" s="257">
        <f>'B2-01-Tabmis'!F193</f>
        <v>0</v>
      </c>
      <c r="G193" s="257">
        <f>'B2-01-Tabmis'!G193</f>
        <v>0</v>
      </c>
      <c r="H193" s="257">
        <f>'B2-01-Tabmis'!H193</f>
        <v>0</v>
      </c>
      <c r="I193" s="257">
        <f>'B2-01-Tabmis'!I193</f>
        <v>0</v>
      </c>
      <c r="J193" s="257">
        <f>'B2-01-Tabmis'!J193</f>
        <v>0</v>
      </c>
      <c r="K193" s="257">
        <f>'B2-01-Tabmis'!K193</f>
        <v>0</v>
      </c>
      <c r="L193" s="257">
        <f>'B2-01-Tabmis'!L193</f>
        <v>0</v>
      </c>
      <c r="M193" s="257">
        <f>'B2-01-Tabmis'!M193</f>
        <v>0</v>
      </c>
      <c r="N193" s="257">
        <f>'B2-01-Tabmis'!N193</f>
        <v>0</v>
      </c>
    </row>
    <row r="194" spans="1:14" ht="25.5">
      <c r="A194" s="255"/>
      <c r="B194" s="258" t="s">
        <v>749</v>
      </c>
      <c r="C194" s="257">
        <f>'B2-01-Tabmis'!C194</f>
        <v>0</v>
      </c>
      <c r="D194" s="257">
        <f>'B2-01-Tabmis'!D194</f>
        <v>0</v>
      </c>
      <c r="E194" s="257">
        <f>'B2-01-Tabmis'!E194</f>
        <v>0</v>
      </c>
      <c r="F194" s="257">
        <f>'B2-01-Tabmis'!F194</f>
        <v>0</v>
      </c>
      <c r="G194" s="257">
        <f>'B2-01-Tabmis'!G194</f>
        <v>0</v>
      </c>
      <c r="H194" s="257">
        <f>'B2-01-Tabmis'!H194</f>
        <v>0</v>
      </c>
      <c r="I194" s="257">
        <f>'B2-01-Tabmis'!I194</f>
        <v>0</v>
      </c>
      <c r="J194" s="257">
        <f>'B2-01-Tabmis'!J194</f>
        <v>0</v>
      </c>
      <c r="K194" s="257">
        <f>'B2-01-Tabmis'!K194</f>
        <v>0</v>
      </c>
      <c r="L194" s="257">
        <f>'B2-01-Tabmis'!L194</f>
        <v>0</v>
      </c>
      <c r="M194" s="257">
        <f>'B2-01-Tabmis'!M194</f>
        <v>0</v>
      </c>
      <c r="N194" s="257">
        <f>'B2-01-Tabmis'!N194</f>
        <v>0</v>
      </c>
    </row>
    <row r="195" spans="1:14">
      <c r="A195" s="252" t="s">
        <v>588</v>
      </c>
    </row>
    <row r="196" spans="1:14">
      <c r="A196" s="442" t="s">
        <v>615</v>
      </c>
      <c r="B196" s="442"/>
      <c r="C196" s="442"/>
      <c r="D196" s="442"/>
      <c r="E196" s="442"/>
      <c r="F196" s="442"/>
      <c r="G196" s="442"/>
      <c r="H196" s="442"/>
      <c r="I196" s="442"/>
      <c r="J196" s="442"/>
      <c r="K196" s="442"/>
      <c r="L196" s="442"/>
      <c r="M196" s="442"/>
      <c r="N196" s="442"/>
    </row>
    <row r="197" spans="1:14">
      <c r="A197" s="252" t="s">
        <v>588</v>
      </c>
    </row>
    <row r="198" spans="1:14" ht="114.75">
      <c r="A198" s="260" t="s">
        <v>616</v>
      </c>
      <c r="C198" s="261"/>
      <c r="E198" s="442" t="s">
        <v>483</v>
      </c>
      <c r="F198" s="442"/>
      <c r="G198" s="442"/>
      <c r="H198" s="442"/>
      <c r="I198" s="442"/>
      <c r="J198" s="442"/>
      <c r="K198" s="442"/>
      <c r="L198" s="442"/>
      <c r="M198" s="442"/>
    </row>
    <row r="200" spans="1:14">
      <c r="I200" s="262">
        <f>I12-'B2-01-Tabmis'!I12</f>
        <v>0</v>
      </c>
      <c r="J200" s="262">
        <f>J12-'B2-01-Tabmis'!J12</f>
        <v>0</v>
      </c>
      <c r="K200" s="262">
        <f>K12-'B2-01-Tabmis'!K12</f>
        <v>0</v>
      </c>
      <c r="L200" s="262">
        <f>L12-'B2-01-Tabmis'!L12</f>
        <v>0</v>
      </c>
      <c r="M200" s="262">
        <f>M12-'B2-01-Tabmis'!M12</f>
        <v>0</v>
      </c>
      <c r="N200" s="262">
        <f>N12-'B2-01-Tabmis'!N12</f>
        <v>0</v>
      </c>
    </row>
  </sheetData>
  <mergeCells count="9">
    <mergeCell ref="A196:N196"/>
    <mergeCell ref="E198:M198"/>
    <mergeCell ref="A4:N4"/>
    <mergeCell ref="A5:N5"/>
    <mergeCell ref="C10:H10"/>
    <mergeCell ref="I10:N10"/>
    <mergeCell ref="A7:N7"/>
    <mergeCell ref="A8:N8"/>
    <mergeCell ref="A10:B10"/>
  </mergeCells>
  <phoneticPr fontId="7" type="noConversion"/>
  <printOptions headings="1"/>
  <pageMargins left="0.17" right="0.17" top="0.18" bottom="0.17" header="0.17" footer="0.17"/>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N202"/>
  <sheetViews>
    <sheetView topLeftCell="C1" zoomScale="90" zoomScaleNormal="90" workbookViewId="0">
      <selection activeCell="M24" sqref="M24"/>
    </sheetView>
  </sheetViews>
  <sheetFormatPr defaultRowHeight="12.75"/>
  <cols>
    <col min="1" max="1" width="18.140625" customWidth="1"/>
    <col min="2" max="2" width="37.7109375" customWidth="1"/>
    <col min="3" max="4" width="18.140625" customWidth="1"/>
    <col min="5" max="5" width="18.28515625" customWidth="1"/>
    <col min="6" max="6" width="16.140625" bestFit="1" customWidth="1"/>
    <col min="7" max="7" width="15.5703125" bestFit="1" customWidth="1"/>
    <col min="8" max="8" width="14.85546875" bestFit="1" customWidth="1"/>
    <col min="9" max="9" width="16.140625" bestFit="1" customWidth="1"/>
    <col min="10" max="10" width="15.28515625" bestFit="1" customWidth="1"/>
    <col min="11" max="12" width="16.140625" bestFit="1" customWidth="1"/>
    <col min="13" max="13" width="15.5703125" bestFit="1" customWidth="1"/>
    <col min="14" max="14" width="14.7109375" customWidth="1"/>
  </cols>
  <sheetData>
    <row r="1" spans="1:14" ht="9.1999999999999993" customHeight="1">
      <c r="A1" s="444" t="s">
        <v>758</v>
      </c>
      <c r="B1" s="444"/>
      <c r="C1" s="444"/>
      <c r="D1" s="444"/>
      <c r="E1" s="444"/>
      <c r="F1" s="364"/>
      <c r="G1" s="364"/>
      <c r="H1" s="364"/>
      <c r="I1" s="364"/>
      <c r="J1" s="364"/>
      <c r="K1" s="445" t="s">
        <v>759</v>
      </c>
      <c r="L1" s="445"/>
      <c r="M1" s="445"/>
      <c r="N1" s="445"/>
    </row>
    <row r="2" spans="1:14" ht="9.1999999999999993" customHeight="1">
      <c r="A2" s="446"/>
      <c r="B2" s="446"/>
      <c r="C2" s="446"/>
      <c r="D2" s="446"/>
      <c r="E2" s="446"/>
      <c r="F2" s="364"/>
      <c r="G2" s="364"/>
      <c r="H2" s="364"/>
      <c r="I2" s="364"/>
      <c r="J2" s="364"/>
      <c r="K2" s="445" t="s">
        <v>760</v>
      </c>
      <c r="L2" s="445"/>
      <c r="M2" s="445"/>
      <c r="N2" s="445"/>
    </row>
    <row r="3" spans="1:14" ht="9.1999999999999993" customHeight="1">
      <c r="A3" s="447" t="s">
        <v>645</v>
      </c>
      <c r="B3" s="447"/>
      <c r="C3" s="447"/>
      <c r="D3" s="447"/>
      <c r="E3" s="447"/>
      <c r="F3" s="447"/>
      <c r="G3" s="447"/>
      <c r="H3" s="447"/>
      <c r="I3" s="447"/>
      <c r="J3" s="447"/>
      <c r="K3" s="447"/>
      <c r="L3" s="447"/>
      <c r="M3" s="447"/>
      <c r="N3" s="447"/>
    </row>
    <row r="4" spans="1:14" ht="9.1999999999999993" customHeight="1">
      <c r="A4" s="445" t="s">
        <v>761</v>
      </c>
      <c r="B4" s="445"/>
      <c r="C4" s="445"/>
      <c r="D4" s="445"/>
      <c r="E4" s="445"/>
      <c r="F4" s="445"/>
      <c r="G4" s="445"/>
      <c r="H4" s="445"/>
      <c r="I4" s="445"/>
      <c r="J4" s="445"/>
      <c r="K4" s="445"/>
      <c r="L4" s="445"/>
      <c r="M4" s="445"/>
      <c r="N4" s="445"/>
    </row>
    <row r="5" spans="1:14">
      <c r="A5" s="446"/>
      <c r="B5" s="446"/>
      <c r="C5" s="446"/>
      <c r="D5" s="446"/>
      <c r="E5" s="446"/>
      <c r="F5" s="446"/>
      <c r="G5" s="446"/>
      <c r="H5" s="446"/>
      <c r="I5" s="446"/>
      <c r="J5" s="446"/>
      <c r="K5" s="446"/>
      <c r="L5" s="446"/>
      <c r="M5" s="446"/>
      <c r="N5" s="446"/>
    </row>
    <row r="6" spans="1:14" ht="9.1999999999999993" customHeight="1">
      <c r="A6" s="445" t="s">
        <v>762</v>
      </c>
      <c r="B6" s="445"/>
      <c r="C6" s="445"/>
      <c r="D6" s="445"/>
      <c r="E6" s="445"/>
      <c r="F6" s="445"/>
      <c r="G6" s="445"/>
      <c r="H6" s="445"/>
      <c r="I6" s="445"/>
      <c r="J6" s="445"/>
      <c r="K6" s="445"/>
      <c r="L6" s="445"/>
      <c r="M6" s="445"/>
      <c r="N6" s="445"/>
    </row>
    <row r="7" spans="1:14" ht="9.4" customHeight="1">
      <c r="A7" s="365"/>
      <c r="B7" s="365"/>
      <c r="C7" s="365"/>
      <c r="D7" s="365"/>
      <c r="E7" s="365"/>
      <c r="F7" s="365"/>
      <c r="G7" s="365"/>
      <c r="H7" s="365"/>
      <c r="I7" s="365"/>
      <c r="J7" s="365"/>
      <c r="K7" s="365"/>
      <c r="L7" s="443" t="s">
        <v>202</v>
      </c>
      <c r="M7" s="443"/>
      <c r="N7" s="443"/>
    </row>
    <row r="8" spans="1:14" ht="9.75" customHeight="1">
      <c r="A8" s="449" t="s">
        <v>206</v>
      </c>
      <c r="B8" s="449" t="s">
        <v>203</v>
      </c>
      <c r="C8" s="452" t="s">
        <v>42</v>
      </c>
      <c r="D8" s="453"/>
      <c r="E8" s="453"/>
      <c r="F8" s="453"/>
      <c r="G8" s="453"/>
      <c r="H8" s="454"/>
      <c r="I8" s="452" t="s">
        <v>204</v>
      </c>
      <c r="J8" s="453"/>
      <c r="K8" s="453"/>
      <c r="L8" s="453"/>
      <c r="M8" s="453"/>
      <c r="N8" s="454"/>
    </row>
    <row r="9" spans="1:14" ht="9.75" customHeight="1">
      <c r="A9" s="450"/>
      <c r="B9" s="450"/>
      <c r="C9" s="449" t="s">
        <v>43</v>
      </c>
      <c r="D9" s="449" t="s">
        <v>246</v>
      </c>
      <c r="E9" s="449" t="s">
        <v>37</v>
      </c>
      <c r="F9" s="452" t="s">
        <v>48</v>
      </c>
      <c r="G9" s="453"/>
      <c r="H9" s="454"/>
      <c r="I9" s="449" t="s">
        <v>43</v>
      </c>
      <c r="J9" s="449" t="s">
        <v>246</v>
      </c>
      <c r="K9" s="449" t="s">
        <v>37</v>
      </c>
      <c r="L9" s="452" t="s">
        <v>48</v>
      </c>
      <c r="M9" s="453"/>
      <c r="N9" s="454"/>
    </row>
    <row r="10" spans="1:14" ht="9.75" customHeight="1">
      <c r="A10" s="451"/>
      <c r="B10" s="451"/>
      <c r="C10" s="451"/>
      <c r="D10" s="451"/>
      <c r="E10" s="451"/>
      <c r="F10" s="368" t="s">
        <v>133</v>
      </c>
      <c r="G10" s="368" t="s">
        <v>134</v>
      </c>
      <c r="H10" s="368" t="s">
        <v>247</v>
      </c>
      <c r="I10" s="451"/>
      <c r="J10" s="451"/>
      <c r="K10" s="451"/>
      <c r="L10" s="368" t="s">
        <v>133</v>
      </c>
      <c r="M10" s="368" t="s">
        <v>134</v>
      </c>
      <c r="N10" s="368" t="s">
        <v>247</v>
      </c>
    </row>
    <row r="11" spans="1:14" ht="10.7" customHeight="1">
      <c r="A11" s="369" t="s">
        <v>208</v>
      </c>
      <c r="B11" s="368" t="s">
        <v>211</v>
      </c>
      <c r="C11" s="368" t="s">
        <v>183</v>
      </c>
      <c r="D11" s="368">
        <v>2</v>
      </c>
      <c r="E11" s="368" t="s">
        <v>763</v>
      </c>
      <c r="F11" s="368">
        <v>4</v>
      </c>
      <c r="G11" s="368">
        <v>5</v>
      </c>
      <c r="H11" s="368">
        <v>6</v>
      </c>
      <c r="I11" s="368" t="s">
        <v>764</v>
      </c>
      <c r="J11" s="368">
        <v>8</v>
      </c>
      <c r="K11" s="368" t="s">
        <v>765</v>
      </c>
      <c r="L11" s="368">
        <v>10</v>
      </c>
      <c r="M11" s="368">
        <v>11</v>
      </c>
      <c r="N11" s="368">
        <v>12</v>
      </c>
    </row>
    <row r="12" spans="1:14" ht="10.7" customHeight="1">
      <c r="A12" s="370"/>
      <c r="B12" s="371" t="s">
        <v>239</v>
      </c>
      <c r="C12" s="372">
        <v>24535735447991</v>
      </c>
      <c r="D12" s="373">
        <v>1249406471720</v>
      </c>
      <c r="E12" s="373">
        <v>23286328976271</v>
      </c>
      <c r="F12" s="373">
        <v>13645962345609</v>
      </c>
      <c r="G12" s="373">
        <v>8269242879634</v>
      </c>
      <c r="H12" s="373">
        <v>1371123751028</v>
      </c>
      <c r="I12" s="373">
        <v>24535735447991</v>
      </c>
      <c r="J12" s="373">
        <v>1249406471720</v>
      </c>
      <c r="K12" s="373">
        <v>23286328976271</v>
      </c>
      <c r="L12" s="373">
        <f>K12-M12-N12</f>
        <v>13645962345609</v>
      </c>
      <c r="M12" s="373">
        <v>8269242879634</v>
      </c>
      <c r="N12" s="373">
        <v>1371123751028</v>
      </c>
    </row>
    <row r="13" spans="1:14" ht="10.7" customHeight="1">
      <c r="A13" s="370"/>
      <c r="B13" s="371" t="s">
        <v>766</v>
      </c>
      <c r="C13" s="372">
        <v>24184016107425</v>
      </c>
      <c r="D13" s="373">
        <v>897687131154</v>
      </c>
      <c r="E13" s="373">
        <v>23286328976271</v>
      </c>
      <c r="F13" s="373">
        <v>13645962345609</v>
      </c>
      <c r="G13" s="373">
        <v>8269242879634</v>
      </c>
      <c r="H13" s="373">
        <v>1371123751028</v>
      </c>
      <c r="I13" s="373">
        <v>24184016107425</v>
      </c>
      <c r="J13" s="373">
        <v>897687131154</v>
      </c>
      <c r="K13" s="373">
        <v>23286328976271</v>
      </c>
      <c r="L13" s="373">
        <f>K13-M13-N13</f>
        <v>13645962345609</v>
      </c>
      <c r="M13" s="373">
        <v>8269242879634</v>
      </c>
      <c r="N13" s="373">
        <v>1371123751028</v>
      </c>
    </row>
    <row r="14" spans="1:14" ht="10.7" customHeight="1">
      <c r="A14" s="374" t="s">
        <v>208</v>
      </c>
      <c r="B14" s="371" t="s">
        <v>20</v>
      </c>
      <c r="C14" s="372">
        <v>7003543207149</v>
      </c>
      <c r="D14" s="373">
        <v>1249406471720</v>
      </c>
      <c r="E14" s="373">
        <v>5754136735429</v>
      </c>
      <c r="F14" s="373">
        <v>3565318784921</v>
      </c>
      <c r="G14" s="373">
        <v>2065767953220</v>
      </c>
      <c r="H14" s="373">
        <v>123049997288</v>
      </c>
      <c r="I14" s="373">
        <v>7003543207149</v>
      </c>
      <c r="J14" s="373">
        <v>1249406471720</v>
      </c>
      <c r="K14" s="373">
        <v>5754136735429</v>
      </c>
      <c r="L14" s="373">
        <v>3565318784921</v>
      </c>
      <c r="M14" s="373">
        <v>2065767953220</v>
      </c>
      <c r="N14" s="373">
        <v>123049997288</v>
      </c>
    </row>
    <row r="15" spans="1:14" ht="10.7" customHeight="1">
      <c r="A15" s="370"/>
      <c r="B15" s="371" t="s">
        <v>649</v>
      </c>
      <c r="C15" s="372">
        <v>6651823866583</v>
      </c>
      <c r="D15" s="373">
        <v>897687131154</v>
      </c>
      <c r="E15" s="373">
        <v>5754136735429</v>
      </c>
      <c r="F15" s="373">
        <v>3565318784921</v>
      </c>
      <c r="G15" s="373">
        <v>2065767953220</v>
      </c>
      <c r="H15" s="373">
        <v>123049997288</v>
      </c>
      <c r="I15" s="373">
        <v>6651823866583</v>
      </c>
      <c r="J15" s="373">
        <v>897687131154</v>
      </c>
      <c r="K15" s="373">
        <v>5754136735429</v>
      </c>
      <c r="L15" s="373">
        <v>3565318784921</v>
      </c>
      <c r="M15" s="373">
        <v>2065767953220</v>
      </c>
      <c r="N15" s="373">
        <v>123049997288</v>
      </c>
    </row>
    <row r="16" spans="1:14" ht="10.7" customHeight="1">
      <c r="A16" s="374" t="s">
        <v>209</v>
      </c>
      <c r="B16" s="371" t="s">
        <v>650</v>
      </c>
      <c r="C16" s="372">
        <v>6909605561503</v>
      </c>
      <c r="D16" s="373">
        <v>1175200248375</v>
      </c>
      <c r="E16" s="373">
        <v>5734405313128</v>
      </c>
      <c r="F16" s="373">
        <v>3560260857291</v>
      </c>
      <c r="G16" s="373">
        <v>2061583052627</v>
      </c>
      <c r="H16" s="373">
        <v>112561403210</v>
      </c>
      <c r="I16" s="373">
        <v>6909605561503</v>
      </c>
      <c r="J16" s="373">
        <v>1175200248375</v>
      </c>
      <c r="K16" s="373">
        <v>5734405313128</v>
      </c>
      <c r="L16" s="373">
        <v>3560260857291</v>
      </c>
      <c r="M16" s="373">
        <v>2061583052627</v>
      </c>
      <c r="N16" s="373">
        <v>112561403210</v>
      </c>
    </row>
    <row r="17" spans="1:14" ht="10.7" customHeight="1">
      <c r="A17" s="374">
        <v>1</v>
      </c>
      <c r="B17" s="371" t="s">
        <v>767</v>
      </c>
      <c r="C17" s="372">
        <v>589447672456</v>
      </c>
      <c r="D17" s="375">
        <v>0</v>
      </c>
      <c r="E17" s="373">
        <v>589447672456</v>
      </c>
      <c r="F17" s="373">
        <v>589447672456</v>
      </c>
      <c r="G17" s="375">
        <v>0</v>
      </c>
      <c r="H17" s="375">
        <v>0</v>
      </c>
      <c r="I17" s="373">
        <v>589447672456</v>
      </c>
      <c r="J17" s="375">
        <v>0</v>
      </c>
      <c r="K17" s="373">
        <v>589447672456</v>
      </c>
      <c r="L17" s="373">
        <v>589447672456</v>
      </c>
      <c r="M17" s="375">
        <v>0</v>
      </c>
      <c r="N17" s="375">
        <v>0</v>
      </c>
    </row>
    <row r="18" spans="1:14" ht="10.7" customHeight="1">
      <c r="A18" s="374">
        <v>1.1000000000000001</v>
      </c>
      <c r="B18" s="371" t="s">
        <v>768</v>
      </c>
      <c r="C18" s="372">
        <v>203583611554</v>
      </c>
      <c r="D18" s="375">
        <v>0</v>
      </c>
      <c r="E18" s="373">
        <v>203583611554</v>
      </c>
      <c r="F18" s="373">
        <v>203583611554</v>
      </c>
      <c r="G18" s="375">
        <v>0</v>
      </c>
      <c r="H18" s="375">
        <v>0</v>
      </c>
      <c r="I18" s="373">
        <v>203583611554</v>
      </c>
      <c r="J18" s="375">
        <v>0</v>
      </c>
      <c r="K18" s="373">
        <v>203583611554</v>
      </c>
      <c r="L18" s="373">
        <v>203583611554</v>
      </c>
      <c r="M18" s="375">
        <v>0</v>
      </c>
      <c r="N18" s="375">
        <v>0</v>
      </c>
    </row>
    <row r="19" spans="1:14" ht="10.7" customHeight="1">
      <c r="A19" s="374" t="s">
        <v>653</v>
      </c>
      <c r="B19" s="371" t="s">
        <v>24</v>
      </c>
      <c r="C19" s="372">
        <v>138236037315</v>
      </c>
      <c r="D19" s="375">
        <v>0</v>
      </c>
      <c r="E19" s="373">
        <v>138236037315</v>
      </c>
      <c r="F19" s="373">
        <v>138236037315</v>
      </c>
      <c r="G19" s="375">
        <v>0</v>
      </c>
      <c r="H19" s="375">
        <v>0</v>
      </c>
      <c r="I19" s="373">
        <v>138236037315</v>
      </c>
      <c r="J19" s="375">
        <v>0</v>
      </c>
      <c r="K19" s="373">
        <v>138236037315</v>
      </c>
      <c r="L19" s="373">
        <v>138236037315</v>
      </c>
      <c r="M19" s="375">
        <v>0</v>
      </c>
      <c r="N19" s="375">
        <v>0</v>
      </c>
    </row>
    <row r="20" spans="1:14" ht="10.7" customHeight="1">
      <c r="A20" s="370"/>
      <c r="B20" s="371" t="s">
        <v>654</v>
      </c>
      <c r="C20" s="376">
        <v>0</v>
      </c>
      <c r="D20" s="375">
        <v>0</v>
      </c>
      <c r="E20" s="375">
        <v>0</v>
      </c>
      <c r="F20" s="375">
        <v>0</v>
      </c>
      <c r="G20" s="375">
        <v>0</v>
      </c>
      <c r="H20" s="375">
        <v>0</v>
      </c>
      <c r="I20" s="375">
        <v>0</v>
      </c>
      <c r="J20" s="375">
        <v>0</v>
      </c>
      <c r="K20" s="375">
        <v>0</v>
      </c>
      <c r="L20" s="375">
        <v>0</v>
      </c>
      <c r="M20" s="375">
        <v>0</v>
      </c>
      <c r="N20" s="375">
        <v>0</v>
      </c>
    </row>
    <row r="21" spans="1:14" ht="10.7" customHeight="1">
      <c r="A21" s="374" t="s">
        <v>655</v>
      </c>
      <c r="B21" s="371" t="s">
        <v>769</v>
      </c>
      <c r="C21" s="372">
        <v>46013468564</v>
      </c>
      <c r="D21" s="375">
        <v>0</v>
      </c>
      <c r="E21" s="373">
        <v>46013468564</v>
      </c>
      <c r="F21" s="373">
        <v>46013468564</v>
      </c>
      <c r="G21" s="375">
        <v>0</v>
      </c>
      <c r="H21" s="375">
        <v>0</v>
      </c>
      <c r="I21" s="373">
        <v>46013468564</v>
      </c>
      <c r="J21" s="375">
        <v>0</v>
      </c>
      <c r="K21" s="373">
        <v>46013468564</v>
      </c>
      <c r="L21" s="373">
        <v>46013468564</v>
      </c>
      <c r="M21" s="375">
        <v>0</v>
      </c>
      <c r="N21" s="375">
        <v>0</v>
      </c>
    </row>
    <row r="22" spans="1:14" ht="10.7" customHeight="1">
      <c r="A22" s="370"/>
      <c r="B22" s="371" t="s">
        <v>657</v>
      </c>
      <c r="C22" s="376">
        <v>0</v>
      </c>
      <c r="D22" s="375">
        <v>0</v>
      </c>
      <c r="E22" s="375">
        <v>0</v>
      </c>
      <c r="F22" s="375">
        <v>0</v>
      </c>
      <c r="G22" s="375">
        <v>0</v>
      </c>
      <c r="H22" s="375">
        <v>0</v>
      </c>
      <c r="I22" s="375">
        <v>0</v>
      </c>
      <c r="J22" s="375">
        <v>0</v>
      </c>
      <c r="K22" s="375">
        <v>0</v>
      </c>
      <c r="L22" s="375">
        <v>0</v>
      </c>
      <c r="M22" s="375">
        <v>0</v>
      </c>
      <c r="N22" s="375">
        <v>0</v>
      </c>
    </row>
    <row r="23" spans="1:14" ht="10.7" customHeight="1">
      <c r="A23" s="374" t="s">
        <v>658</v>
      </c>
      <c r="B23" s="371" t="s">
        <v>770</v>
      </c>
      <c r="C23" s="372">
        <v>19326336315</v>
      </c>
      <c r="D23" s="375">
        <v>0</v>
      </c>
      <c r="E23" s="373">
        <v>19326336315</v>
      </c>
      <c r="F23" s="373">
        <v>19326336315</v>
      </c>
      <c r="G23" s="375">
        <v>0</v>
      </c>
      <c r="H23" s="375">
        <v>0</v>
      </c>
      <c r="I23" s="373">
        <v>19326336315</v>
      </c>
      <c r="J23" s="375">
        <v>0</v>
      </c>
      <c r="K23" s="373">
        <v>19326336315</v>
      </c>
      <c r="L23" s="373">
        <v>19326336315</v>
      </c>
      <c r="M23" s="375">
        <v>0</v>
      </c>
      <c r="N23" s="375">
        <v>0</v>
      </c>
    </row>
    <row r="24" spans="1:14" ht="10.7" customHeight="1">
      <c r="A24" s="370"/>
      <c r="B24" s="371" t="s">
        <v>771</v>
      </c>
      <c r="C24" s="376">
        <v>0</v>
      </c>
      <c r="D24" s="375">
        <v>0</v>
      </c>
      <c r="E24" s="375">
        <v>0</v>
      </c>
      <c r="F24" s="375">
        <v>0</v>
      </c>
      <c r="G24" s="375">
        <v>0</v>
      </c>
      <c r="H24" s="375">
        <v>0</v>
      </c>
      <c r="I24" s="375">
        <v>0</v>
      </c>
      <c r="J24" s="375">
        <v>0</v>
      </c>
      <c r="K24" s="375">
        <v>0</v>
      </c>
      <c r="L24" s="375">
        <v>0</v>
      </c>
      <c r="M24" s="375">
        <v>0</v>
      </c>
      <c r="N24" s="375">
        <v>0</v>
      </c>
    </row>
    <row r="25" spans="1:14" ht="10.7" customHeight="1">
      <c r="A25" s="374" t="s">
        <v>660</v>
      </c>
      <c r="B25" s="371" t="s">
        <v>27</v>
      </c>
      <c r="C25" s="372">
        <v>7769360</v>
      </c>
      <c r="D25" s="375">
        <v>0</v>
      </c>
      <c r="E25" s="373">
        <v>7769360</v>
      </c>
      <c r="F25" s="373">
        <v>7769360</v>
      </c>
      <c r="G25" s="375">
        <v>0</v>
      </c>
      <c r="H25" s="375">
        <v>0</v>
      </c>
      <c r="I25" s="373">
        <v>7769360</v>
      </c>
      <c r="J25" s="375">
        <v>0</v>
      </c>
      <c r="K25" s="373">
        <v>7769360</v>
      </c>
      <c r="L25" s="373">
        <v>7769360</v>
      </c>
      <c r="M25" s="375">
        <v>0</v>
      </c>
      <c r="N25" s="375">
        <v>0</v>
      </c>
    </row>
    <row r="26" spans="1:14" ht="10.7" customHeight="1">
      <c r="A26" s="370"/>
      <c r="B26" s="371" t="s">
        <v>772</v>
      </c>
      <c r="C26" s="376">
        <v>0</v>
      </c>
      <c r="D26" s="375">
        <v>0</v>
      </c>
      <c r="E26" s="375">
        <v>0</v>
      </c>
      <c r="F26" s="375">
        <v>0</v>
      </c>
      <c r="G26" s="375">
        <v>0</v>
      </c>
      <c r="H26" s="375">
        <v>0</v>
      </c>
      <c r="I26" s="375">
        <v>0</v>
      </c>
      <c r="J26" s="375">
        <v>0</v>
      </c>
      <c r="K26" s="375">
        <v>0</v>
      </c>
      <c r="L26" s="375">
        <v>0</v>
      </c>
      <c r="M26" s="375">
        <v>0</v>
      </c>
      <c r="N26" s="375">
        <v>0</v>
      </c>
    </row>
    <row r="27" spans="1:14" ht="10.7" customHeight="1">
      <c r="A27" s="370"/>
      <c r="B27" s="371" t="s">
        <v>773</v>
      </c>
      <c r="C27" s="376">
        <v>0</v>
      </c>
      <c r="D27" s="375">
        <v>0</v>
      </c>
      <c r="E27" s="375">
        <v>0</v>
      </c>
      <c r="F27" s="375">
        <v>0</v>
      </c>
      <c r="G27" s="375">
        <v>0</v>
      </c>
      <c r="H27" s="375">
        <v>0</v>
      </c>
      <c r="I27" s="375">
        <v>0</v>
      </c>
      <c r="J27" s="375">
        <v>0</v>
      </c>
      <c r="K27" s="375">
        <v>0</v>
      </c>
      <c r="L27" s="375">
        <v>0</v>
      </c>
      <c r="M27" s="375">
        <v>0</v>
      </c>
      <c r="N27" s="375">
        <v>0</v>
      </c>
    </row>
    <row r="28" spans="1:14" ht="10.7" customHeight="1">
      <c r="A28" s="374" t="s">
        <v>663</v>
      </c>
      <c r="B28" s="371" t="s">
        <v>664</v>
      </c>
      <c r="C28" s="376">
        <v>0</v>
      </c>
      <c r="D28" s="375">
        <v>0</v>
      </c>
      <c r="E28" s="375">
        <v>0</v>
      </c>
      <c r="F28" s="375">
        <v>0</v>
      </c>
      <c r="G28" s="375">
        <v>0</v>
      </c>
      <c r="H28" s="375">
        <v>0</v>
      </c>
      <c r="I28" s="375">
        <v>0</v>
      </c>
      <c r="J28" s="375">
        <v>0</v>
      </c>
      <c r="K28" s="375">
        <v>0</v>
      </c>
      <c r="L28" s="375">
        <v>0</v>
      </c>
      <c r="M28" s="375">
        <v>0</v>
      </c>
      <c r="N28" s="375">
        <v>0</v>
      </c>
    </row>
    <row r="29" spans="1:14" ht="10.7" customHeight="1">
      <c r="A29" s="374">
        <v>1.2</v>
      </c>
      <c r="B29" s="371" t="s">
        <v>774</v>
      </c>
      <c r="C29" s="372">
        <v>385864060902</v>
      </c>
      <c r="D29" s="375">
        <v>0</v>
      </c>
      <c r="E29" s="373">
        <v>385864060902</v>
      </c>
      <c r="F29" s="373">
        <v>385864060902</v>
      </c>
      <c r="G29" s="375">
        <v>0</v>
      </c>
      <c r="H29" s="375">
        <v>0</v>
      </c>
      <c r="I29" s="373">
        <v>385864060902</v>
      </c>
      <c r="J29" s="375">
        <v>0</v>
      </c>
      <c r="K29" s="373">
        <v>385864060902</v>
      </c>
      <c r="L29" s="373">
        <v>385864060902</v>
      </c>
      <c r="M29" s="375">
        <v>0</v>
      </c>
      <c r="N29" s="375">
        <v>0</v>
      </c>
    </row>
    <row r="30" spans="1:14" ht="10.7" customHeight="1">
      <c r="A30" s="374" t="s">
        <v>291</v>
      </c>
      <c r="B30" s="371" t="s">
        <v>24</v>
      </c>
      <c r="C30" s="372">
        <v>256210498589</v>
      </c>
      <c r="D30" s="375">
        <v>0</v>
      </c>
      <c r="E30" s="373">
        <v>256210498589</v>
      </c>
      <c r="F30" s="373">
        <v>256210498589</v>
      </c>
      <c r="G30" s="375">
        <v>0</v>
      </c>
      <c r="H30" s="375">
        <v>0</v>
      </c>
      <c r="I30" s="373">
        <v>256210498589</v>
      </c>
      <c r="J30" s="375">
        <v>0</v>
      </c>
      <c r="K30" s="373">
        <v>256210498589</v>
      </c>
      <c r="L30" s="373">
        <v>256210498589</v>
      </c>
      <c r="M30" s="375">
        <v>0</v>
      </c>
      <c r="N30" s="375">
        <v>0</v>
      </c>
    </row>
    <row r="31" spans="1:14" ht="10.7" customHeight="1">
      <c r="A31" s="370"/>
      <c r="B31" s="371" t="s">
        <v>654</v>
      </c>
      <c r="C31" s="376">
        <v>0</v>
      </c>
      <c r="D31" s="375">
        <v>0</v>
      </c>
      <c r="E31" s="375">
        <v>0</v>
      </c>
      <c r="F31" s="375">
        <v>0</v>
      </c>
      <c r="G31" s="375">
        <v>0</v>
      </c>
      <c r="H31" s="375">
        <v>0</v>
      </c>
      <c r="I31" s="375">
        <v>0</v>
      </c>
      <c r="J31" s="375">
        <v>0</v>
      </c>
      <c r="K31" s="375">
        <v>0</v>
      </c>
      <c r="L31" s="375">
        <v>0</v>
      </c>
      <c r="M31" s="375">
        <v>0</v>
      </c>
      <c r="N31" s="375">
        <v>0</v>
      </c>
    </row>
    <row r="32" spans="1:14" ht="10.7" customHeight="1">
      <c r="A32" s="374" t="s">
        <v>292</v>
      </c>
      <c r="B32" s="371" t="s">
        <v>769</v>
      </c>
      <c r="C32" s="376">
        <v>0</v>
      </c>
      <c r="D32" s="375">
        <v>0</v>
      </c>
      <c r="E32" s="375">
        <v>0</v>
      </c>
      <c r="F32" s="375">
        <v>0</v>
      </c>
      <c r="G32" s="375">
        <v>0</v>
      </c>
      <c r="H32" s="375">
        <v>0</v>
      </c>
      <c r="I32" s="375">
        <v>0</v>
      </c>
      <c r="J32" s="375">
        <v>0</v>
      </c>
      <c r="K32" s="375">
        <v>0</v>
      </c>
      <c r="L32" s="375">
        <v>0</v>
      </c>
      <c r="M32" s="375">
        <v>0</v>
      </c>
      <c r="N32" s="375">
        <v>0</v>
      </c>
    </row>
    <row r="33" spans="1:14" ht="10.7" customHeight="1">
      <c r="A33" s="370"/>
      <c r="B33" s="371" t="s">
        <v>657</v>
      </c>
      <c r="C33" s="376">
        <v>0</v>
      </c>
      <c r="D33" s="375">
        <v>0</v>
      </c>
      <c r="E33" s="375">
        <v>0</v>
      </c>
      <c r="F33" s="375">
        <v>0</v>
      </c>
      <c r="G33" s="375">
        <v>0</v>
      </c>
      <c r="H33" s="375">
        <v>0</v>
      </c>
      <c r="I33" s="375">
        <v>0</v>
      </c>
      <c r="J33" s="375">
        <v>0</v>
      </c>
      <c r="K33" s="375">
        <v>0</v>
      </c>
      <c r="L33" s="375">
        <v>0</v>
      </c>
      <c r="M33" s="375">
        <v>0</v>
      </c>
      <c r="N33" s="375">
        <v>0</v>
      </c>
    </row>
    <row r="34" spans="1:14" ht="10.7" customHeight="1">
      <c r="A34" s="374" t="s">
        <v>293</v>
      </c>
      <c r="B34" s="371" t="s">
        <v>770</v>
      </c>
      <c r="C34" s="372">
        <v>57151556679</v>
      </c>
      <c r="D34" s="375">
        <v>0</v>
      </c>
      <c r="E34" s="373">
        <v>57151556679</v>
      </c>
      <c r="F34" s="373">
        <v>57151556679</v>
      </c>
      <c r="G34" s="375">
        <v>0</v>
      </c>
      <c r="H34" s="375">
        <v>0</v>
      </c>
      <c r="I34" s="373">
        <v>57151556679</v>
      </c>
      <c r="J34" s="375">
        <v>0</v>
      </c>
      <c r="K34" s="373">
        <v>57151556679</v>
      </c>
      <c r="L34" s="373">
        <v>57151556679</v>
      </c>
      <c r="M34" s="375">
        <v>0</v>
      </c>
      <c r="N34" s="375">
        <v>0</v>
      </c>
    </row>
    <row r="35" spans="1:14" ht="10.7" customHeight="1">
      <c r="A35" s="370"/>
      <c r="B35" s="371" t="s">
        <v>659</v>
      </c>
      <c r="C35" s="376">
        <v>0</v>
      </c>
      <c r="D35" s="375">
        <v>0</v>
      </c>
      <c r="E35" s="375">
        <v>0</v>
      </c>
      <c r="F35" s="375">
        <v>0</v>
      </c>
      <c r="G35" s="375">
        <v>0</v>
      </c>
      <c r="H35" s="375">
        <v>0</v>
      </c>
      <c r="I35" s="375">
        <v>0</v>
      </c>
      <c r="J35" s="375">
        <v>0</v>
      </c>
      <c r="K35" s="375">
        <v>0</v>
      </c>
      <c r="L35" s="375">
        <v>0</v>
      </c>
      <c r="M35" s="375">
        <v>0</v>
      </c>
      <c r="N35" s="375">
        <v>0</v>
      </c>
    </row>
    <row r="36" spans="1:14" ht="10.7" customHeight="1">
      <c r="A36" s="374" t="s">
        <v>294</v>
      </c>
      <c r="B36" s="371" t="s">
        <v>27</v>
      </c>
      <c r="C36" s="372">
        <v>72502005634</v>
      </c>
      <c r="D36" s="375">
        <v>0</v>
      </c>
      <c r="E36" s="373">
        <v>72502005634</v>
      </c>
      <c r="F36" s="373">
        <v>72502005634</v>
      </c>
      <c r="G36" s="375">
        <v>0</v>
      </c>
      <c r="H36" s="375">
        <v>0</v>
      </c>
      <c r="I36" s="373">
        <v>72502005634</v>
      </c>
      <c r="J36" s="375">
        <v>0</v>
      </c>
      <c r="K36" s="373">
        <v>72502005634</v>
      </c>
      <c r="L36" s="373">
        <v>72502005634</v>
      </c>
      <c r="M36" s="375">
        <v>0</v>
      </c>
      <c r="N36" s="375">
        <v>0</v>
      </c>
    </row>
    <row r="37" spans="1:14" ht="10.7" customHeight="1">
      <c r="A37" s="370"/>
      <c r="B37" s="371" t="s">
        <v>772</v>
      </c>
      <c r="C37" s="376">
        <v>0</v>
      </c>
      <c r="D37" s="375">
        <v>0</v>
      </c>
      <c r="E37" s="375">
        <v>0</v>
      </c>
      <c r="F37" s="375">
        <v>0</v>
      </c>
      <c r="G37" s="375">
        <v>0</v>
      </c>
      <c r="H37" s="375">
        <v>0</v>
      </c>
      <c r="I37" s="375">
        <v>0</v>
      </c>
      <c r="J37" s="375">
        <v>0</v>
      </c>
      <c r="K37" s="375">
        <v>0</v>
      </c>
      <c r="L37" s="375">
        <v>0</v>
      </c>
      <c r="M37" s="375">
        <v>0</v>
      </c>
      <c r="N37" s="375">
        <v>0</v>
      </c>
    </row>
    <row r="38" spans="1:14" ht="10.7" customHeight="1">
      <c r="A38" s="370"/>
      <c r="B38" s="371" t="s">
        <v>775</v>
      </c>
      <c r="C38" s="376">
        <v>0</v>
      </c>
      <c r="D38" s="375">
        <v>0</v>
      </c>
      <c r="E38" s="375">
        <v>0</v>
      </c>
      <c r="F38" s="375">
        <v>0</v>
      </c>
      <c r="G38" s="375">
        <v>0</v>
      </c>
      <c r="H38" s="375">
        <v>0</v>
      </c>
      <c r="I38" s="375">
        <v>0</v>
      </c>
      <c r="J38" s="375">
        <v>0</v>
      </c>
      <c r="K38" s="375">
        <v>0</v>
      </c>
      <c r="L38" s="375">
        <v>0</v>
      </c>
      <c r="M38" s="375">
        <v>0</v>
      </c>
      <c r="N38" s="375">
        <v>0</v>
      </c>
    </row>
    <row r="39" spans="1:14" ht="10.7" customHeight="1">
      <c r="A39" s="374" t="s">
        <v>666</v>
      </c>
      <c r="B39" s="371" t="s">
        <v>664</v>
      </c>
      <c r="C39" s="376">
        <v>0</v>
      </c>
      <c r="D39" s="375">
        <v>0</v>
      </c>
      <c r="E39" s="375">
        <v>0</v>
      </c>
      <c r="F39" s="375">
        <v>0</v>
      </c>
      <c r="G39" s="375">
        <v>0</v>
      </c>
      <c r="H39" s="375">
        <v>0</v>
      </c>
      <c r="I39" s="375">
        <v>0</v>
      </c>
      <c r="J39" s="375">
        <v>0</v>
      </c>
      <c r="K39" s="375">
        <v>0</v>
      </c>
      <c r="L39" s="375">
        <v>0</v>
      </c>
      <c r="M39" s="375">
        <v>0</v>
      </c>
      <c r="N39" s="375">
        <v>0</v>
      </c>
    </row>
    <row r="40" spans="1:14" ht="10.7" customHeight="1">
      <c r="A40" s="374">
        <v>2</v>
      </c>
      <c r="B40" s="371" t="s">
        <v>667</v>
      </c>
      <c r="C40" s="372">
        <v>35833025159</v>
      </c>
      <c r="D40" s="375">
        <v>0</v>
      </c>
      <c r="E40" s="373">
        <v>35833025159</v>
      </c>
      <c r="F40" s="373">
        <v>35833025159</v>
      </c>
      <c r="G40" s="375">
        <v>0</v>
      </c>
      <c r="H40" s="375">
        <v>0</v>
      </c>
      <c r="I40" s="373">
        <v>35833025159</v>
      </c>
      <c r="J40" s="375">
        <v>0</v>
      </c>
      <c r="K40" s="373">
        <v>35833025159</v>
      </c>
      <c r="L40" s="373">
        <v>35833025159</v>
      </c>
      <c r="M40" s="375">
        <v>0</v>
      </c>
      <c r="N40" s="375">
        <v>0</v>
      </c>
    </row>
    <row r="41" spans="1:14" ht="10.7" customHeight="1">
      <c r="A41" s="374">
        <v>2.1</v>
      </c>
      <c r="B41" s="371" t="s">
        <v>24</v>
      </c>
      <c r="C41" s="372">
        <v>15544828078</v>
      </c>
      <c r="D41" s="375">
        <v>0</v>
      </c>
      <c r="E41" s="373">
        <v>15544828078</v>
      </c>
      <c r="F41" s="373">
        <v>15544828078</v>
      </c>
      <c r="G41" s="375">
        <v>0</v>
      </c>
      <c r="H41" s="375">
        <v>0</v>
      </c>
      <c r="I41" s="373">
        <v>15544828078</v>
      </c>
      <c r="J41" s="375">
        <v>0</v>
      </c>
      <c r="K41" s="373">
        <v>15544828078</v>
      </c>
      <c r="L41" s="373">
        <v>15544828078</v>
      </c>
      <c r="M41" s="375">
        <v>0</v>
      </c>
      <c r="N41" s="375">
        <v>0</v>
      </c>
    </row>
    <row r="42" spans="1:14" ht="10.7" customHeight="1">
      <c r="A42" s="370"/>
      <c r="B42" s="371" t="s">
        <v>654</v>
      </c>
      <c r="C42" s="376">
        <v>0</v>
      </c>
      <c r="D42" s="375">
        <v>0</v>
      </c>
      <c r="E42" s="375">
        <v>0</v>
      </c>
      <c r="F42" s="375">
        <v>0</v>
      </c>
      <c r="G42" s="375">
        <v>0</v>
      </c>
      <c r="H42" s="375">
        <v>0</v>
      </c>
      <c r="I42" s="375">
        <v>0</v>
      </c>
      <c r="J42" s="375">
        <v>0</v>
      </c>
      <c r="K42" s="375">
        <v>0</v>
      </c>
      <c r="L42" s="375">
        <v>0</v>
      </c>
      <c r="M42" s="375">
        <v>0</v>
      </c>
      <c r="N42" s="375">
        <v>0</v>
      </c>
    </row>
    <row r="43" spans="1:14" ht="10.7" customHeight="1">
      <c r="A43" s="374">
        <v>2.2000000000000002</v>
      </c>
      <c r="B43" s="371" t="s">
        <v>769</v>
      </c>
      <c r="C43" s="376">
        <v>0</v>
      </c>
      <c r="D43" s="375">
        <v>0</v>
      </c>
      <c r="E43" s="375">
        <v>0</v>
      </c>
      <c r="F43" s="375">
        <v>0</v>
      </c>
      <c r="G43" s="375">
        <v>0</v>
      </c>
      <c r="H43" s="375">
        <v>0</v>
      </c>
      <c r="I43" s="375">
        <v>0</v>
      </c>
      <c r="J43" s="375">
        <v>0</v>
      </c>
      <c r="K43" s="375">
        <v>0</v>
      </c>
      <c r="L43" s="375">
        <v>0</v>
      </c>
      <c r="M43" s="375">
        <v>0</v>
      </c>
      <c r="N43" s="375">
        <v>0</v>
      </c>
    </row>
    <row r="44" spans="1:14" ht="10.7" customHeight="1">
      <c r="A44" s="370"/>
      <c r="B44" s="371" t="s">
        <v>657</v>
      </c>
      <c r="C44" s="376">
        <v>0</v>
      </c>
      <c r="D44" s="375">
        <v>0</v>
      </c>
      <c r="E44" s="375">
        <v>0</v>
      </c>
      <c r="F44" s="375">
        <v>0</v>
      </c>
      <c r="G44" s="375">
        <v>0</v>
      </c>
      <c r="H44" s="375">
        <v>0</v>
      </c>
      <c r="I44" s="375">
        <v>0</v>
      </c>
      <c r="J44" s="375">
        <v>0</v>
      </c>
      <c r="K44" s="375">
        <v>0</v>
      </c>
      <c r="L44" s="375">
        <v>0</v>
      </c>
      <c r="M44" s="375">
        <v>0</v>
      </c>
      <c r="N44" s="375">
        <v>0</v>
      </c>
    </row>
    <row r="45" spans="1:14" ht="10.7" customHeight="1">
      <c r="A45" s="374">
        <v>2.2999999999999998</v>
      </c>
      <c r="B45" s="371" t="s">
        <v>25</v>
      </c>
      <c r="C45" s="372">
        <v>20204109441</v>
      </c>
      <c r="D45" s="375">
        <v>0</v>
      </c>
      <c r="E45" s="373">
        <v>20204109441</v>
      </c>
      <c r="F45" s="373">
        <v>20204109441</v>
      </c>
      <c r="G45" s="375">
        <v>0</v>
      </c>
      <c r="H45" s="375">
        <v>0</v>
      </c>
      <c r="I45" s="373">
        <v>20204109441</v>
      </c>
      <c r="J45" s="375">
        <v>0</v>
      </c>
      <c r="K45" s="373">
        <v>20204109441</v>
      </c>
      <c r="L45" s="373">
        <v>20204109441</v>
      </c>
      <c r="M45" s="375">
        <v>0</v>
      </c>
      <c r="N45" s="375">
        <v>0</v>
      </c>
    </row>
    <row r="46" spans="1:14" ht="10.7" customHeight="1">
      <c r="A46" s="370"/>
      <c r="B46" s="371" t="s">
        <v>659</v>
      </c>
      <c r="C46" s="376">
        <v>0</v>
      </c>
      <c r="D46" s="375">
        <v>0</v>
      </c>
      <c r="E46" s="375">
        <v>0</v>
      </c>
      <c r="F46" s="375">
        <v>0</v>
      </c>
      <c r="G46" s="375">
        <v>0</v>
      </c>
      <c r="H46" s="375">
        <v>0</v>
      </c>
      <c r="I46" s="375">
        <v>0</v>
      </c>
      <c r="J46" s="375">
        <v>0</v>
      </c>
      <c r="K46" s="375">
        <v>0</v>
      </c>
      <c r="L46" s="375">
        <v>0</v>
      </c>
      <c r="M46" s="375">
        <v>0</v>
      </c>
      <c r="N46" s="375">
        <v>0</v>
      </c>
    </row>
    <row r="47" spans="1:14" ht="10.7" customHeight="1">
      <c r="A47" s="374">
        <v>2.4</v>
      </c>
      <c r="B47" s="371" t="s">
        <v>27</v>
      </c>
      <c r="C47" s="372">
        <v>84087640</v>
      </c>
      <c r="D47" s="375">
        <v>0</v>
      </c>
      <c r="E47" s="373">
        <v>84087640</v>
      </c>
      <c r="F47" s="373">
        <v>84087640</v>
      </c>
      <c r="G47" s="375">
        <v>0</v>
      </c>
      <c r="H47" s="375">
        <v>0</v>
      </c>
      <c r="I47" s="373">
        <v>84087640</v>
      </c>
      <c r="J47" s="375">
        <v>0</v>
      </c>
      <c r="K47" s="373">
        <v>84087640</v>
      </c>
      <c r="L47" s="373">
        <v>84087640</v>
      </c>
      <c r="M47" s="375">
        <v>0</v>
      </c>
      <c r="N47" s="375">
        <v>0</v>
      </c>
    </row>
    <row r="48" spans="1:14" ht="10.7" customHeight="1">
      <c r="A48" s="370"/>
      <c r="B48" s="371" t="s">
        <v>661</v>
      </c>
      <c r="C48" s="376">
        <v>0</v>
      </c>
      <c r="D48" s="375">
        <v>0</v>
      </c>
      <c r="E48" s="375">
        <v>0</v>
      </c>
      <c r="F48" s="375">
        <v>0</v>
      </c>
      <c r="G48" s="375">
        <v>0</v>
      </c>
      <c r="H48" s="375">
        <v>0</v>
      </c>
      <c r="I48" s="375">
        <v>0</v>
      </c>
      <c r="J48" s="375">
        <v>0</v>
      </c>
      <c r="K48" s="375">
        <v>0</v>
      </c>
      <c r="L48" s="375">
        <v>0</v>
      </c>
      <c r="M48" s="375">
        <v>0</v>
      </c>
      <c r="N48" s="375">
        <v>0</v>
      </c>
    </row>
    <row r="49" spans="1:14" ht="10.7" customHeight="1">
      <c r="A49" s="370"/>
      <c r="B49" s="371" t="s">
        <v>773</v>
      </c>
      <c r="C49" s="376">
        <v>0</v>
      </c>
      <c r="D49" s="375">
        <v>0</v>
      </c>
      <c r="E49" s="375">
        <v>0</v>
      </c>
      <c r="F49" s="375">
        <v>0</v>
      </c>
      <c r="G49" s="375">
        <v>0</v>
      </c>
      <c r="H49" s="375">
        <v>0</v>
      </c>
      <c r="I49" s="375">
        <v>0</v>
      </c>
      <c r="J49" s="375">
        <v>0</v>
      </c>
      <c r="K49" s="375">
        <v>0</v>
      </c>
      <c r="L49" s="375">
        <v>0</v>
      </c>
      <c r="M49" s="375">
        <v>0</v>
      </c>
      <c r="N49" s="375">
        <v>0</v>
      </c>
    </row>
    <row r="50" spans="1:14" ht="10.7" customHeight="1">
      <c r="A50" s="374">
        <v>2.5</v>
      </c>
      <c r="B50" s="371" t="s">
        <v>670</v>
      </c>
      <c r="C50" s="376">
        <v>0</v>
      </c>
      <c r="D50" s="375">
        <v>0</v>
      </c>
      <c r="E50" s="375">
        <v>0</v>
      </c>
      <c r="F50" s="375">
        <v>0</v>
      </c>
      <c r="G50" s="375">
        <v>0</v>
      </c>
      <c r="H50" s="375">
        <v>0</v>
      </c>
      <c r="I50" s="375">
        <v>0</v>
      </c>
      <c r="J50" s="375">
        <v>0</v>
      </c>
      <c r="K50" s="375">
        <v>0</v>
      </c>
      <c r="L50" s="375">
        <v>0</v>
      </c>
      <c r="M50" s="375">
        <v>0</v>
      </c>
      <c r="N50" s="375">
        <v>0</v>
      </c>
    </row>
    <row r="51" spans="1:14" ht="10.7" customHeight="1">
      <c r="A51" s="374">
        <v>3</v>
      </c>
      <c r="B51" s="371" t="s">
        <v>671</v>
      </c>
      <c r="C51" s="372">
        <v>943678592750</v>
      </c>
      <c r="D51" s="375">
        <v>0</v>
      </c>
      <c r="E51" s="373">
        <v>943678592750</v>
      </c>
      <c r="F51" s="373">
        <v>49580142319</v>
      </c>
      <c r="G51" s="373">
        <v>894098450431</v>
      </c>
      <c r="H51" s="375">
        <v>0</v>
      </c>
      <c r="I51" s="373">
        <v>943678592750</v>
      </c>
      <c r="J51" s="375">
        <v>0</v>
      </c>
      <c r="K51" s="373">
        <v>943678592750</v>
      </c>
      <c r="L51" s="373">
        <v>49580142319</v>
      </c>
      <c r="M51" s="373">
        <v>894098450431</v>
      </c>
      <c r="N51" s="375">
        <v>0</v>
      </c>
    </row>
    <row r="52" spans="1:14" ht="10.7" customHeight="1">
      <c r="A52" s="374">
        <v>3.1</v>
      </c>
      <c r="B52" s="371" t="s">
        <v>24</v>
      </c>
      <c r="C52" s="372">
        <v>519258040006</v>
      </c>
      <c r="D52" s="375">
        <v>0</v>
      </c>
      <c r="E52" s="373">
        <v>519258040006</v>
      </c>
      <c r="F52" s="375">
        <v>0</v>
      </c>
      <c r="G52" s="373">
        <v>519258040006</v>
      </c>
      <c r="H52" s="375">
        <v>0</v>
      </c>
      <c r="I52" s="373">
        <v>519258040006</v>
      </c>
      <c r="J52" s="375">
        <v>0</v>
      </c>
      <c r="K52" s="373">
        <v>519258040006</v>
      </c>
      <c r="L52" s="375">
        <v>0</v>
      </c>
      <c r="M52" s="373">
        <v>519258040006</v>
      </c>
      <c r="N52" s="375">
        <v>0</v>
      </c>
    </row>
    <row r="53" spans="1:14" ht="10.7" customHeight="1">
      <c r="A53" s="370"/>
      <c r="B53" s="371" t="s">
        <v>654</v>
      </c>
      <c r="C53" s="376">
        <v>0</v>
      </c>
      <c r="D53" s="375">
        <v>0</v>
      </c>
      <c r="E53" s="375">
        <v>0</v>
      </c>
      <c r="F53" s="375">
        <v>0</v>
      </c>
      <c r="G53" s="375">
        <v>0</v>
      </c>
      <c r="H53" s="375">
        <v>0</v>
      </c>
      <c r="I53" s="375">
        <v>0</v>
      </c>
      <c r="J53" s="375">
        <v>0</v>
      </c>
      <c r="K53" s="375">
        <v>0</v>
      </c>
      <c r="L53" s="375">
        <v>0</v>
      </c>
      <c r="M53" s="375">
        <v>0</v>
      </c>
      <c r="N53" s="375">
        <v>0</v>
      </c>
    </row>
    <row r="54" spans="1:14" ht="10.7" customHeight="1">
      <c r="A54" s="374">
        <v>3.2</v>
      </c>
      <c r="B54" s="371" t="s">
        <v>769</v>
      </c>
      <c r="C54" s="372">
        <v>32776736667</v>
      </c>
      <c r="D54" s="375">
        <v>0</v>
      </c>
      <c r="E54" s="373">
        <v>32776736667</v>
      </c>
      <c r="F54" s="373">
        <v>32776736667</v>
      </c>
      <c r="G54" s="375">
        <v>0</v>
      </c>
      <c r="H54" s="375">
        <v>0</v>
      </c>
      <c r="I54" s="373">
        <v>32776736667</v>
      </c>
      <c r="J54" s="375">
        <v>0</v>
      </c>
      <c r="K54" s="373">
        <v>32776736667</v>
      </c>
      <c r="L54" s="373">
        <v>32776736667</v>
      </c>
      <c r="M54" s="375">
        <v>0</v>
      </c>
      <c r="N54" s="375">
        <v>0</v>
      </c>
    </row>
    <row r="55" spans="1:14" ht="10.7" customHeight="1">
      <c r="A55" s="370"/>
      <c r="B55" s="371" t="s">
        <v>657</v>
      </c>
      <c r="C55" s="376">
        <v>0</v>
      </c>
      <c r="D55" s="375">
        <v>0</v>
      </c>
      <c r="E55" s="375">
        <v>0</v>
      </c>
      <c r="F55" s="375">
        <v>0</v>
      </c>
      <c r="G55" s="375">
        <v>0</v>
      </c>
      <c r="H55" s="375">
        <v>0</v>
      </c>
      <c r="I55" s="375">
        <v>0</v>
      </c>
      <c r="J55" s="375">
        <v>0</v>
      </c>
      <c r="K55" s="375">
        <v>0</v>
      </c>
      <c r="L55" s="375">
        <v>0</v>
      </c>
      <c r="M55" s="375">
        <v>0</v>
      </c>
      <c r="N55" s="375">
        <v>0</v>
      </c>
    </row>
    <row r="56" spans="1:14" ht="10.7" customHeight="1">
      <c r="A56" s="374">
        <v>3.3</v>
      </c>
      <c r="B56" s="371" t="s">
        <v>25</v>
      </c>
      <c r="C56" s="372">
        <v>374840410425</v>
      </c>
      <c r="D56" s="375">
        <v>0</v>
      </c>
      <c r="E56" s="373">
        <v>374840410425</v>
      </c>
      <c r="F56" s="375">
        <v>0</v>
      </c>
      <c r="G56" s="373">
        <v>374840410425</v>
      </c>
      <c r="H56" s="375">
        <v>0</v>
      </c>
      <c r="I56" s="373">
        <v>374840410425</v>
      </c>
      <c r="J56" s="375">
        <v>0</v>
      </c>
      <c r="K56" s="373">
        <v>374840410425</v>
      </c>
      <c r="L56" s="375">
        <v>0</v>
      </c>
      <c r="M56" s="373">
        <v>374840410425</v>
      </c>
      <c r="N56" s="375">
        <v>0</v>
      </c>
    </row>
    <row r="57" spans="1:14" ht="10.7" customHeight="1">
      <c r="A57" s="370"/>
      <c r="B57" s="371" t="s">
        <v>659</v>
      </c>
      <c r="C57" s="376">
        <v>0</v>
      </c>
      <c r="D57" s="375">
        <v>0</v>
      </c>
      <c r="E57" s="375">
        <v>0</v>
      </c>
      <c r="F57" s="375">
        <v>0</v>
      </c>
      <c r="G57" s="375">
        <v>0</v>
      </c>
      <c r="H57" s="375">
        <v>0</v>
      </c>
      <c r="I57" s="375">
        <v>0</v>
      </c>
      <c r="J57" s="375">
        <v>0</v>
      </c>
      <c r="K57" s="375">
        <v>0</v>
      </c>
      <c r="L57" s="375">
        <v>0</v>
      </c>
      <c r="M57" s="375">
        <v>0</v>
      </c>
      <c r="N57" s="375">
        <v>0</v>
      </c>
    </row>
    <row r="58" spans="1:14" ht="10.7" customHeight="1">
      <c r="A58" s="374">
        <v>3.4</v>
      </c>
      <c r="B58" s="371" t="s">
        <v>27</v>
      </c>
      <c r="C58" s="372">
        <v>16803405652</v>
      </c>
      <c r="D58" s="375">
        <v>0</v>
      </c>
      <c r="E58" s="373">
        <v>16803405652</v>
      </c>
      <c r="F58" s="373">
        <v>16803405652</v>
      </c>
      <c r="G58" s="375">
        <v>0</v>
      </c>
      <c r="H58" s="375">
        <v>0</v>
      </c>
      <c r="I58" s="373">
        <v>16803405652</v>
      </c>
      <c r="J58" s="375">
        <v>0</v>
      </c>
      <c r="K58" s="373">
        <v>16803405652</v>
      </c>
      <c r="L58" s="373">
        <v>16803405652</v>
      </c>
      <c r="M58" s="375">
        <v>0</v>
      </c>
      <c r="N58" s="375">
        <v>0</v>
      </c>
    </row>
    <row r="59" spans="1:14" ht="10.7" customHeight="1">
      <c r="A59" s="370"/>
      <c r="B59" s="371" t="s">
        <v>661</v>
      </c>
      <c r="C59" s="376">
        <v>0</v>
      </c>
      <c r="D59" s="375">
        <v>0</v>
      </c>
      <c r="E59" s="375">
        <v>0</v>
      </c>
      <c r="F59" s="375">
        <v>0</v>
      </c>
      <c r="G59" s="375">
        <v>0</v>
      </c>
      <c r="H59" s="375">
        <v>0</v>
      </c>
      <c r="I59" s="375">
        <v>0</v>
      </c>
      <c r="J59" s="375">
        <v>0</v>
      </c>
      <c r="K59" s="375">
        <v>0</v>
      </c>
      <c r="L59" s="375">
        <v>0</v>
      </c>
      <c r="M59" s="375">
        <v>0</v>
      </c>
      <c r="N59" s="375">
        <v>0</v>
      </c>
    </row>
    <row r="60" spans="1:14" ht="10.7" customHeight="1">
      <c r="A60" s="370"/>
      <c r="B60" s="371" t="s">
        <v>773</v>
      </c>
      <c r="C60" s="376">
        <v>0</v>
      </c>
      <c r="D60" s="375">
        <v>0</v>
      </c>
      <c r="E60" s="375">
        <v>0</v>
      </c>
      <c r="F60" s="375">
        <v>0</v>
      </c>
      <c r="G60" s="375">
        <v>0</v>
      </c>
      <c r="H60" s="375">
        <v>0</v>
      </c>
      <c r="I60" s="375">
        <v>0</v>
      </c>
      <c r="J60" s="375">
        <v>0</v>
      </c>
      <c r="K60" s="375">
        <v>0</v>
      </c>
      <c r="L60" s="375">
        <v>0</v>
      </c>
      <c r="M60" s="375">
        <v>0</v>
      </c>
      <c r="N60" s="375">
        <v>0</v>
      </c>
    </row>
    <row r="61" spans="1:14" ht="10.7" customHeight="1">
      <c r="A61" s="374">
        <v>3.5</v>
      </c>
      <c r="B61" s="371" t="s">
        <v>670</v>
      </c>
      <c r="C61" s="376">
        <v>0</v>
      </c>
      <c r="D61" s="375">
        <v>0</v>
      </c>
      <c r="E61" s="375">
        <v>0</v>
      </c>
      <c r="F61" s="375">
        <v>0</v>
      </c>
      <c r="G61" s="375">
        <v>0</v>
      </c>
      <c r="H61" s="375">
        <v>0</v>
      </c>
      <c r="I61" s="375">
        <v>0</v>
      </c>
      <c r="J61" s="375">
        <v>0</v>
      </c>
      <c r="K61" s="375">
        <v>0</v>
      </c>
      <c r="L61" s="375">
        <v>0</v>
      </c>
      <c r="M61" s="375">
        <v>0</v>
      </c>
      <c r="N61" s="375">
        <v>0</v>
      </c>
    </row>
    <row r="62" spans="1:14" ht="10.7" customHeight="1">
      <c r="A62" s="374">
        <v>4</v>
      </c>
      <c r="B62" s="371" t="s">
        <v>33</v>
      </c>
      <c r="C62" s="372">
        <v>479309864908</v>
      </c>
      <c r="D62" s="375">
        <v>0</v>
      </c>
      <c r="E62" s="373">
        <v>479309864908</v>
      </c>
      <c r="F62" s="373">
        <v>479309864908</v>
      </c>
      <c r="G62" s="375">
        <v>0</v>
      </c>
      <c r="H62" s="375">
        <v>0</v>
      </c>
      <c r="I62" s="373">
        <v>479309864908</v>
      </c>
      <c r="J62" s="375">
        <v>0</v>
      </c>
      <c r="K62" s="373">
        <v>479309864908</v>
      </c>
      <c r="L62" s="373">
        <v>479309864908</v>
      </c>
      <c r="M62" s="375">
        <v>0</v>
      </c>
      <c r="N62" s="375">
        <v>0</v>
      </c>
    </row>
    <row r="63" spans="1:14" ht="10.7" customHeight="1">
      <c r="A63" s="374">
        <v>5</v>
      </c>
      <c r="B63" s="371" t="s">
        <v>672</v>
      </c>
      <c r="C63" s="372">
        <v>1700535975775</v>
      </c>
      <c r="D63" s="373">
        <v>1067898505928</v>
      </c>
      <c r="E63" s="373">
        <v>632637469847</v>
      </c>
      <c r="F63" s="373">
        <v>632637469847</v>
      </c>
      <c r="G63" s="375">
        <v>0</v>
      </c>
      <c r="H63" s="375">
        <v>0</v>
      </c>
      <c r="I63" s="373">
        <v>1700535975775</v>
      </c>
      <c r="J63" s="373">
        <v>1067898505928</v>
      </c>
      <c r="K63" s="373">
        <v>632637469847</v>
      </c>
      <c r="L63" s="373">
        <v>632637469847</v>
      </c>
      <c r="M63" s="375">
        <v>0</v>
      </c>
      <c r="N63" s="375">
        <v>0</v>
      </c>
    </row>
    <row r="64" spans="1:14" ht="10.7" customHeight="1">
      <c r="A64" s="370"/>
      <c r="B64" s="371" t="s">
        <v>673</v>
      </c>
      <c r="C64" s="372">
        <v>1067898505928</v>
      </c>
      <c r="D64" s="373">
        <v>1067898505928</v>
      </c>
      <c r="E64" s="375">
        <v>0</v>
      </c>
      <c r="F64" s="375">
        <v>0</v>
      </c>
      <c r="G64" s="375">
        <v>0</v>
      </c>
      <c r="H64" s="375">
        <v>0</v>
      </c>
      <c r="I64" s="373">
        <v>1067898505928</v>
      </c>
      <c r="J64" s="373">
        <v>1067898505928</v>
      </c>
      <c r="K64" s="375">
        <v>0</v>
      </c>
      <c r="L64" s="375">
        <v>0</v>
      </c>
      <c r="M64" s="375">
        <v>0</v>
      </c>
      <c r="N64" s="375">
        <v>0</v>
      </c>
    </row>
    <row r="65" spans="1:14" ht="10.7" customHeight="1">
      <c r="A65" s="370"/>
      <c r="B65" s="371" t="s">
        <v>776</v>
      </c>
      <c r="C65" s="372">
        <v>632637469847</v>
      </c>
      <c r="D65" s="375">
        <v>0</v>
      </c>
      <c r="E65" s="373">
        <v>632637469847</v>
      </c>
      <c r="F65" s="373">
        <v>632637469847</v>
      </c>
      <c r="G65" s="375">
        <v>0</v>
      </c>
      <c r="H65" s="375">
        <v>0</v>
      </c>
      <c r="I65" s="373">
        <v>632637469847</v>
      </c>
      <c r="J65" s="375">
        <v>0</v>
      </c>
      <c r="K65" s="373">
        <v>632637469847</v>
      </c>
      <c r="L65" s="373">
        <v>632637469847</v>
      </c>
      <c r="M65" s="375">
        <v>0</v>
      </c>
      <c r="N65" s="375">
        <v>0</v>
      </c>
    </row>
    <row r="66" spans="1:14" ht="10.7" customHeight="1">
      <c r="A66" s="374">
        <v>6</v>
      </c>
      <c r="B66" s="371" t="s">
        <v>34</v>
      </c>
      <c r="C66" s="372">
        <v>247449516171</v>
      </c>
      <c r="D66" s="375">
        <v>0</v>
      </c>
      <c r="E66" s="373">
        <v>247449516171</v>
      </c>
      <c r="F66" s="375">
        <v>0</v>
      </c>
      <c r="G66" s="373">
        <v>205779952239</v>
      </c>
      <c r="H66" s="373">
        <v>41669563932</v>
      </c>
      <c r="I66" s="373">
        <v>247449516171</v>
      </c>
      <c r="J66" s="375">
        <v>0</v>
      </c>
      <c r="K66" s="373">
        <v>247449516171</v>
      </c>
      <c r="L66" s="375">
        <v>0</v>
      </c>
      <c r="M66" s="373">
        <v>205779952239</v>
      </c>
      <c r="N66" s="373">
        <v>41669563932</v>
      </c>
    </row>
    <row r="67" spans="1:14" ht="10.7" customHeight="1">
      <c r="A67" s="374">
        <v>7</v>
      </c>
      <c r="B67" s="371" t="s">
        <v>675</v>
      </c>
      <c r="C67" s="372">
        <v>154856127412</v>
      </c>
      <c r="D67" s="373">
        <v>37671323125</v>
      </c>
      <c r="E67" s="373">
        <v>117184804287</v>
      </c>
      <c r="F67" s="373">
        <v>50713814123</v>
      </c>
      <c r="G67" s="373">
        <v>45156553424</v>
      </c>
      <c r="H67" s="373">
        <v>21314436740</v>
      </c>
      <c r="I67" s="373">
        <v>154856127412</v>
      </c>
      <c r="J67" s="373">
        <v>37671323125</v>
      </c>
      <c r="K67" s="373">
        <v>117184804287</v>
      </c>
      <c r="L67" s="373">
        <v>50713814123</v>
      </c>
      <c r="M67" s="373">
        <v>45156553424</v>
      </c>
      <c r="N67" s="373">
        <v>21314436740</v>
      </c>
    </row>
    <row r="68" spans="1:14" ht="10.7" customHeight="1">
      <c r="A68" s="370"/>
      <c r="B68" s="371" t="s">
        <v>676</v>
      </c>
      <c r="C68" s="372">
        <v>3746056612</v>
      </c>
      <c r="D68" s="373">
        <v>3500000</v>
      </c>
      <c r="E68" s="373">
        <v>3742556612</v>
      </c>
      <c r="F68" s="373">
        <v>615948000</v>
      </c>
      <c r="G68" s="373">
        <v>2909538612</v>
      </c>
      <c r="H68" s="373">
        <v>217070000</v>
      </c>
      <c r="I68" s="373">
        <v>3746056612</v>
      </c>
      <c r="J68" s="373">
        <v>3500000</v>
      </c>
      <c r="K68" s="373">
        <v>3742556612</v>
      </c>
      <c r="L68" s="373">
        <v>615948000</v>
      </c>
      <c r="M68" s="373">
        <v>2909538612</v>
      </c>
      <c r="N68" s="373">
        <v>217070000</v>
      </c>
    </row>
    <row r="69" spans="1:14" ht="10.7" customHeight="1">
      <c r="A69" s="370"/>
      <c r="B69" s="371" t="s">
        <v>777</v>
      </c>
      <c r="C69" s="372">
        <v>2560582176</v>
      </c>
      <c r="D69" s="373">
        <v>2560582176</v>
      </c>
      <c r="E69" s="375">
        <v>0</v>
      </c>
      <c r="F69" s="375">
        <v>0</v>
      </c>
      <c r="G69" s="375">
        <v>0</v>
      </c>
      <c r="H69" s="375">
        <v>0</v>
      </c>
      <c r="I69" s="373">
        <v>2560582176</v>
      </c>
      <c r="J69" s="373">
        <v>2560582176</v>
      </c>
      <c r="K69" s="375">
        <v>0</v>
      </c>
      <c r="L69" s="375">
        <v>0</v>
      </c>
      <c r="M69" s="375">
        <v>0</v>
      </c>
      <c r="N69" s="375">
        <v>0</v>
      </c>
    </row>
    <row r="70" spans="1:14" ht="10.7" customHeight="1">
      <c r="A70" s="370"/>
      <c r="B70" s="371" t="s">
        <v>778</v>
      </c>
      <c r="C70" s="372">
        <v>32827907603</v>
      </c>
      <c r="D70" s="375">
        <v>0</v>
      </c>
      <c r="E70" s="373">
        <v>32827907603</v>
      </c>
      <c r="F70" s="373">
        <v>32827907603</v>
      </c>
      <c r="G70" s="375">
        <v>0</v>
      </c>
      <c r="H70" s="375">
        <v>0</v>
      </c>
      <c r="I70" s="373">
        <v>32827907603</v>
      </c>
      <c r="J70" s="375">
        <v>0</v>
      </c>
      <c r="K70" s="373">
        <v>32827907603</v>
      </c>
      <c r="L70" s="373">
        <v>32827907603</v>
      </c>
      <c r="M70" s="375">
        <v>0</v>
      </c>
      <c r="N70" s="375">
        <v>0</v>
      </c>
    </row>
    <row r="71" spans="1:14" ht="10.7" customHeight="1">
      <c r="A71" s="374">
        <v>7.1</v>
      </c>
      <c r="B71" s="371" t="s">
        <v>193</v>
      </c>
      <c r="C71" s="372">
        <v>37955323125</v>
      </c>
      <c r="D71" s="373">
        <v>37671323125</v>
      </c>
      <c r="E71" s="373">
        <v>284000000</v>
      </c>
      <c r="F71" s="373">
        <v>284000000</v>
      </c>
      <c r="G71" s="375">
        <v>0</v>
      </c>
      <c r="H71" s="375">
        <v>0</v>
      </c>
      <c r="I71" s="373">
        <v>37955323125</v>
      </c>
      <c r="J71" s="373">
        <v>37671323125</v>
      </c>
      <c r="K71" s="373">
        <v>284000000</v>
      </c>
      <c r="L71" s="373">
        <v>284000000</v>
      </c>
      <c r="M71" s="375">
        <v>0</v>
      </c>
      <c r="N71" s="375">
        <v>0</v>
      </c>
    </row>
    <row r="72" spans="1:14" ht="10.7" customHeight="1">
      <c r="A72" s="374">
        <v>7.2</v>
      </c>
      <c r="B72" s="371" t="s">
        <v>681</v>
      </c>
      <c r="C72" s="372">
        <v>63045323030</v>
      </c>
      <c r="D72" s="375">
        <v>0</v>
      </c>
      <c r="E72" s="373">
        <v>63045323030</v>
      </c>
      <c r="F72" s="373">
        <v>48463280126</v>
      </c>
      <c r="G72" s="373">
        <v>14582042904</v>
      </c>
      <c r="H72" s="375">
        <v>0</v>
      </c>
      <c r="I72" s="373">
        <v>63045323030</v>
      </c>
      <c r="J72" s="375">
        <v>0</v>
      </c>
      <c r="K72" s="373">
        <v>63045323030</v>
      </c>
      <c r="L72" s="373">
        <v>48463280126</v>
      </c>
      <c r="M72" s="373">
        <v>14582042904</v>
      </c>
      <c r="N72" s="375">
        <v>0</v>
      </c>
    </row>
    <row r="73" spans="1:14" ht="10.7" customHeight="1">
      <c r="A73" s="374">
        <v>7.3</v>
      </c>
      <c r="B73" s="371" t="s">
        <v>683</v>
      </c>
      <c r="C73" s="372">
        <v>40249694517</v>
      </c>
      <c r="D73" s="375">
        <v>0</v>
      </c>
      <c r="E73" s="373">
        <v>40249694517</v>
      </c>
      <c r="F73" s="373">
        <v>1966533997</v>
      </c>
      <c r="G73" s="373">
        <v>30574510520</v>
      </c>
      <c r="H73" s="373">
        <v>7708650000</v>
      </c>
      <c r="I73" s="373">
        <v>40249694517</v>
      </c>
      <c r="J73" s="375">
        <v>0</v>
      </c>
      <c r="K73" s="373">
        <v>40249694517</v>
      </c>
      <c r="L73" s="373">
        <v>1966533997</v>
      </c>
      <c r="M73" s="373">
        <v>30574510520</v>
      </c>
      <c r="N73" s="373">
        <v>7708650000</v>
      </c>
    </row>
    <row r="74" spans="1:14" ht="10.7" customHeight="1">
      <c r="A74" s="374">
        <v>7.4</v>
      </c>
      <c r="B74" s="371" t="s">
        <v>194</v>
      </c>
      <c r="C74" s="372">
        <v>13605786740</v>
      </c>
      <c r="D74" s="375">
        <v>0</v>
      </c>
      <c r="E74" s="373">
        <v>13605786740</v>
      </c>
      <c r="F74" s="375">
        <v>0</v>
      </c>
      <c r="G74" s="375">
        <v>0</v>
      </c>
      <c r="H74" s="373">
        <v>13605786740</v>
      </c>
      <c r="I74" s="373">
        <v>13605786740</v>
      </c>
      <c r="J74" s="375">
        <v>0</v>
      </c>
      <c r="K74" s="373">
        <v>13605786740</v>
      </c>
      <c r="L74" s="375">
        <v>0</v>
      </c>
      <c r="M74" s="375">
        <v>0</v>
      </c>
      <c r="N74" s="373">
        <v>13605786740</v>
      </c>
    </row>
    <row r="75" spans="1:14" ht="10.7" customHeight="1">
      <c r="A75" s="374">
        <v>8</v>
      </c>
      <c r="B75" s="371" t="s">
        <v>779</v>
      </c>
      <c r="C75" s="372">
        <v>1050428464812</v>
      </c>
      <c r="D75" s="375">
        <v>0</v>
      </c>
      <c r="E75" s="373">
        <v>1050428464812</v>
      </c>
      <c r="F75" s="373">
        <v>211979905699</v>
      </c>
      <c r="G75" s="373">
        <v>827367660055</v>
      </c>
      <c r="H75" s="373">
        <v>11080899058</v>
      </c>
      <c r="I75" s="373">
        <v>1050428464812</v>
      </c>
      <c r="J75" s="375">
        <v>0</v>
      </c>
      <c r="K75" s="373">
        <v>1050428464812</v>
      </c>
      <c r="L75" s="373">
        <v>211979905699</v>
      </c>
      <c r="M75" s="373">
        <v>827367660055</v>
      </c>
      <c r="N75" s="373">
        <v>11080899058</v>
      </c>
    </row>
    <row r="76" spans="1:14" ht="10.7" customHeight="1">
      <c r="A76" s="374">
        <v>8.1</v>
      </c>
      <c r="B76" s="371" t="s">
        <v>32</v>
      </c>
      <c r="C76" s="372">
        <v>518660533</v>
      </c>
      <c r="D76" s="375">
        <v>0</v>
      </c>
      <c r="E76" s="373">
        <v>518660533</v>
      </c>
      <c r="F76" s="375">
        <v>0</v>
      </c>
      <c r="G76" s="375">
        <v>0</v>
      </c>
      <c r="H76" s="373">
        <v>518660533</v>
      </c>
      <c r="I76" s="373">
        <v>518660533</v>
      </c>
      <c r="J76" s="375">
        <v>0</v>
      </c>
      <c r="K76" s="373">
        <v>518660533</v>
      </c>
      <c r="L76" s="375">
        <v>0</v>
      </c>
      <c r="M76" s="375">
        <v>0</v>
      </c>
      <c r="N76" s="373">
        <v>518660533</v>
      </c>
    </row>
    <row r="77" spans="1:14" ht="10.7" customHeight="1">
      <c r="A77" s="374">
        <v>8.1999999999999993</v>
      </c>
      <c r="B77" s="371" t="s">
        <v>195</v>
      </c>
      <c r="C77" s="372">
        <v>10562238525</v>
      </c>
      <c r="D77" s="375">
        <v>0</v>
      </c>
      <c r="E77" s="373">
        <v>10562238525</v>
      </c>
      <c r="F77" s="375">
        <v>0</v>
      </c>
      <c r="G77" s="375">
        <v>0</v>
      </c>
      <c r="H77" s="373">
        <v>10562238525</v>
      </c>
      <c r="I77" s="373">
        <v>10562238525</v>
      </c>
      <c r="J77" s="375">
        <v>0</v>
      </c>
      <c r="K77" s="373">
        <v>10562238525</v>
      </c>
      <c r="L77" s="375">
        <v>0</v>
      </c>
      <c r="M77" s="375">
        <v>0</v>
      </c>
      <c r="N77" s="373">
        <v>10562238525</v>
      </c>
    </row>
    <row r="78" spans="1:14" ht="10.7" customHeight="1">
      <c r="A78" s="374">
        <v>8.3000000000000007</v>
      </c>
      <c r="B78" s="371" t="s">
        <v>780</v>
      </c>
      <c r="C78" s="372">
        <v>195223803462</v>
      </c>
      <c r="D78" s="375">
        <v>0</v>
      </c>
      <c r="E78" s="373">
        <v>195223803462</v>
      </c>
      <c r="F78" s="373">
        <v>8897486581</v>
      </c>
      <c r="G78" s="373">
        <v>186326316881</v>
      </c>
      <c r="H78" s="375">
        <v>0</v>
      </c>
      <c r="I78" s="373">
        <v>195223803462</v>
      </c>
      <c r="J78" s="375">
        <v>0</v>
      </c>
      <c r="K78" s="373">
        <v>195223803462</v>
      </c>
      <c r="L78" s="373">
        <v>8897486581</v>
      </c>
      <c r="M78" s="373">
        <v>186326316881</v>
      </c>
      <c r="N78" s="375">
        <v>0</v>
      </c>
    </row>
    <row r="79" spans="1:14" ht="10.7" customHeight="1">
      <c r="A79" s="370"/>
      <c r="B79" s="371" t="s">
        <v>781</v>
      </c>
      <c r="C79" s="376">
        <v>0</v>
      </c>
      <c r="D79" s="375">
        <v>0</v>
      </c>
      <c r="E79" s="375">
        <v>0</v>
      </c>
      <c r="F79" s="375">
        <v>0</v>
      </c>
      <c r="G79" s="375">
        <v>0</v>
      </c>
      <c r="H79" s="375">
        <v>0</v>
      </c>
      <c r="I79" s="375">
        <v>0</v>
      </c>
      <c r="J79" s="375">
        <v>0</v>
      </c>
      <c r="K79" s="375">
        <v>0</v>
      </c>
      <c r="L79" s="375">
        <v>0</v>
      </c>
      <c r="M79" s="375">
        <v>0</v>
      </c>
      <c r="N79" s="375">
        <v>0</v>
      </c>
    </row>
    <row r="80" spans="1:14" ht="10.7" customHeight="1">
      <c r="A80" s="374">
        <v>8.4</v>
      </c>
      <c r="B80" s="371" t="s">
        <v>196</v>
      </c>
      <c r="C80" s="372">
        <v>843422116474</v>
      </c>
      <c r="D80" s="375">
        <v>0</v>
      </c>
      <c r="E80" s="373">
        <v>843422116474</v>
      </c>
      <c r="F80" s="373">
        <v>202713067300</v>
      </c>
      <c r="G80" s="373">
        <v>640709049174</v>
      </c>
      <c r="H80" s="375">
        <v>0</v>
      </c>
      <c r="I80" s="373">
        <v>843422116474</v>
      </c>
      <c r="J80" s="375">
        <v>0</v>
      </c>
      <c r="K80" s="373">
        <v>843422116474</v>
      </c>
      <c r="L80" s="373">
        <v>202713067300</v>
      </c>
      <c r="M80" s="373">
        <v>640709049174</v>
      </c>
      <c r="N80" s="375">
        <v>0</v>
      </c>
    </row>
    <row r="81" spans="1:14" ht="10.7" customHeight="1">
      <c r="A81" s="370"/>
      <c r="B81" s="371" t="s">
        <v>689</v>
      </c>
      <c r="C81" s="376">
        <v>0</v>
      </c>
      <c r="D81" s="375">
        <v>0</v>
      </c>
      <c r="E81" s="375">
        <v>0</v>
      </c>
      <c r="F81" s="375">
        <v>0</v>
      </c>
      <c r="G81" s="375">
        <v>0</v>
      </c>
      <c r="H81" s="375">
        <v>0</v>
      </c>
      <c r="I81" s="375">
        <v>0</v>
      </c>
      <c r="J81" s="375">
        <v>0</v>
      </c>
      <c r="K81" s="375">
        <v>0</v>
      </c>
      <c r="L81" s="375">
        <v>0</v>
      </c>
      <c r="M81" s="375">
        <v>0</v>
      </c>
      <c r="N81" s="375">
        <v>0</v>
      </c>
    </row>
    <row r="82" spans="1:14" ht="10.7" customHeight="1">
      <c r="A82" s="374">
        <v>8.5</v>
      </c>
      <c r="B82" s="371" t="s">
        <v>691</v>
      </c>
      <c r="C82" s="372">
        <v>701645818</v>
      </c>
      <c r="D82" s="375">
        <v>0</v>
      </c>
      <c r="E82" s="373">
        <v>701645818</v>
      </c>
      <c r="F82" s="373">
        <v>369351818</v>
      </c>
      <c r="G82" s="373">
        <v>332294000</v>
      </c>
      <c r="H82" s="375">
        <v>0</v>
      </c>
      <c r="I82" s="373">
        <v>701645818</v>
      </c>
      <c r="J82" s="375">
        <v>0</v>
      </c>
      <c r="K82" s="373">
        <v>701645818</v>
      </c>
      <c r="L82" s="373">
        <v>369351818</v>
      </c>
      <c r="M82" s="373">
        <v>332294000</v>
      </c>
      <c r="N82" s="375">
        <v>0</v>
      </c>
    </row>
    <row r="83" spans="1:14" ht="10.7" customHeight="1">
      <c r="A83" s="374">
        <v>9</v>
      </c>
      <c r="B83" s="371" t="s">
        <v>332</v>
      </c>
      <c r="C83" s="372">
        <v>1371273940101</v>
      </c>
      <c r="D83" s="375">
        <v>0</v>
      </c>
      <c r="E83" s="373">
        <v>1371273940101</v>
      </c>
      <c r="F83" s="373">
        <v>1371273940101</v>
      </c>
      <c r="G83" s="375">
        <v>0</v>
      </c>
      <c r="H83" s="375">
        <v>0</v>
      </c>
      <c r="I83" s="373">
        <v>1371273940101</v>
      </c>
      <c r="J83" s="375">
        <v>0</v>
      </c>
      <c r="K83" s="373">
        <v>1371273940101</v>
      </c>
      <c r="L83" s="373">
        <v>1371273940101</v>
      </c>
      <c r="M83" s="375">
        <v>0</v>
      </c>
      <c r="N83" s="375">
        <v>0</v>
      </c>
    </row>
    <row r="84" spans="1:14" ht="10.7" customHeight="1">
      <c r="A84" s="374">
        <v>9.1</v>
      </c>
      <c r="B84" s="371" t="s">
        <v>159</v>
      </c>
      <c r="C84" s="372">
        <v>389009778789</v>
      </c>
      <c r="D84" s="375">
        <v>0</v>
      </c>
      <c r="E84" s="373">
        <v>389009778789</v>
      </c>
      <c r="F84" s="373">
        <v>389009778789</v>
      </c>
      <c r="G84" s="375">
        <v>0</v>
      </c>
      <c r="H84" s="375">
        <v>0</v>
      </c>
      <c r="I84" s="373">
        <v>389009778789</v>
      </c>
      <c r="J84" s="375">
        <v>0</v>
      </c>
      <c r="K84" s="373">
        <v>389009778789</v>
      </c>
      <c r="L84" s="373">
        <v>389009778789</v>
      </c>
      <c r="M84" s="375">
        <v>0</v>
      </c>
      <c r="N84" s="375">
        <v>0</v>
      </c>
    </row>
    <row r="85" spans="1:14" ht="10.7" customHeight="1">
      <c r="A85" s="374">
        <v>9.1999999999999993</v>
      </c>
      <c r="B85" s="371" t="s">
        <v>25</v>
      </c>
      <c r="C85" s="372">
        <v>118275697900</v>
      </c>
      <c r="D85" s="375">
        <v>0</v>
      </c>
      <c r="E85" s="373">
        <v>118275697900</v>
      </c>
      <c r="F85" s="373">
        <v>118275697900</v>
      </c>
      <c r="G85" s="375">
        <v>0</v>
      </c>
      <c r="H85" s="375">
        <v>0</v>
      </c>
      <c r="I85" s="373">
        <v>118275697900</v>
      </c>
      <c r="J85" s="375">
        <v>0</v>
      </c>
      <c r="K85" s="373">
        <v>118275697900</v>
      </c>
      <c r="L85" s="373">
        <v>118275697900</v>
      </c>
      <c r="M85" s="375">
        <v>0</v>
      </c>
      <c r="N85" s="375">
        <v>0</v>
      </c>
    </row>
    <row r="86" spans="1:14" ht="10.7" customHeight="1">
      <c r="A86" s="374">
        <v>9.3000000000000007</v>
      </c>
      <c r="B86" s="371" t="s">
        <v>782</v>
      </c>
      <c r="C86" s="372">
        <v>348886204504</v>
      </c>
      <c r="D86" s="375">
        <v>0</v>
      </c>
      <c r="E86" s="373">
        <v>348886204504</v>
      </c>
      <c r="F86" s="373">
        <v>348886204504</v>
      </c>
      <c r="G86" s="375">
        <v>0</v>
      </c>
      <c r="H86" s="375">
        <v>0</v>
      </c>
      <c r="I86" s="373">
        <v>348886204504</v>
      </c>
      <c r="J86" s="375">
        <v>0</v>
      </c>
      <c r="K86" s="373">
        <v>348886204504</v>
      </c>
      <c r="L86" s="373">
        <v>348886204504</v>
      </c>
      <c r="M86" s="375">
        <v>0</v>
      </c>
      <c r="N86" s="375">
        <v>0</v>
      </c>
    </row>
    <row r="87" spans="1:14" ht="10.7" customHeight="1">
      <c r="A87" s="374">
        <v>9.4</v>
      </c>
      <c r="B87" s="371" t="s">
        <v>160</v>
      </c>
      <c r="C87" s="372">
        <v>515102258908</v>
      </c>
      <c r="D87" s="375">
        <v>0</v>
      </c>
      <c r="E87" s="373">
        <v>515102258908</v>
      </c>
      <c r="F87" s="373">
        <v>515102258908</v>
      </c>
      <c r="G87" s="375">
        <v>0</v>
      </c>
      <c r="H87" s="375">
        <v>0</v>
      </c>
      <c r="I87" s="373">
        <v>515102258908</v>
      </c>
      <c r="J87" s="375">
        <v>0</v>
      </c>
      <c r="K87" s="373">
        <v>515102258908</v>
      </c>
      <c r="L87" s="373">
        <v>515102258908</v>
      </c>
      <c r="M87" s="375">
        <v>0</v>
      </c>
      <c r="N87" s="375">
        <v>0</v>
      </c>
    </row>
    <row r="88" spans="1:14" ht="10.7" customHeight="1">
      <c r="A88" s="374">
        <v>9.5</v>
      </c>
      <c r="B88" s="371" t="s">
        <v>235</v>
      </c>
      <c r="C88" s="376">
        <v>0</v>
      </c>
      <c r="D88" s="375">
        <v>0</v>
      </c>
      <c r="E88" s="375">
        <v>0</v>
      </c>
      <c r="F88" s="375">
        <v>0</v>
      </c>
      <c r="G88" s="375">
        <v>0</v>
      </c>
      <c r="H88" s="375">
        <v>0</v>
      </c>
      <c r="I88" s="375">
        <v>0</v>
      </c>
      <c r="J88" s="375">
        <v>0</v>
      </c>
      <c r="K88" s="375">
        <v>0</v>
      </c>
      <c r="L88" s="375">
        <v>0</v>
      </c>
      <c r="M88" s="375">
        <v>0</v>
      </c>
      <c r="N88" s="375">
        <v>0</v>
      </c>
    </row>
    <row r="89" spans="1:14" ht="10.7" customHeight="1">
      <c r="A89" s="374">
        <v>10</v>
      </c>
      <c r="B89" s="371" t="s">
        <v>692</v>
      </c>
      <c r="C89" s="372">
        <v>46773223066</v>
      </c>
      <c r="D89" s="375">
        <v>0</v>
      </c>
      <c r="E89" s="373">
        <v>46773223066</v>
      </c>
      <c r="F89" s="373">
        <v>46773223066</v>
      </c>
      <c r="G89" s="375">
        <v>0</v>
      </c>
      <c r="H89" s="375">
        <v>0</v>
      </c>
      <c r="I89" s="373">
        <v>46773223066</v>
      </c>
      <c r="J89" s="375">
        <v>0</v>
      </c>
      <c r="K89" s="373">
        <v>46773223066</v>
      </c>
      <c r="L89" s="373">
        <v>46773223066</v>
      </c>
      <c r="M89" s="375">
        <v>0</v>
      </c>
      <c r="N89" s="375">
        <v>0</v>
      </c>
    </row>
    <row r="90" spans="1:14" ht="10.7" customHeight="1">
      <c r="A90" s="374">
        <v>10.1</v>
      </c>
      <c r="B90" s="371" t="s">
        <v>197</v>
      </c>
      <c r="C90" s="372">
        <v>45929878587</v>
      </c>
      <c r="D90" s="375">
        <v>0</v>
      </c>
      <c r="E90" s="373">
        <v>45929878587</v>
      </c>
      <c r="F90" s="373">
        <v>45929878587</v>
      </c>
      <c r="G90" s="375">
        <v>0</v>
      </c>
      <c r="H90" s="375">
        <v>0</v>
      </c>
      <c r="I90" s="373">
        <v>45929878587</v>
      </c>
      <c r="J90" s="375">
        <v>0</v>
      </c>
      <c r="K90" s="373">
        <v>45929878587</v>
      </c>
      <c r="L90" s="373">
        <v>45929878587</v>
      </c>
      <c r="M90" s="375">
        <v>0</v>
      </c>
      <c r="N90" s="375">
        <v>0</v>
      </c>
    </row>
    <row r="91" spans="1:14" ht="10.7" customHeight="1">
      <c r="A91" s="370"/>
      <c r="B91" s="371" t="s">
        <v>693</v>
      </c>
      <c r="C91" s="376">
        <v>0</v>
      </c>
      <c r="D91" s="375">
        <v>0</v>
      </c>
      <c r="E91" s="375">
        <v>0</v>
      </c>
      <c r="F91" s="375">
        <v>0</v>
      </c>
      <c r="G91" s="375">
        <v>0</v>
      </c>
      <c r="H91" s="375">
        <v>0</v>
      </c>
      <c r="I91" s="375">
        <v>0</v>
      </c>
      <c r="J91" s="375">
        <v>0</v>
      </c>
      <c r="K91" s="375">
        <v>0</v>
      </c>
      <c r="L91" s="375">
        <v>0</v>
      </c>
      <c r="M91" s="375">
        <v>0</v>
      </c>
      <c r="N91" s="375">
        <v>0</v>
      </c>
    </row>
    <row r="92" spans="1:14" ht="10.7" customHeight="1">
      <c r="A92" s="370"/>
      <c r="B92" s="371" t="s">
        <v>783</v>
      </c>
      <c r="C92" s="372">
        <v>45929878587</v>
      </c>
      <c r="D92" s="375">
        <v>0</v>
      </c>
      <c r="E92" s="373">
        <v>45929878587</v>
      </c>
      <c r="F92" s="373">
        <v>45929878587</v>
      </c>
      <c r="G92" s="375">
        <v>0</v>
      </c>
      <c r="H92" s="375">
        <v>0</v>
      </c>
      <c r="I92" s="373">
        <v>45929878587</v>
      </c>
      <c r="J92" s="375">
        <v>0</v>
      </c>
      <c r="K92" s="373">
        <v>45929878587</v>
      </c>
      <c r="L92" s="373">
        <v>45929878587</v>
      </c>
      <c r="M92" s="375">
        <v>0</v>
      </c>
      <c r="N92" s="375">
        <v>0</v>
      </c>
    </row>
    <row r="93" spans="1:14" ht="10.7" customHeight="1">
      <c r="A93" s="374">
        <v>10.199999999999999</v>
      </c>
      <c r="B93" s="371" t="s">
        <v>695</v>
      </c>
      <c r="C93" s="376">
        <v>0</v>
      </c>
      <c r="D93" s="375">
        <v>0</v>
      </c>
      <c r="E93" s="375">
        <v>0</v>
      </c>
      <c r="F93" s="375">
        <v>0</v>
      </c>
      <c r="G93" s="375">
        <v>0</v>
      </c>
      <c r="H93" s="375">
        <v>0</v>
      </c>
      <c r="I93" s="375">
        <v>0</v>
      </c>
      <c r="J93" s="375">
        <v>0</v>
      </c>
      <c r="K93" s="375">
        <v>0</v>
      </c>
      <c r="L93" s="375">
        <v>0</v>
      </c>
      <c r="M93" s="375">
        <v>0</v>
      </c>
      <c r="N93" s="375">
        <v>0</v>
      </c>
    </row>
    <row r="94" spans="1:14" ht="10.7" customHeight="1">
      <c r="A94" s="370"/>
      <c r="B94" s="371" t="s">
        <v>693</v>
      </c>
      <c r="C94" s="376">
        <v>0</v>
      </c>
      <c r="D94" s="375">
        <v>0</v>
      </c>
      <c r="E94" s="375">
        <v>0</v>
      </c>
      <c r="F94" s="375">
        <v>0</v>
      </c>
      <c r="G94" s="375">
        <v>0</v>
      </c>
      <c r="H94" s="375">
        <v>0</v>
      </c>
      <c r="I94" s="375">
        <v>0</v>
      </c>
      <c r="J94" s="375">
        <v>0</v>
      </c>
      <c r="K94" s="375">
        <v>0</v>
      </c>
      <c r="L94" s="375">
        <v>0</v>
      </c>
      <c r="M94" s="375">
        <v>0</v>
      </c>
      <c r="N94" s="375">
        <v>0</v>
      </c>
    </row>
    <row r="95" spans="1:14" ht="10.7" customHeight="1">
      <c r="A95" s="370"/>
      <c r="B95" s="371" t="s">
        <v>783</v>
      </c>
      <c r="C95" s="376">
        <v>0</v>
      </c>
      <c r="D95" s="375">
        <v>0</v>
      </c>
      <c r="E95" s="375">
        <v>0</v>
      </c>
      <c r="F95" s="375">
        <v>0</v>
      </c>
      <c r="G95" s="375">
        <v>0</v>
      </c>
      <c r="H95" s="375">
        <v>0</v>
      </c>
      <c r="I95" s="375">
        <v>0</v>
      </c>
      <c r="J95" s="375">
        <v>0</v>
      </c>
      <c r="K95" s="375">
        <v>0</v>
      </c>
      <c r="L95" s="375">
        <v>0</v>
      </c>
      <c r="M95" s="375">
        <v>0</v>
      </c>
      <c r="N95" s="375">
        <v>0</v>
      </c>
    </row>
    <row r="96" spans="1:14" ht="10.7" customHeight="1">
      <c r="A96" s="374">
        <v>10.3</v>
      </c>
      <c r="B96" s="371" t="s">
        <v>696</v>
      </c>
      <c r="C96" s="372">
        <v>843344479</v>
      </c>
      <c r="D96" s="375">
        <v>0</v>
      </c>
      <c r="E96" s="373">
        <v>843344479</v>
      </c>
      <c r="F96" s="373">
        <v>843344479</v>
      </c>
      <c r="G96" s="375">
        <v>0</v>
      </c>
      <c r="H96" s="375">
        <v>0</v>
      </c>
      <c r="I96" s="373">
        <v>843344479</v>
      </c>
      <c r="J96" s="375">
        <v>0</v>
      </c>
      <c r="K96" s="373">
        <v>843344479</v>
      </c>
      <c r="L96" s="373">
        <v>843344479</v>
      </c>
      <c r="M96" s="375">
        <v>0</v>
      </c>
      <c r="N96" s="375">
        <v>0</v>
      </c>
    </row>
    <row r="97" spans="1:14" ht="10.7" customHeight="1">
      <c r="A97" s="370"/>
      <c r="B97" s="371" t="s">
        <v>693</v>
      </c>
      <c r="C97" s="376">
        <v>0</v>
      </c>
      <c r="D97" s="375">
        <v>0</v>
      </c>
      <c r="E97" s="375">
        <v>0</v>
      </c>
      <c r="F97" s="375">
        <v>0</v>
      </c>
      <c r="G97" s="375">
        <v>0</v>
      </c>
      <c r="H97" s="375">
        <v>0</v>
      </c>
      <c r="I97" s="375">
        <v>0</v>
      </c>
      <c r="J97" s="375">
        <v>0</v>
      </c>
      <c r="K97" s="375">
        <v>0</v>
      </c>
      <c r="L97" s="375">
        <v>0</v>
      </c>
      <c r="M97" s="375">
        <v>0</v>
      </c>
      <c r="N97" s="375">
        <v>0</v>
      </c>
    </row>
    <row r="98" spans="1:14" ht="10.7" customHeight="1">
      <c r="A98" s="370"/>
      <c r="B98" s="371" t="s">
        <v>783</v>
      </c>
      <c r="C98" s="372">
        <v>843344479</v>
      </c>
      <c r="D98" s="375">
        <v>0</v>
      </c>
      <c r="E98" s="373">
        <v>843344479</v>
      </c>
      <c r="F98" s="373">
        <v>843344479</v>
      </c>
      <c r="G98" s="375">
        <v>0</v>
      </c>
      <c r="H98" s="375">
        <v>0</v>
      </c>
      <c r="I98" s="373">
        <v>843344479</v>
      </c>
      <c r="J98" s="375">
        <v>0</v>
      </c>
      <c r="K98" s="373">
        <v>843344479</v>
      </c>
      <c r="L98" s="373">
        <v>843344479</v>
      </c>
      <c r="M98" s="375">
        <v>0</v>
      </c>
      <c r="N98" s="375">
        <v>0</v>
      </c>
    </row>
    <row r="99" spans="1:14" ht="10.7" customHeight="1">
      <c r="A99" s="374">
        <v>11</v>
      </c>
      <c r="B99" s="371" t="s">
        <v>198</v>
      </c>
      <c r="C99" s="372">
        <v>237237853758</v>
      </c>
      <c r="D99" s="373">
        <v>69630419322</v>
      </c>
      <c r="E99" s="373">
        <v>167607434436</v>
      </c>
      <c r="F99" s="373">
        <v>44779935613</v>
      </c>
      <c r="G99" s="373">
        <v>88444714690</v>
      </c>
      <c r="H99" s="373">
        <v>34382784133</v>
      </c>
      <c r="I99" s="373">
        <v>237237853758</v>
      </c>
      <c r="J99" s="373">
        <v>69630419322</v>
      </c>
      <c r="K99" s="373">
        <v>167607434436</v>
      </c>
      <c r="L99" s="373">
        <v>44779935613</v>
      </c>
      <c r="M99" s="373">
        <v>88444714690</v>
      </c>
      <c r="N99" s="373">
        <v>34382784133</v>
      </c>
    </row>
    <row r="100" spans="1:14" ht="10.7" customHeight="1">
      <c r="A100" s="374">
        <v>11.1</v>
      </c>
      <c r="B100" s="371" t="s">
        <v>234</v>
      </c>
      <c r="C100" s="376">
        <v>0</v>
      </c>
      <c r="D100" s="375">
        <v>0</v>
      </c>
      <c r="E100" s="375">
        <v>0</v>
      </c>
      <c r="F100" s="375">
        <v>0</v>
      </c>
      <c r="G100" s="375">
        <v>0</v>
      </c>
      <c r="H100" s="375">
        <v>0</v>
      </c>
      <c r="I100" s="375">
        <v>0</v>
      </c>
      <c r="J100" s="375">
        <v>0</v>
      </c>
      <c r="K100" s="375">
        <v>0</v>
      </c>
      <c r="L100" s="375">
        <v>0</v>
      </c>
      <c r="M100" s="375">
        <v>0</v>
      </c>
      <c r="N100" s="375">
        <v>0</v>
      </c>
    </row>
    <row r="101" spans="1:14" ht="10.7" customHeight="1">
      <c r="A101" s="374">
        <v>11.2</v>
      </c>
      <c r="B101" s="371" t="s">
        <v>697</v>
      </c>
      <c r="C101" s="372">
        <v>78326469068</v>
      </c>
      <c r="D101" s="373">
        <v>60821250228</v>
      </c>
      <c r="E101" s="373">
        <v>17505218840</v>
      </c>
      <c r="F101" s="373">
        <v>8614953701</v>
      </c>
      <c r="G101" s="373">
        <v>3039410774</v>
      </c>
      <c r="H101" s="373">
        <v>5850854365</v>
      </c>
      <c r="I101" s="373">
        <v>78326469068</v>
      </c>
      <c r="J101" s="373">
        <v>60821250228</v>
      </c>
      <c r="K101" s="373">
        <v>17505218840</v>
      </c>
      <c r="L101" s="373">
        <v>8614953701</v>
      </c>
      <c r="M101" s="373">
        <v>3039410774</v>
      </c>
      <c r="N101" s="373">
        <v>5850854365</v>
      </c>
    </row>
    <row r="102" spans="1:14" ht="10.7" customHeight="1">
      <c r="A102" s="370"/>
      <c r="B102" s="371" t="s">
        <v>784</v>
      </c>
      <c r="C102" s="372">
        <v>50208144893</v>
      </c>
      <c r="D102" s="373">
        <v>47786278103</v>
      </c>
      <c r="E102" s="373">
        <v>2421866790</v>
      </c>
      <c r="F102" s="373">
        <v>1062780000</v>
      </c>
      <c r="G102" s="373">
        <v>233491000</v>
      </c>
      <c r="H102" s="373">
        <v>1125595790</v>
      </c>
      <c r="I102" s="373">
        <v>50208144893</v>
      </c>
      <c r="J102" s="373">
        <v>47786278103</v>
      </c>
      <c r="K102" s="373">
        <v>2421866790</v>
      </c>
      <c r="L102" s="373">
        <v>1062780000</v>
      </c>
      <c r="M102" s="373">
        <v>233491000</v>
      </c>
      <c r="N102" s="373">
        <v>1125595790</v>
      </c>
    </row>
    <row r="103" spans="1:14" ht="10.7" customHeight="1">
      <c r="A103" s="370"/>
      <c r="B103" s="371" t="s">
        <v>785</v>
      </c>
      <c r="C103" s="372">
        <v>6301345799</v>
      </c>
      <c r="D103" s="373">
        <v>6283334825</v>
      </c>
      <c r="E103" s="373">
        <v>18010974</v>
      </c>
      <c r="F103" s="375">
        <v>0</v>
      </c>
      <c r="G103" s="373">
        <v>18010974</v>
      </c>
      <c r="H103" s="375">
        <v>0</v>
      </c>
      <c r="I103" s="373">
        <v>6301345799</v>
      </c>
      <c r="J103" s="373">
        <v>6283334825</v>
      </c>
      <c r="K103" s="373">
        <v>18010974</v>
      </c>
      <c r="L103" s="375">
        <v>0</v>
      </c>
      <c r="M103" s="373">
        <v>18010974</v>
      </c>
      <c r="N103" s="375">
        <v>0</v>
      </c>
    </row>
    <row r="104" spans="1:14" ht="10.7" customHeight="1">
      <c r="A104" s="374">
        <v>11.3</v>
      </c>
      <c r="B104" s="371" t="s">
        <v>786</v>
      </c>
      <c r="C104" s="372">
        <v>8012261412</v>
      </c>
      <c r="D104" s="373">
        <v>5830046912</v>
      </c>
      <c r="E104" s="373">
        <v>2182214500</v>
      </c>
      <c r="F104" s="373">
        <v>1072379500</v>
      </c>
      <c r="G104" s="373">
        <v>1047335000</v>
      </c>
      <c r="H104" s="373">
        <v>62500000</v>
      </c>
      <c r="I104" s="373">
        <v>8012261412</v>
      </c>
      <c r="J104" s="373">
        <v>5830046912</v>
      </c>
      <c r="K104" s="373">
        <v>2182214500</v>
      </c>
      <c r="L104" s="373">
        <v>1072379500</v>
      </c>
      <c r="M104" s="373">
        <v>1047335000</v>
      </c>
      <c r="N104" s="373">
        <v>62500000</v>
      </c>
    </row>
    <row r="105" spans="1:14" ht="10.7" customHeight="1">
      <c r="A105" s="370"/>
      <c r="B105" s="371" t="s">
        <v>184</v>
      </c>
      <c r="C105" s="376">
        <v>0</v>
      </c>
      <c r="D105" s="375">
        <v>0</v>
      </c>
      <c r="E105" s="375">
        <v>0</v>
      </c>
      <c r="F105" s="375">
        <v>0</v>
      </c>
      <c r="G105" s="375">
        <v>0</v>
      </c>
      <c r="H105" s="375">
        <v>0</v>
      </c>
      <c r="I105" s="375">
        <v>0</v>
      </c>
      <c r="J105" s="375">
        <v>0</v>
      </c>
      <c r="K105" s="375">
        <v>0</v>
      </c>
      <c r="L105" s="375">
        <v>0</v>
      </c>
      <c r="M105" s="375">
        <v>0</v>
      </c>
      <c r="N105" s="375">
        <v>0</v>
      </c>
    </row>
    <row r="106" spans="1:14" ht="10.7" customHeight="1">
      <c r="A106" s="374">
        <v>11.4</v>
      </c>
      <c r="B106" s="371" t="s">
        <v>19</v>
      </c>
      <c r="C106" s="372">
        <v>26892135882</v>
      </c>
      <c r="D106" s="373">
        <v>1110431663</v>
      </c>
      <c r="E106" s="373">
        <v>25781704219</v>
      </c>
      <c r="F106" s="373">
        <v>18912510885</v>
      </c>
      <c r="G106" s="373">
        <v>6655154534</v>
      </c>
      <c r="H106" s="373">
        <v>214038800</v>
      </c>
      <c r="I106" s="373">
        <v>26892135882</v>
      </c>
      <c r="J106" s="373">
        <v>1110431663</v>
      </c>
      <c r="K106" s="373">
        <v>25781704219</v>
      </c>
      <c r="L106" s="373">
        <v>18912510885</v>
      </c>
      <c r="M106" s="373">
        <v>6655154534</v>
      </c>
      <c r="N106" s="373">
        <v>214038800</v>
      </c>
    </row>
    <row r="107" spans="1:14" ht="10.7" customHeight="1">
      <c r="A107" s="374">
        <v>11.5</v>
      </c>
      <c r="B107" s="371" t="s">
        <v>701</v>
      </c>
      <c r="C107" s="376">
        <v>0</v>
      </c>
      <c r="D107" s="375">
        <v>0</v>
      </c>
      <c r="E107" s="375">
        <v>0</v>
      </c>
      <c r="F107" s="375">
        <v>0</v>
      </c>
      <c r="G107" s="375">
        <v>0</v>
      </c>
      <c r="H107" s="375">
        <v>0</v>
      </c>
      <c r="I107" s="375">
        <v>0</v>
      </c>
      <c r="J107" s="375">
        <v>0</v>
      </c>
      <c r="K107" s="375">
        <v>0</v>
      </c>
      <c r="L107" s="375">
        <v>0</v>
      </c>
      <c r="M107" s="375">
        <v>0</v>
      </c>
      <c r="N107" s="375">
        <v>0</v>
      </c>
    </row>
    <row r="108" spans="1:14" ht="10.7" customHeight="1">
      <c r="A108" s="374">
        <v>11.6</v>
      </c>
      <c r="B108" s="371" t="s">
        <v>146</v>
      </c>
      <c r="C108" s="372">
        <v>24271803277</v>
      </c>
      <c r="D108" s="373">
        <v>224734800</v>
      </c>
      <c r="E108" s="373">
        <v>24047068477</v>
      </c>
      <c r="F108" s="373">
        <v>8026232471</v>
      </c>
      <c r="G108" s="373">
        <v>14696346306</v>
      </c>
      <c r="H108" s="373">
        <v>1324489700</v>
      </c>
      <c r="I108" s="373">
        <v>24271803277</v>
      </c>
      <c r="J108" s="373">
        <v>224734800</v>
      </c>
      <c r="K108" s="373">
        <v>24047068477</v>
      </c>
      <c r="L108" s="373">
        <v>8026232471</v>
      </c>
      <c r="M108" s="373">
        <v>14696346306</v>
      </c>
      <c r="N108" s="373">
        <v>1324489700</v>
      </c>
    </row>
    <row r="109" spans="1:14" ht="10.7" customHeight="1">
      <c r="A109" s="374">
        <v>11.7</v>
      </c>
      <c r="B109" s="371" t="s">
        <v>702</v>
      </c>
      <c r="C109" s="376">
        <v>0</v>
      </c>
      <c r="D109" s="375">
        <v>0</v>
      </c>
      <c r="E109" s="375">
        <v>0</v>
      </c>
      <c r="F109" s="375">
        <v>0</v>
      </c>
      <c r="G109" s="375">
        <v>0</v>
      </c>
      <c r="H109" s="375">
        <v>0</v>
      </c>
      <c r="I109" s="375">
        <v>0</v>
      </c>
      <c r="J109" s="375">
        <v>0</v>
      </c>
      <c r="K109" s="375">
        <v>0</v>
      </c>
      <c r="L109" s="375">
        <v>0</v>
      </c>
      <c r="M109" s="375">
        <v>0</v>
      </c>
      <c r="N109" s="375">
        <v>0</v>
      </c>
    </row>
    <row r="110" spans="1:14" ht="10.7" customHeight="1">
      <c r="A110" s="374">
        <v>11.8</v>
      </c>
      <c r="B110" s="371" t="s">
        <v>703</v>
      </c>
      <c r="C110" s="372">
        <v>99735184119</v>
      </c>
      <c r="D110" s="373">
        <v>1643955719</v>
      </c>
      <c r="E110" s="373">
        <v>98091228400</v>
      </c>
      <c r="F110" s="373">
        <v>8153859056</v>
      </c>
      <c r="G110" s="373">
        <v>63006468076</v>
      </c>
      <c r="H110" s="373">
        <v>26930901268</v>
      </c>
      <c r="I110" s="373">
        <v>99735184119</v>
      </c>
      <c r="J110" s="373">
        <v>1643955719</v>
      </c>
      <c r="K110" s="373">
        <v>98091228400</v>
      </c>
      <c r="L110" s="373">
        <v>8153859056</v>
      </c>
      <c r="M110" s="373">
        <v>63006468076</v>
      </c>
      <c r="N110" s="373">
        <v>26930901268</v>
      </c>
    </row>
    <row r="111" spans="1:14" ht="10.7" customHeight="1">
      <c r="A111" s="374">
        <v>12</v>
      </c>
      <c r="B111" s="371" t="s">
        <v>787</v>
      </c>
      <c r="C111" s="372">
        <v>4849441135</v>
      </c>
      <c r="D111" s="375">
        <v>0</v>
      </c>
      <c r="E111" s="373">
        <v>4849441135</v>
      </c>
      <c r="F111" s="375">
        <v>0</v>
      </c>
      <c r="G111" s="373">
        <v>735721788</v>
      </c>
      <c r="H111" s="373">
        <v>4113719347</v>
      </c>
      <c r="I111" s="373">
        <v>4849441135</v>
      </c>
      <c r="J111" s="375">
        <v>0</v>
      </c>
      <c r="K111" s="373">
        <v>4849441135</v>
      </c>
      <c r="L111" s="375">
        <v>0</v>
      </c>
      <c r="M111" s="373">
        <v>735721788</v>
      </c>
      <c r="N111" s="373">
        <v>4113719347</v>
      </c>
    </row>
    <row r="112" spans="1:14" ht="10.7" customHeight="1">
      <c r="A112" s="370"/>
      <c r="B112" s="371" t="s">
        <v>705</v>
      </c>
      <c r="C112" s="372">
        <v>735721788</v>
      </c>
      <c r="D112" s="375">
        <v>0</v>
      </c>
      <c r="E112" s="373">
        <v>735721788</v>
      </c>
      <c r="F112" s="375">
        <v>0</v>
      </c>
      <c r="G112" s="373">
        <v>735721788</v>
      </c>
      <c r="H112" s="375">
        <v>0</v>
      </c>
      <c r="I112" s="373">
        <v>735721788</v>
      </c>
      <c r="J112" s="375">
        <v>0</v>
      </c>
      <c r="K112" s="373">
        <v>735721788</v>
      </c>
      <c r="L112" s="375">
        <v>0</v>
      </c>
      <c r="M112" s="373">
        <v>735721788</v>
      </c>
      <c r="N112" s="375">
        <v>0</v>
      </c>
    </row>
    <row r="113" spans="1:14" ht="10.7" customHeight="1">
      <c r="A113" s="374">
        <v>13</v>
      </c>
      <c r="B113" s="371" t="s">
        <v>706</v>
      </c>
      <c r="C113" s="372">
        <v>47931864000</v>
      </c>
      <c r="D113" s="375">
        <v>0</v>
      </c>
      <c r="E113" s="373">
        <v>47931864000</v>
      </c>
      <c r="F113" s="373">
        <v>47931864000</v>
      </c>
      <c r="G113" s="375">
        <v>0</v>
      </c>
      <c r="H113" s="375">
        <v>0</v>
      </c>
      <c r="I113" s="373">
        <v>47931864000</v>
      </c>
      <c r="J113" s="375">
        <v>0</v>
      </c>
      <c r="K113" s="373">
        <v>47931864000</v>
      </c>
      <c r="L113" s="373">
        <v>47931864000</v>
      </c>
      <c r="M113" s="375">
        <v>0</v>
      </c>
      <c r="N113" s="375">
        <v>0</v>
      </c>
    </row>
    <row r="114" spans="1:14" ht="10.7" customHeight="1">
      <c r="A114" s="370"/>
      <c r="B114" s="371" t="s">
        <v>707</v>
      </c>
      <c r="C114" s="376">
        <v>0</v>
      </c>
      <c r="D114" s="375">
        <v>0</v>
      </c>
      <c r="E114" s="375">
        <v>0</v>
      </c>
      <c r="F114" s="375">
        <v>0</v>
      </c>
      <c r="G114" s="375">
        <v>0</v>
      </c>
      <c r="H114" s="375">
        <v>0</v>
      </c>
      <c r="I114" s="375">
        <v>0</v>
      </c>
      <c r="J114" s="375">
        <v>0</v>
      </c>
      <c r="K114" s="375">
        <v>0</v>
      </c>
      <c r="L114" s="375">
        <v>0</v>
      </c>
      <c r="M114" s="375">
        <v>0</v>
      </c>
      <c r="N114" s="375">
        <v>0</v>
      </c>
    </row>
    <row r="115" spans="1:14" ht="10.7" customHeight="1">
      <c r="A115" s="370"/>
      <c r="B115" s="371" t="s">
        <v>788</v>
      </c>
      <c r="C115" s="372">
        <v>47931864000</v>
      </c>
      <c r="D115" s="375">
        <v>0</v>
      </c>
      <c r="E115" s="373">
        <v>47931864000</v>
      </c>
      <c r="F115" s="373">
        <v>47931864000</v>
      </c>
      <c r="G115" s="375">
        <v>0</v>
      </c>
      <c r="H115" s="375">
        <v>0</v>
      </c>
      <c r="I115" s="373">
        <v>47931864000</v>
      </c>
      <c r="J115" s="375">
        <v>0</v>
      </c>
      <c r="K115" s="373">
        <v>47931864000</v>
      </c>
      <c r="L115" s="373">
        <v>47931864000</v>
      </c>
      <c r="M115" s="375">
        <v>0</v>
      </c>
      <c r="N115" s="375">
        <v>0</v>
      </c>
    </row>
    <row r="116" spans="1:14" ht="10.7" customHeight="1">
      <c r="A116" s="374">
        <v>13.1</v>
      </c>
      <c r="B116" s="371" t="s">
        <v>709</v>
      </c>
      <c r="C116" s="376">
        <v>0</v>
      </c>
      <c r="D116" s="375">
        <v>0</v>
      </c>
      <c r="E116" s="375">
        <v>0</v>
      </c>
      <c r="F116" s="375">
        <v>0</v>
      </c>
      <c r="G116" s="375">
        <v>0</v>
      </c>
      <c r="H116" s="375">
        <v>0</v>
      </c>
      <c r="I116" s="375">
        <v>0</v>
      </c>
      <c r="J116" s="375">
        <v>0</v>
      </c>
      <c r="K116" s="375">
        <v>0</v>
      </c>
      <c r="L116" s="375">
        <v>0</v>
      </c>
      <c r="M116" s="375">
        <v>0</v>
      </c>
      <c r="N116" s="375">
        <v>0</v>
      </c>
    </row>
    <row r="117" spans="1:14" ht="10.7" customHeight="1">
      <c r="A117" s="374">
        <v>13.2</v>
      </c>
      <c r="B117" s="371" t="s">
        <v>710</v>
      </c>
      <c r="C117" s="372">
        <v>47931864000</v>
      </c>
      <c r="D117" s="375">
        <v>0</v>
      </c>
      <c r="E117" s="373">
        <v>47931864000</v>
      </c>
      <c r="F117" s="373">
        <v>47931864000</v>
      </c>
      <c r="G117" s="375">
        <v>0</v>
      </c>
      <c r="H117" s="375">
        <v>0</v>
      </c>
      <c r="I117" s="373">
        <v>47931864000</v>
      </c>
      <c r="J117" s="375">
        <v>0</v>
      </c>
      <c r="K117" s="373">
        <v>47931864000</v>
      </c>
      <c r="L117" s="373">
        <v>47931864000</v>
      </c>
      <c r="M117" s="375">
        <v>0</v>
      </c>
      <c r="N117" s="375">
        <v>0</v>
      </c>
    </row>
    <row r="118" spans="1:14" ht="10.7" customHeight="1">
      <c r="A118" s="374">
        <v>13.3</v>
      </c>
      <c r="B118" s="371" t="s">
        <v>712</v>
      </c>
      <c r="C118" s="376">
        <v>0</v>
      </c>
      <c r="D118" s="375">
        <v>0</v>
      </c>
      <c r="E118" s="375">
        <v>0</v>
      </c>
      <c r="F118" s="375">
        <v>0</v>
      </c>
      <c r="G118" s="375">
        <v>0</v>
      </c>
      <c r="H118" s="375">
        <v>0</v>
      </c>
      <c r="I118" s="375">
        <v>0</v>
      </c>
      <c r="J118" s="375">
        <v>0</v>
      </c>
      <c r="K118" s="375">
        <v>0</v>
      </c>
      <c r="L118" s="375">
        <v>0</v>
      </c>
      <c r="M118" s="375">
        <v>0</v>
      </c>
      <c r="N118" s="375">
        <v>0</v>
      </c>
    </row>
    <row r="119" spans="1:14" ht="10.7" customHeight="1">
      <c r="A119" s="374">
        <v>13.4</v>
      </c>
      <c r="B119" s="371" t="s">
        <v>713</v>
      </c>
      <c r="C119" s="376">
        <v>0</v>
      </c>
      <c r="D119" s="375">
        <v>0</v>
      </c>
      <c r="E119" s="375">
        <v>0</v>
      </c>
      <c r="F119" s="375">
        <v>0</v>
      </c>
      <c r="G119" s="375">
        <v>0</v>
      </c>
      <c r="H119" s="375">
        <v>0</v>
      </c>
      <c r="I119" s="375">
        <v>0</v>
      </c>
      <c r="J119" s="375">
        <v>0</v>
      </c>
      <c r="K119" s="375">
        <v>0</v>
      </c>
      <c r="L119" s="375">
        <v>0</v>
      </c>
      <c r="M119" s="375">
        <v>0</v>
      </c>
      <c r="N119" s="375">
        <v>0</v>
      </c>
    </row>
    <row r="120" spans="1:14" ht="10.7" customHeight="1">
      <c r="A120" s="370"/>
      <c r="B120" s="371" t="s">
        <v>714</v>
      </c>
      <c r="C120" s="376">
        <v>0</v>
      </c>
      <c r="D120" s="375">
        <v>0</v>
      </c>
      <c r="E120" s="375">
        <v>0</v>
      </c>
      <c r="F120" s="375">
        <v>0</v>
      </c>
      <c r="G120" s="375">
        <v>0</v>
      </c>
      <c r="H120" s="375">
        <v>0</v>
      </c>
      <c r="I120" s="375">
        <v>0</v>
      </c>
      <c r="J120" s="375">
        <v>0</v>
      </c>
      <c r="K120" s="375">
        <v>0</v>
      </c>
      <c r="L120" s="375">
        <v>0</v>
      </c>
      <c r="M120" s="375">
        <v>0</v>
      </c>
      <c r="N120" s="375">
        <v>0</v>
      </c>
    </row>
    <row r="121" spans="1:14" ht="10.7" customHeight="1">
      <c r="A121" s="370"/>
      <c r="B121" s="371" t="s">
        <v>789</v>
      </c>
      <c r="C121" s="376">
        <v>0</v>
      </c>
      <c r="D121" s="375">
        <v>0</v>
      </c>
      <c r="E121" s="375">
        <v>0</v>
      </c>
      <c r="F121" s="375">
        <v>0</v>
      </c>
      <c r="G121" s="375">
        <v>0</v>
      </c>
      <c r="H121" s="375">
        <v>0</v>
      </c>
      <c r="I121" s="375">
        <v>0</v>
      </c>
      <c r="J121" s="375">
        <v>0</v>
      </c>
      <c r="K121" s="375">
        <v>0</v>
      </c>
      <c r="L121" s="375">
        <v>0</v>
      </c>
      <c r="M121" s="375">
        <v>0</v>
      </c>
      <c r="N121" s="375">
        <v>0</v>
      </c>
    </row>
    <row r="122" spans="1:14" ht="10.7" customHeight="1">
      <c r="A122" s="374">
        <v>13.5</v>
      </c>
      <c r="B122" s="371" t="s">
        <v>717</v>
      </c>
      <c r="C122" s="376">
        <v>0</v>
      </c>
      <c r="D122" s="375">
        <v>0</v>
      </c>
      <c r="E122" s="375">
        <v>0</v>
      </c>
      <c r="F122" s="375">
        <v>0</v>
      </c>
      <c r="G122" s="375">
        <v>0</v>
      </c>
      <c r="H122" s="375">
        <v>0</v>
      </c>
      <c r="I122" s="375">
        <v>0</v>
      </c>
      <c r="J122" s="375">
        <v>0</v>
      </c>
      <c r="K122" s="375">
        <v>0</v>
      </c>
      <c r="L122" s="375">
        <v>0</v>
      </c>
      <c r="M122" s="375">
        <v>0</v>
      </c>
      <c r="N122" s="375">
        <v>0</v>
      </c>
    </row>
    <row r="123" spans="1:14" ht="10.7" customHeight="1">
      <c r="A123" s="374" t="s">
        <v>210</v>
      </c>
      <c r="B123" s="371" t="s">
        <v>161</v>
      </c>
      <c r="C123" s="376">
        <v>0</v>
      </c>
      <c r="D123" s="375">
        <v>0</v>
      </c>
      <c r="E123" s="375">
        <v>0</v>
      </c>
      <c r="F123" s="375">
        <v>0</v>
      </c>
      <c r="G123" s="375">
        <v>0</v>
      </c>
      <c r="H123" s="375">
        <v>0</v>
      </c>
      <c r="I123" s="375">
        <v>0</v>
      </c>
      <c r="J123" s="375">
        <v>0</v>
      </c>
      <c r="K123" s="375">
        <v>0</v>
      </c>
      <c r="L123" s="375">
        <v>0</v>
      </c>
      <c r="M123" s="375">
        <v>0</v>
      </c>
      <c r="N123" s="375">
        <v>0</v>
      </c>
    </row>
    <row r="124" spans="1:14" ht="10.7" customHeight="1">
      <c r="A124" s="374">
        <v>1</v>
      </c>
      <c r="B124" s="371" t="s">
        <v>718</v>
      </c>
      <c r="C124" s="376">
        <v>0</v>
      </c>
      <c r="D124" s="375">
        <v>0</v>
      </c>
      <c r="E124" s="375">
        <v>0</v>
      </c>
      <c r="F124" s="375">
        <v>0</v>
      </c>
      <c r="G124" s="375">
        <v>0</v>
      </c>
      <c r="H124" s="375">
        <v>0</v>
      </c>
      <c r="I124" s="375">
        <v>0</v>
      </c>
      <c r="J124" s="375">
        <v>0</v>
      </c>
      <c r="K124" s="375">
        <v>0</v>
      </c>
      <c r="L124" s="375">
        <v>0</v>
      </c>
      <c r="M124" s="375">
        <v>0</v>
      </c>
      <c r="N124" s="375">
        <v>0</v>
      </c>
    </row>
    <row r="125" spans="1:14" ht="10.7" customHeight="1">
      <c r="A125" s="374">
        <v>1.1000000000000001</v>
      </c>
      <c r="B125" s="371" t="s">
        <v>27</v>
      </c>
      <c r="C125" s="376">
        <v>0</v>
      </c>
      <c r="D125" s="375">
        <v>0</v>
      </c>
      <c r="E125" s="375">
        <v>0</v>
      </c>
      <c r="F125" s="375">
        <v>0</v>
      </c>
      <c r="G125" s="375">
        <v>0</v>
      </c>
      <c r="H125" s="375">
        <v>0</v>
      </c>
      <c r="I125" s="375">
        <v>0</v>
      </c>
      <c r="J125" s="375">
        <v>0</v>
      </c>
      <c r="K125" s="375">
        <v>0</v>
      </c>
      <c r="L125" s="375">
        <v>0</v>
      </c>
      <c r="M125" s="375">
        <v>0</v>
      </c>
      <c r="N125" s="375">
        <v>0</v>
      </c>
    </row>
    <row r="126" spans="1:14" ht="10.7" customHeight="1">
      <c r="A126" s="374">
        <v>1.2</v>
      </c>
      <c r="B126" s="371" t="s">
        <v>25</v>
      </c>
      <c r="C126" s="376">
        <v>0</v>
      </c>
      <c r="D126" s="375">
        <v>0</v>
      </c>
      <c r="E126" s="375">
        <v>0</v>
      </c>
      <c r="F126" s="375">
        <v>0</v>
      </c>
      <c r="G126" s="375">
        <v>0</v>
      </c>
      <c r="H126" s="375">
        <v>0</v>
      </c>
      <c r="I126" s="375">
        <v>0</v>
      </c>
      <c r="J126" s="375">
        <v>0</v>
      </c>
      <c r="K126" s="375">
        <v>0</v>
      </c>
      <c r="L126" s="375">
        <v>0</v>
      </c>
      <c r="M126" s="375">
        <v>0</v>
      </c>
      <c r="N126" s="375">
        <v>0</v>
      </c>
    </row>
    <row r="127" spans="1:14" ht="10.7" customHeight="1">
      <c r="A127" s="374">
        <v>1.3</v>
      </c>
      <c r="B127" s="371" t="s">
        <v>162</v>
      </c>
      <c r="C127" s="376">
        <v>0</v>
      </c>
      <c r="D127" s="375">
        <v>0</v>
      </c>
      <c r="E127" s="375">
        <v>0</v>
      </c>
      <c r="F127" s="375">
        <v>0</v>
      </c>
      <c r="G127" s="375">
        <v>0</v>
      </c>
      <c r="H127" s="375">
        <v>0</v>
      </c>
      <c r="I127" s="375">
        <v>0</v>
      </c>
      <c r="J127" s="375">
        <v>0</v>
      </c>
      <c r="K127" s="375">
        <v>0</v>
      </c>
      <c r="L127" s="375">
        <v>0</v>
      </c>
      <c r="M127" s="375">
        <v>0</v>
      </c>
      <c r="N127" s="375">
        <v>0</v>
      </c>
    </row>
    <row r="128" spans="1:14" ht="10.7" customHeight="1">
      <c r="A128" s="374">
        <v>1.4</v>
      </c>
      <c r="B128" s="371" t="s">
        <v>790</v>
      </c>
      <c r="C128" s="376">
        <v>0</v>
      </c>
      <c r="D128" s="375">
        <v>0</v>
      </c>
      <c r="E128" s="375">
        <v>0</v>
      </c>
      <c r="F128" s="375">
        <v>0</v>
      </c>
      <c r="G128" s="375">
        <v>0</v>
      </c>
      <c r="H128" s="375">
        <v>0</v>
      </c>
      <c r="I128" s="375">
        <v>0</v>
      </c>
      <c r="J128" s="375">
        <v>0</v>
      </c>
      <c r="K128" s="375">
        <v>0</v>
      </c>
      <c r="L128" s="375">
        <v>0</v>
      </c>
      <c r="M128" s="375">
        <v>0</v>
      </c>
      <c r="N128" s="375">
        <v>0</v>
      </c>
    </row>
    <row r="129" spans="1:14" ht="10.7" customHeight="1">
      <c r="A129" s="374">
        <v>1.5</v>
      </c>
      <c r="B129" s="371" t="s">
        <v>163</v>
      </c>
      <c r="C129" s="376">
        <v>0</v>
      </c>
      <c r="D129" s="375">
        <v>0</v>
      </c>
      <c r="E129" s="375">
        <v>0</v>
      </c>
      <c r="F129" s="375">
        <v>0</v>
      </c>
      <c r="G129" s="375">
        <v>0</v>
      </c>
      <c r="H129" s="375">
        <v>0</v>
      </c>
      <c r="I129" s="375">
        <v>0</v>
      </c>
      <c r="J129" s="375">
        <v>0</v>
      </c>
      <c r="K129" s="375">
        <v>0</v>
      </c>
      <c r="L129" s="375">
        <v>0</v>
      </c>
      <c r="M129" s="375">
        <v>0</v>
      </c>
      <c r="N129" s="375">
        <v>0</v>
      </c>
    </row>
    <row r="130" spans="1:14" ht="10.7" customHeight="1">
      <c r="A130" s="374">
        <v>1.6</v>
      </c>
      <c r="B130" s="371" t="s">
        <v>720</v>
      </c>
      <c r="C130" s="376">
        <v>0</v>
      </c>
      <c r="D130" s="375">
        <v>0</v>
      </c>
      <c r="E130" s="375">
        <v>0</v>
      </c>
      <c r="F130" s="375">
        <v>0</v>
      </c>
      <c r="G130" s="375">
        <v>0</v>
      </c>
      <c r="H130" s="375">
        <v>0</v>
      </c>
      <c r="I130" s="375">
        <v>0</v>
      </c>
      <c r="J130" s="375">
        <v>0</v>
      </c>
      <c r="K130" s="375">
        <v>0</v>
      </c>
      <c r="L130" s="375">
        <v>0</v>
      </c>
      <c r="M130" s="375">
        <v>0</v>
      </c>
      <c r="N130" s="375">
        <v>0</v>
      </c>
    </row>
    <row r="131" spans="1:14" ht="10.7" customHeight="1">
      <c r="A131" s="374">
        <v>1.7</v>
      </c>
      <c r="B131" s="371" t="s">
        <v>721</v>
      </c>
      <c r="C131" s="376">
        <v>0</v>
      </c>
      <c r="D131" s="375">
        <v>0</v>
      </c>
      <c r="E131" s="375">
        <v>0</v>
      </c>
      <c r="F131" s="375">
        <v>0</v>
      </c>
      <c r="G131" s="375">
        <v>0</v>
      </c>
      <c r="H131" s="375">
        <v>0</v>
      </c>
      <c r="I131" s="375">
        <v>0</v>
      </c>
      <c r="J131" s="375">
        <v>0</v>
      </c>
      <c r="K131" s="375">
        <v>0</v>
      </c>
      <c r="L131" s="375">
        <v>0</v>
      </c>
      <c r="M131" s="375">
        <v>0</v>
      </c>
      <c r="N131" s="375">
        <v>0</v>
      </c>
    </row>
    <row r="132" spans="1:14" ht="10.7" customHeight="1">
      <c r="A132" s="374">
        <v>1.8</v>
      </c>
      <c r="B132" s="371" t="s">
        <v>182</v>
      </c>
      <c r="C132" s="376">
        <v>0</v>
      </c>
      <c r="D132" s="375">
        <v>0</v>
      </c>
      <c r="E132" s="375">
        <v>0</v>
      </c>
      <c r="F132" s="375">
        <v>0</v>
      </c>
      <c r="G132" s="375">
        <v>0</v>
      </c>
      <c r="H132" s="375">
        <v>0</v>
      </c>
      <c r="I132" s="375">
        <v>0</v>
      </c>
      <c r="J132" s="375">
        <v>0</v>
      </c>
      <c r="K132" s="375">
        <v>0</v>
      </c>
      <c r="L132" s="375">
        <v>0</v>
      </c>
      <c r="M132" s="375">
        <v>0</v>
      </c>
      <c r="N132" s="375">
        <v>0</v>
      </c>
    </row>
    <row r="133" spans="1:14" ht="10.7" customHeight="1">
      <c r="A133" s="374">
        <v>2</v>
      </c>
      <c r="B133" s="371" t="s">
        <v>791</v>
      </c>
      <c r="C133" s="376">
        <v>0</v>
      </c>
      <c r="D133" s="375">
        <v>0</v>
      </c>
      <c r="E133" s="375">
        <v>0</v>
      </c>
      <c r="F133" s="375">
        <v>0</v>
      </c>
      <c r="G133" s="375">
        <v>0</v>
      </c>
      <c r="H133" s="375">
        <v>0</v>
      </c>
      <c r="I133" s="375">
        <v>0</v>
      </c>
      <c r="J133" s="375">
        <v>0</v>
      </c>
      <c r="K133" s="375">
        <v>0</v>
      </c>
      <c r="L133" s="375">
        <v>0</v>
      </c>
      <c r="M133" s="375">
        <v>0</v>
      </c>
      <c r="N133" s="375">
        <v>0</v>
      </c>
    </row>
    <row r="134" spans="1:14" ht="10.7" customHeight="1">
      <c r="A134" s="374">
        <v>2.1</v>
      </c>
      <c r="B134" s="371" t="s">
        <v>27</v>
      </c>
      <c r="C134" s="376">
        <v>0</v>
      </c>
      <c r="D134" s="375">
        <v>0</v>
      </c>
      <c r="E134" s="375">
        <v>0</v>
      </c>
      <c r="F134" s="375">
        <v>0</v>
      </c>
      <c r="G134" s="375">
        <v>0</v>
      </c>
      <c r="H134" s="375">
        <v>0</v>
      </c>
      <c r="I134" s="375">
        <v>0</v>
      </c>
      <c r="J134" s="375">
        <v>0</v>
      </c>
      <c r="K134" s="375">
        <v>0</v>
      </c>
      <c r="L134" s="375">
        <v>0</v>
      </c>
      <c r="M134" s="375">
        <v>0</v>
      </c>
      <c r="N134" s="375">
        <v>0</v>
      </c>
    </row>
    <row r="135" spans="1:14" ht="10.7" customHeight="1">
      <c r="A135" s="374">
        <v>2.2000000000000002</v>
      </c>
      <c r="B135" s="371" t="s">
        <v>25</v>
      </c>
      <c r="C135" s="376">
        <v>0</v>
      </c>
      <c r="D135" s="375">
        <v>0</v>
      </c>
      <c r="E135" s="375">
        <v>0</v>
      </c>
      <c r="F135" s="375">
        <v>0</v>
      </c>
      <c r="G135" s="375">
        <v>0</v>
      </c>
      <c r="H135" s="375">
        <v>0</v>
      </c>
      <c r="I135" s="375">
        <v>0</v>
      </c>
      <c r="J135" s="375">
        <v>0</v>
      </c>
      <c r="K135" s="375">
        <v>0</v>
      </c>
      <c r="L135" s="375">
        <v>0</v>
      </c>
      <c r="M135" s="375">
        <v>0</v>
      </c>
      <c r="N135" s="375">
        <v>0</v>
      </c>
    </row>
    <row r="136" spans="1:14" ht="10.7" customHeight="1">
      <c r="A136" s="374">
        <v>2.2999999999999998</v>
      </c>
      <c r="B136" s="371" t="s">
        <v>723</v>
      </c>
      <c r="C136" s="376">
        <v>0</v>
      </c>
      <c r="D136" s="375">
        <v>0</v>
      </c>
      <c r="E136" s="375">
        <v>0</v>
      </c>
      <c r="F136" s="375">
        <v>0</v>
      </c>
      <c r="G136" s="375">
        <v>0</v>
      </c>
      <c r="H136" s="375">
        <v>0</v>
      </c>
      <c r="I136" s="375">
        <v>0</v>
      </c>
      <c r="J136" s="375">
        <v>0</v>
      </c>
      <c r="K136" s="375">
        <v>0</v>
      </c>
      <c r="L136" s="375">
        <v>0</v>
      </c>
      <c r="M136" s="375">
        <v>0</v>
      </c>
      <c r="N136" s="375">
        <v>0</v>
      </c>
    </row>
    <row r="137" spans="1:14" ht="10.7" customHeight="1">
      <c r="A137" s="374">
        <v>2.4</v>
      </c>
      <c r="B137" s="371" t="s">
        <v>162</v>
      </c>
      <c r="C137" s="376">
        <v>0</v>
      </c>
      <c r="D137" s="375">
        <v>0</v>
      </c>
      <c r="E137" s="375">
        <v>0</v>
      </c>
      <c r="F137" s="375">
        <v>0</v>
      </c>
      <c r="G137" s="375">
        <v>0</v>
      </c>
      <c r="H137" s="375">
        <v>0</v>
      </c>
      <c r="I137" s="375">
        <v>0</v>
      </c>
      <c r="J137" s="375">
        <v>0</v>
      </c>
      <c r="K137" s="375">
        <v>0</v>
      </c>
      <c r="L137" s="375">
        <v>0</v>
      </c>
      <c r="M137" s="375">
        <v>0</v>
      </c>
      <c r="N137" s="375">
        <v>0</v>
      </c>
    </row>
    <row r="138" spans="1:14" ht="10.7" customHeight="1">
      <c r="A138" s="374">
        <v>2.5</v>
      </c>
      <c r="B138" s="371" t="s">
        <v>163</v>
      </c>
      <c r="C138" s="376">
        <v>0</v>
      </c>
      <c r="D138" s="375">
        <v>0</v>
      </c>
      <c r="E138" s="375">
        <v>0</v>
      </c>
      <c r="F138" s="375">
        <v>0</v>
      </c>
      <c r="G138" s="375">
        <v>0</v>
      </c>
      <c r="H138" s="375">
        <v>0</v>
      </c>
      <c r="I138" s="375">
        <v>0</v>
      </c>
      <c r="J138" s="375">
        <v>0</v>
      </c>
      <c r="K138" s="375">
        <v>0</v>
      </c>
      <c r="L138" s="375">
        <v>0</v>
      </c>
      <c r="M138" s="375">
        <v>0</v>
      </c>
      <c r="N138" s="375">
        <v>0</v>
      </c>
    </row>
    <row r="139" spans="1:14" ht="10.7" customHeight="1">
      <c r="A139" s="374">
        <v>2.6</v>
      </c>
      <c r="B139" s="371" t="s">
        <v>724</v>
      </c>
      <c r="C139" s="376">
        <v>0</v>
      </c>
      <c r="D139" s="375">
        <v>0</v>
      </c>
      <c r="E139" s="375">
        <v>0</v>
      </c>
      <c r="F139" s="375">
        <v>0</v>
      </c>
      <c r="G139" s="375">
        <v>0</v>
      </c>
      <c r="H139" s="375">
        <v>0</v>
      </c>
      <c r="I139" s="375">
        <v>0</v>
      </c>
      <c r="J139" s="375">
        <v>0</v>
      </c>
      <c r="K139" s="375">
        <v>0</v>
      </c>
      <c r="L139" s="375">
        <v>0</v>
      </c>
      <c r="M139" s="375">
        <v>0</v>
      </c>
      <c r="N139" s="375">
        <v>0</v>
      </c>
    </row>
    <row r="140" spans="1:14" ht="10.7" customHeight="1">
      <c r="A140" s="374">
        <v>2.7</v>
      </c>
      <c r="B140" s="371" t="s">
        <v>725</v>
      </c>
      <c r="C140" s="376">
        <v>0</v>
      </c>
      <c r="D140" s="375">
        <v>0</v>
      </c>
      <c r="E140" s="375">
        <v>0</v>
      </c>
      <c r="F140" s="375">
        <v>0</v>
      </c>
      <c r="G140" s="375">
        <v>0</v>
      </c>
      <c r="H140" s="375">
        <v>0</v>
      </c>
      <c r="I140" s="375">
        <v>0</v>
      </c>
      <c r="J140" s="375">
        <v>0</v>
      </c>
      <c r="K140" s="375">
        <v>0</v>
      </c>
      <c r="L140" s="375">
        <v>0</v>
      </c>
      <c r="M140" s="375">
        <v>0</v>
      </c>
      <c r="N140" s="375">
        <v>0</v>
      </c>
    </row>
    <row r="141" spans="1:14" ht="10.7" customHeight="1">
      <c r="A141" s="374">
        <v>2.8</v>
      </c>
      <c r="B141" s="371" t="s">
        <v>182</v>
      </c>
      <c r="C141" s="376">
        <v>0</v>
      </c>
      <c r="D141" s="375">
        <v>0</v>
      </c>
      <c r="E141" s="375">
        <v>0</v>
      </c>
      <c r="F141" s="375">
        <v>0</v>
      </c>
      <c r="G141" s="375">
        <v>0</v>
      </c>
      <c r="H141" s="375">
        <v>0</v>
      </c>
      <c r="I141" s="375">
        <v>0</v>
      </c>
      <c r="J141" s="375">
        <v>0</v>
      </c>
      <c r="K141" s="375">
        <v>0</v>
      </c>
      <c r="L141" s="375">
        <v>0</v>
      </c>
      <c r="M141" s="375">
        <v>0</v>
      </c>
      <c r="N141" s="375">
        <v>0</v>
      </c>
    </row>
    <row r="142" spans="1:14" ht="10.7" customHeight="1">
      <c r="A142" s="374" t="s">
        <v>132</v>
      </c>
      <c r="B142" s="371" t="s">
        <v>726</v>
      </c>
      <c r="C142" s="372">
        <v>-277457507221</v>
      </c>
      <c r="D142" s="373">
        <v>-277513117221</v>
      </c>
      <c r="E142" s="373">
        <v>55610000</v>
      </c>
      <c r="F142" s="373">
        <v>55610000</v>
      </c>
      <c r="G142" s="375">
        <v>0</v>
      </c>
      <c r="H142" s="375">
        <v>0</v>
      </c>
      <c r="I142" s="373">
        <v>-277457507221</v>
      </c>
      <c r="J142" s="373">
        <v>-277513117221</v>
      </c>
      <c r="K142" s="373">
        <v>55610000</v>
      </c>
      <c r="L142" s="373">
        <v>55610000</v>
      </c>
      <c r="M142" s="375">
        <v>0</v>
      </c>
      <c r="N142" s="375">
        <v>0</v>
      </c>
    </row>
    <row r="143" spans="1:14" ht="10.7" customHeight="1">
      <c r="A143" s="374">
        <v>1</v>
      </c>
      <c r="B143" s="371" t="s">
        <v>397</v>
      </c>
      <c r="C143" s="372">
        <v>74261833345</v>
      </c>
      <c r="D143" s="373">
        <v>74206223345</v>
      </c>
      <c r="E143" s="373">
        <v>55610000</v>
      </c>
      <c r="F143" s="373">
        <v>55610000</v>
      </c>
      <c r="G143" s="375">
        <v>0</v>
      </c>
      <c r="H143" s="375">
        <v>0</v>
      </c>
      <c r="I143" s="373">
        <v>74261833345</v>
      </c>
      <c r="J143" s="373">
        <v>74206223345</v>
      </c>
      <c r="K143" s="373">
        <v>55610000</v>
      </c>
      <c r="L143" s="373">
        <v>55610000</v>
      </c>
      <c r="M143" s="375">
        <v>0</v>
      </c>
      <c r="N143" s="375">
        <v>0</v>
      </c>
    </row>
    <row r="144" spans="1:14" ht="10.7" customHeight="1">
      <c r="A144" s="374">
        <v>1.1000000000000001</v>
      </c>
      <c r="B144" s="371" t="s">
        <v>164</v>
      </c>
      <c r="C144" s="372">
        <v>102436656</v>
      </c>
      <c r="D144" s="373">
        <v>102436656</v>
      </c>
      <c r="E144" s="375">
        <v>0</v>
      </c>
      <c r="F144" s="375">
        <v>0</v>
      </c>
      <c r="G144" s="375">
        <v>0</v>
      </c>
      <c r="H144" s="375">
        <v>0</v>
      </c>
      <c r="I144" s="373">
        <v>102436656</v>
      </c>
      <c r="J144" s="373">
        <v>102436656</v>
      </c>
      <c r="K144" s="375">
        <v>0</v>
      </c>
      <c r="L144" s="375">
        <v>0</v>
      </c>
      <c r="M144" s="375">
        <v>0</v>
      </c>
      <c r="N144" s="375">
        <v>0</v>
      </c>
    </row>
    <row r="145" spans="1:14" ht="10.7" customHeight="1">
      <c r="A145" s="374">
        <v>1.2</v>
      </c>
      <c r="B145" s="371" t="s">
        <v>236</v>
      </c>
      <c r="C145" s="372">
        <v>18647051163</v>
      </c>
      <c r="D145" s="373">
        <v>18647051163</v>
      </c>
      <c r="E145" s="375">
        <v>0</v>
      </c>
      <c r="F145" s="375">
        <v>0</v>
      </c>
      <c r="G145" s="375">
        <v>0</v>
      </c>
      <c r="H145" s="375">
        <v>0</v>
      </c>
      <c r="I145" s="373">
        <v>18647051163</v>
      </c>
      <c r="J145" s="373">
        <v>18647051163</v>
      </c>
      <c r="K145" s="375">
        <v>0</v>
      </c>
      <c r="L145" s="375">
        <v>0</v>
      </c>
      <c r="M145" s="375">
        <v>0</v>
      </c>
      <c r="N145" s="375">
        <v>0</v>
      </c>
    </row>
    <row r="146" spans="1:14" ht="10.7" customHeight="1">
      <c r="A146" s="374">
        <v>1.3</v>
      </c>
      <c r="B146" s="371" t="s">
        <v>237</v>
      </c>
      <c r="C146" s="376">
        <v>0</v>
      </c>
      <c r="D146" s="375">
        <v>0</v>
      </c>
      <c r="E146" s="375">
        <v>0</v>
      </c>
      <c r="F146" s="375">
        <v>0</v>
      </c>
      <c r="G146" s="375">
        <v>0</v>
      </c>
      <c r="H146" s="375">
        <v>0</v>
      </c>
      <c r="I146" s="375">
        <v>0</v>
      </c>
      <c r="J146" s="375">
        <v>0</v>
      </c>
      <c r="K146" s="375">
        <v>0</v>
      </c>
      <c r="L146" s="375">
        <v>0</v>
      </c>
      <c r="M146" s="375">
        <v>0</v>
      </c>
      <c r="N146" s="375">
        <v>0</v>
      </c>
    </row>
    <row r="147" spans="1:14" ht="10.7" customHeight="1">
      <c r="A147" s="374">
        <v>1.4</v>
      </c>
      <c r="B147" s="371" t="s">
        <v>238</v>
      </c>
      <c r="C147" s="372">
        <v>50945320870</v>
      </c>
      <c r="D147" s="373">
        <v>50945320870</v>
      </c>
      <c r="E147" s="375">
        <v>0</v>
      </c>
      <c r="F147" s="375">
        <v>0</v>
      </c>
      <c r="G147" s="375">
        <v>0</v>
      </c>
      <c r="H147" s="375">
        <v>0</v>
      </c>
      <c r="I147" s="373">
        <v>50945320870</v>
      </c>
      <c r="J147" s="373">
        <v>50945320870</v>
      </c>
      <c r="K147" s="375">
        <v>0</v>
      </c>
      <c r="L147" s="375">
        <v>0</v>
      </c>
      <c r="M147" s="375">
        <v>0</v>
      </c>
      <c r="N147" s="375">
        <v>0</v>
      </c>
    </row>
    <row r="148" spans="1:14" ht="10.7" customHeight="1">
      <c r="A148" s="374">
        <v>1.5</v>
      </c>
      <c r="B148" s="371" t="s">
        <v>167</v>
      </c>
      <c r="C148" s="376">
        <v>0</v>
      </c>
      <c r="D148" s="375">
        <v>0</v>
      </c>
      <c r="E148" s="375">
        <v>0</v>
      </c>
      <c r="F148" s="375">
        <v>0</v>
      </c>
      <c r="G148" s="375">
        <v>0</v>
      </c>
      <c r="H148" s="375">
        <v>0</v>
      </c>
      <c r="I148" s="375">
        <v>0</v>
      </c>
      <c r="J148" s="375">
        <v>0</v>
      </c>
      <c r="K148" s="375">
        <v>0</v>
      </c>
      <c r="L148" s="375">
        <v>0</v>
      </c>
      <c r="M148" s="375">
        <v>0</v>
      </c>
      <c r="N148" s="375">
        <v>0</v>
      </c>
    </row>
    <row r="149" spans="1:14" ht="10.7" customHeight="1">
      <c r="A149" s="370"/>
      <c r="B149" s="371" t="s">
        <v>792</v>
      </c>
      <c r="C149" s="376">
        <v>0</v>
      </c>
      <c r="D149" s="375">
        <v>0</v>
      </c>
      <c r="E149" s="375">
        <v>0</v>
      </c>
      <c r="F149" s="375">
        <v>0</v>
      </c>
      <c r="G149" s="375">
        <v>0</v>
      </c>
      <c r="H149" s="375">
        <v>0</v>
      </c>
      <c r="I149" s="375">
        <v>0</v>
      </c>
      <c r="J149" s="375">
        <v>0</v>
      </c>
      <c r="K149" s="375">
        <v>0</v>
      </c>
      <c r="L149" s="375">
        <v>0</v>
      </c>
      <c r="M149" s="375">
        <v>0</v>
      </c>
      <c r="N149" s="375">
        <v>0</v>
      </c>
    </row>
    <row r="150" spans="1:14" ht="10.7" customHeight="1">
      <c r="A150" s="370"/>
      <c r="B150" s="371" t="s">
        <v>793</v>
      </c>
      <c r="C150" s="376">
        <v>0</v>
      </c>
      <c r="D150" s="375">
        <v>0</v>
      </c>
      <c r="E150" s="375">
        <v>0</v>
      </c>
      <c r="F150" s="375">
        <v>0</v>
      </c>
      <c r="G150" s="375">
        <v>0</v>
      </c>
      <c r="H150" s="375">
        <v>0</v>
      </c>
      <c r="I150" s="375">
        <v>0</v>
      </c>
      <c r="J150" s="375">
        <v>0</v>
      </c>
      <c r="K150" s="375">
        <v>0</v>
      </c>
      <c r="L150" s="375">
        <v>0</v>
      </c>
      <c r="M150" s="375">
        <v>0</v>
      </c>
      <c r="N150" s="375">
        <v>0</v>
      </c>
    </row>
    <row r="151" spans="1:14" ht="10.7" customHeight="1">
      <c r="A151" s="370"/>
      <c r="B151" s="371" t="s">
        <v>794</v>
      </c>
      <c r="C151" s="376">
        <v>0</v>
      </c>
      <c r="D151" s="375">
        <v>0</v>
      </c>
      <c r="E151" s="375">
        <v>0</v>
      </c>
      <c r="F151" s="375">
        <v>0</v>
      </c>
      <c r="G151" s="375">
        <v>0</v>
      </c>
      <c r="H151" s="375">
        <v>0</v>
      </c>
      <c r="I151" s="375">
        <v>0</v>
      </c>
      <c r="J151" s="375">
        <v>0</v>
      </c>
      <c r="K151" s="375">
        <v>0</v>
      </c>
      <c r="L151" s="375">
        <v>0</v>
      </c>
      <c r="M151" s="375">
        <v>0</v>
      </c>
      <c r="N151" s="375">
        <v>0</v>
      </c>
    </row>
    <row r="152" spans="1:14" ht="10.7" customHeight="1">
      <c r="A152" s="370"/>
      <c r="B152" s="371" t="s">
        <v>795</v>
      </c>
      <c r="C152" s="376">
        <v>0</v>
      </c>
      <c r="D152" s="375">
        <v>0</v>
      </c>
      <c r="E152" s="375">
        <v>0</v>
      </c>
      <c r="F152" s="375">
        <v>0</v>
      </c>
      <c r="G152" s="375">
        <v>0</v>
      </c>
      <c r="H152" s="375">
        <v>0</v>
      </c>
      <c r="I152" s="375">
        <v>0</v>
      </c>
      <c r="J152" s="375">
        <v>0</v>
      </c>
      <c r="K152" s="375">
        <v>0</v>
      </c>
      <c r="L152" s="375">
        <v>0</v>
      </c>
      <c r="M152" s="375">
        <v>0</v>
      </c>
      <c r="N152" s="375">
        <v>0</v>
      </c>
    </row>
    <row r="153" spans="1:14" ht="10.7" customHeight="1">
      <c r="A153" s="374">
        <v>1.6</v>
      </c>
      <c r="B153" s="371" t="s">
        <v>731</v>
      </c>
      <c r="C153" s="372">
        <v>169688800</v>
      </c>
      <c r="D153" s="373">
        <v>169688800</v>
      </c>
      <c r="E153" s="375">
        <v>0</v>
      </c>
      <c r="F153" s="375">
        <v>0</v>
      </c>
      <c r="G153" s="375">
        <v>0</v>
      </c>
      <c r="H153" s="375">
        <v>0</v>
      </c>
      <c r="I153" s="373">
        <v>169688800</v>
      </c>
      <c r="J153" s="373">
        <v>169688800</v>
      </c>
      <c r="K153" s="375">
        <v>0</v>
      </c>
      <c r="L153" s="375">
        <v>0</v>
      </c>
      <c r="M153" s="375">
        <v>0</v>
      </c>
      <c r="N153" s="375">
        <v>0</v>
      </c>
    </row>
    <row r="154" spans="1:14" ht="10.7" customHeight="1">
      <c r="A154" s="374">
        <v>1.7</v>
      </c>
      <c r="B154" s="371" t="s">
        <v>235</v>
      </c>
      <c r="C154" s="372">
        <v>4397335856</v>
      </c>
      <c r="D154" s="373">
        <v>4341725856</v>
      </c>
      <c r="E154" s="373">
        <v>55610000</v>
      </c>
      <c r="F154" s="373">
        <v>55610000</v>
      </c>
      <c r="G154" s="375">
        <v>0</v>
      </c>
      <c r="H154" s="375">
        <v>0</v>
      </c>
      <c r="I154" s="373">
        <v>4397335856</v>
      </c>
      <c r="J154" s="373">
        <v>4341725856</v>
      </c>
      <c r="K154" s="373">
        <v>55610000</v>
      </c>
      <c r="L154" s="373">
        <v>55610000</v>
      </c>
      <c r="M154" s="375">
        <v>0</v>
      </c>
      <c r="N154" s="375">
        <v>0</v>
      </c>
    </row>
    <row r="155" spans="1:14" ht="10.7" customHeight="1">
      <c r="A155" s="374">
        <v>2</v>
      </c>
      <c r="B155" s="371" t="s">
        <v>398</v>
      </c>
      <c r="C155" s="372">
        <v>-351719340566</v>
      </c>
      <c r="D155" s="373">
        <v>-351719340566</v>
      </c>
      <c r="E155" s="375">
        <v>0</v>
      </c>
      <c r="F155" s="375">
        <v>0</v>
      </c>
      <c r="G155" s="375">
        <v>0</v>
      </c>
      <c r="H155" s="375">
        <v>0</v>
      </c>
      <c r="I155" s="373">
        <v>-351719340566</v>
      </c>
      <c r="J155" s="373">
        <v>-351719340566</v>
      </c>
      <c r="K155" s="375">
        <v>0</v>
      </c>
      <c r="L155" s="375">
        <v>0</v>
      </c>
      <c r="M155" s="375">
        <v>0</v>
      </c>
      <c r="N155" s="375">
        <v>0</v>
      </c>
    </row>
    <row r="156" spans="1:14" ht="10.7" customHeight="1">
      <c r="A156" s="374" t="s">
        <v>153</v>
      </c>
      <c r="B156" s="371" t="s">
        <v>628</v>
      </c>
      <c r="C156" s="372">
        <v>6881133275</v>
      </c>
      <c r="D156" s="375">
        <v>0</v>
      </c>
      <c r="E156" s="373">
        <v>6881133275</v>
      </c>
      <c r="F156" s="373">
        <v>5002317630</v>
      </c>
      <c r="G156" s="373">
        <v>1878815645</v>
      </c>
      <c r="H156" s="375">
        <v>0</v>
      </c>
      <c r="I156" s="373">
        <v>6881133275</v>
      </c>
      <c r="J156" s="375">
        <v>0</v>
      </c>
      <c r="K156" s="373">
        <v>6881133275</v>
      </c>
      <c r="L156" s="373">
        <v>5002317630</v>
      </c>
      <c r="M156" s="373">
        <v>1878815645</v>
      </c>
      <c r="N156" s="375">
        <v>0</v>
      </c>
    </row>
    <row r="157" spans="1:14" ht="10.7" customHeight="1">
      <c r="A157" s="374" t="s">
        <v>154</v>
      </c>
      <c r="B157" s="371" t="s">
        <v>168</v>
      </c>
      <c r="C157" s="372">
        <v>12794679026</v>
      </c>
      <c r="D157" s="375">
        <v>0</v>
      </c>
      <c r="E157" s="373">
        <v>12794679026</v>
      </c>
      <c r="F157" s="375">
        <v>0</v>
      </c>
      <c r="G157" s="373">
        <v>2306084948</v>
      </c>
      <c r="H157" s="373">
        <v>10488594078</v>
      </c>
      <c r="I157" s="373">
        <v>12794679026</v>
      </c>
      <c r="J157" s="375">
        <v>0</v>
      </c>
      <c r="K157" s="373">
        <v>12794679026</v>
      </c>
      <c r="L157" s="375">
        <v>0</v>
      </c>
      <c r="M157" s="373">
        <v>2306084948</v>
      </c>
      <c r="N157" s="373">
        <v>10488594078</v>
      </c>
    </row>
    <row r="158" spans="1:14" ht="10.7" customHeight="1">
      <c r="A158" s="374">
        <v>1</v>
      </c>
      <c r="B158" s="371" t="s">
        <v>169</v>
      </c>
      <c r="C158" s="372">
        <v>8363105700</v>
      </c>
      <c r="D158" s="375">
        <v>0</v>
      </c>
      <c r="E158" s="373">
        <v>8363105700</v>
      </c>
      <c r="F158" s="375">
        <v>0</v>
      </c>
      <c r="G158" s="373">
        <v>1655487000</v>
      </c>
      <c r="H158" s="373">
        <v>6707618700</v>
      </c>
      <c r="I158" s="373">
        <v>8363105700</v>
      </c>
      <c r="J158" s="375">
        <v>0</v>
      </c>
      <c r="K158" s="373">
        <v>8363105700</v>
      </c>
      <c r="L158" s="375">
        <v>0</v>
      </c>
      <c r="M158" s="373">
        <v>1655487000</v>
      </c>
      <c r="N158" s="373">
        <v>6707618700</v>
      </c>
    </row>
    <row r="159" spans="1:14" ht="10.7" customHeight="1">
      <c r="A159" s="374">
        <v>2</v>
      </c>
      <c r="B159" s="371" t="s">
        <v>248</v>
      </c>
      <c r="C159" s="372">
        <v>4431573326</v>
      </c>
      <c r="D159" s="375">
        <v>0</v>
      </c>
      <c r="E159" s="373">
        <v>4431573326</v>
      </c>
      <c r="F159" s="375">
        <v>0</v>
      </c>
      <c r="G159" s="373">
        <v>650597948</v>
      </c>
      <c r="H159" s="373">
        <v>3780975378</v>
      </c>
      <c r="I159" s="373">
        <v>4431573326</v>
      </c>
      <c r="J159" s="375">
        <v>0</v>
      </c>
      <c r="K159" s="373">
        <v>4431573326</v>
      </c>
      <c r="L159" s="375">
        <v>0</v>
      </c>
      <c r="M159" s="373">
        <v>650597948</v>
      </c>
      <c r="N159" s="373">
        <v>3780975378</v>
      </c>
    </row>
    <row r="160" spans="1:14" ht="10.7" customHeight="1">
      <c r="A160" s="374" t="s">
        <v>155</v>
      </c>
      <c r="B160" s="371" t="s">
        <v>796</v>
      </c>
      <c r="C160" s="376">
        <v>0</v>
      </c>
      <c r="D160" s="375">
        <v>0</v>
      </c>
      <c r="E160" s="375">
        <v>0</v>
      </c>
      <c r="F160" s="375">
        <v>0</v>
      </c>
      <c r="G160" s="375">
        <v>0</v>
      </c>
      <c r="H160" s="375">
        <v>0</v>
      </c>
      <c r="I160" s="375">
        <v>0</v>
      </c>
      <c r="J160" s="375">
        <v>0</v>
      </c>
      <c r="K160" s="375">
        <v>0</v>
      </c>
      <c r="L160" s="375">
        <v>0</v>
      </c>
      <c r="M160" s="375">
        <v>0</v>
      </c>
      <c r="N160" s="375">
        <v>0</v>
      </c>
    </row>
    <row r="161" spans="1:14" ht="10.7" customHeight="1">
      <c r="A161" s="374">
        <v>1</v>
      </c>
      <c r="B161" s="371" t="s">
        <v>733</v>
      </c>
      <c r="C161" s="376">
        <v>0</v>
      </c>
      <c r="D161" s="375">
        <v>0</v>
      </c>
      <c r="E161" s="375">
        <v>0</v>
      </c>
      <c r="F161" s="375">
        <v>0</v>
      </c>
      <c r="G161" s="375">
        <v>0</v>
      </c>
      <c r="H161" s="375">
        <v>0</v>
      </c>
      <c r="I161" s="375">
        <v>0</v>
      </c>
      <c r="J161" s="375">
        <v>0</v>
      </c>
      <c r="K161" s="375">
        <v>0</v>
      </c>
      <c r="L161" s="375">
        <v>0</v>
      </c>
      <c r="M161" s="375">
        <v>0</v>
      </c>
      <c r="N161" s="375">
        <v>0</v>
      </c>
    </row>
    <row r="162" spans="1:14" ht="10.7" customHeight="1">
      <c r="A162" s="374">
        <v>1.1000000000000001</v>
      </c>
      <c r="B162" s="371" t="s">
        <v>147</v>
      </c>
      <c r="C162" s="376">
        <v>0</v>
      </c>
      <c r="D162" s="375">
        <v>0</v>
      </c>
      <c r="E162" s="375">
        <v>0</v>
      </c>
      <c r="F162" s="375">
        <v>0</v>
      </c>
      <c r="G162" s="375">
        <v>0</v>
      </c>
      <c r="H162" s="375">
        <v>0</v>
      </c>
      <c r="I162" s="375">
        <v>0</v>
      </c>
      <c r="J162" s="375">
        <v>0</v>
      </c>
      <c r="K162" s="375">
        <v>0</v>
      </c>
      <c r="L162" s="375">
        <v>0</v>
      </c>
      <c r="M162" s="375">
        <v>0</v>
      </c>
      <c r="N162" s="375">
        <v>0</v>
      </c>
    </row>
    <row r="163" spans="1:14" ht="10.7" customHeight="1">
      <c r="A163" s="374">
        <v>1.2</v>
      </c>
      <c r="B163" s="371" t="s">
        <v>148</v>
      </c>
      <c r="C163" s="376">
        <v>0</v>
      </c>
      <c r="D163" s="375">
        <v>0</v>
      </c>
      <c r="E163" s="375">
        <v>0</v>
      </c>
      <c r="F163" s="375">
        <v>0</v>
      </c>
      <c r="G163" s="375">
        <v>0</v>
      </c>
      <c r="H163" s="375">
        <v>0</v>
      </c>
      <c r="I163" s="375">
        <v>0</v>
      </c>
      <c r="J163" s="375">
        <v>0</v>
      </c>
      <c r="K163" s="375">
        <v>0</v>
      </c>
      <c r="L163" s="375">
        <v>0</v>
      </c>
      <c r="M163" s="375">
        <v>0</v>
      </c>
      <c r="N163" s="375">
        <v>0</v>
      </c>
    </row>
    <row r="164" spans="1:14" ht="10.7" customHeight="1">
      <c r="A164" s="374">
        <v>2</v>
      </c>
      <c r="B164" s="371" t="s">
        <v>149</v>
      </c>
      <c r="C164" s="376">
        <v>0</v>
      </c>
      <c r="D164" s="375">
        <v>0</v>
      </c>
      <c r="E164" s="375">
        <v>0</v>
      </c>
      <c r="F164" s="375">
        <v>0</v>
      </c>
      <c r="G164" s="375">
        <v>0</v>
      </c>
      <c r="H164" s="375">
        <v>0</v>
      </c>
      <c r="I164" s="375">
        <v>0</v>
      </c>
      <c r="J164" s="375">
        <v>0</v>
      </c>
      <c r="K164" s="375">
        <v>0</v>
      </c>
      <c r="L164" s="375">
        <v>0</v>
      </c>
      <c r="M164" s="375">
        <v>0</v>
      </c>
      <c r="N164" s="375">
        <v>0</v>
      </c>
    </row>
    <row r="165" spans="1:14" ht="10.7" customHeight="1">
      <c r="A165" s="374" t="s">
        <v>156</v>
      </c>
      <c r="B165" s="371" t="s">
        <v>150</v>
      </c>
      <c r="C165" s="376">
        <v>0</v>
      </c>
      <c r="D165" s="375">
        <v>0</v>
      </c>
      <c r="E165" s="375">
        <v>0</v>
      </c>
      <c r="F165" s="375">
        <v>0</v>
      </c>
      <c r="G165" s="375">
        <v>0</v>
      </c>
      <c r="H165" s="375">
        <v>0</v>
      </c>
      <c r="I165" s="375">
        <v>0</v>
      </c>
      <c r="J165" s="375">
        <v>0</v>
      </c>
      <c r="K165" s="375">
        <v>0</v>
      </c>
      <c r="L165" s="375">
        <v>0</v>
      </c>
      <c r="M165" s="375">
        <v>0</v>
      </c>
      <c r="N165" s="375">
        <v>0</v>
      </c>
    </row>
    <row r="166" spans="1:14" ht="10.7" customHeight="1">
      <c r="A166" s="374" t="s">
        <v>104</v>
      </c>
      <c r="B166" s="371" t="s">
        <v>797</v>
      </c>
      <c r="C166" s="376">
        <v>0</v>
      </c>
      <c r="D166" s="375">
        <v>0</v>
      </c>
      <c r="E166" s="375">
        <v>0</v>
      </c>
      <c r="F166" s="375">
        <v>0</v>
      </c>
      <c r="G166" s="375">
        <v>0</v>
      </c>
      <c r="H166" s="375">
        <v>0</v>
      </c>
      <c r="I166" s="375">
        <v>0</v>
      </c>
      <c r="J166" s="375">
        <v>0</v>
      </c>
      <c r="K166" s="375">
        <v>0</v>
      </c>
      <c r="L166" s="375">
        <v>0</v>
      </c>
      <c r="M166" s="375">
        <v>0</v>
      </c>
      <c r="N166" s="375">
        <v>0</v>
      </c>
    </row>
    <row r="167" spans="1:14" ht="10.7" customHeight="1">
      <c r="A167" s="370"/>
      <c r="B167" s="371" t="s">
        <v>798</v>
      </c>
      <c r="C167" s="376">
        <v>0</v>
      </c>
      <c r="D167" s="375">
        <v>0</v>
      </c>
      <c r="E167" s="375">
        <v>0</v>
      </c>
      <c r="F167" s="375">
        <v>0</v>
      </c>
      <c r="G167" s="375">
        <v>0</v>
      </c>
      <c r="H167" s="375">
        <v>0</v>
      </c>
      <c r="I167" s="375">
        <v>0</v>
      </c>
      <c r="J167" s="375">
        <v>0</v>
      </c>
      <c r="K167" s="375">
        <v>0</v>
      </c>
      <c r="L167" s="375">
        <v>0</v>
      </c>
      <c r="M167" s="375">
        <v>0</v>
      </c>
      <c r="N167" s="375">
        <v>0</v>
      </c>
    </row>
    <row r="168" spans="1:14" ht="10.7" customHeight="1">
      <c r="A168" s="374" t="s">
        <v>211</v>
      </c>
      <c r="B168" s="371" t="s">
        <v>151</v>
      </c>
      <c r="C168" s="376">
        <v>0</v>
      </c>
      <c r="D168" s="375">
        <v>0</v>
      </c>
      <c r="E168" s="375">
        <v>0</v>
      </c>
      <c r="F168" s="375">
        <v>0</v>
      </c>
      <c r="G168" s="375">
        <v>0</v>
      </c>
      <c r="H168" s="375">
        <v>0</v>
      </c>
      <c r="I168" s="375">
        <v>0</v>
      </c>
      <c r="J168" s="375">
        <v>0</v>
      </c>
      <c r="K168" s="375">
        <v>0</v>
      </c>
      <c r="L168" s="375">
        <v>0</v>
      </c>
      <c r="M168" s="375">
        <v>0</v>
      </c>
      <c r="N168" s="375">
        <v>0</v>
      </c>
    </row>
    <row r="169" spans="1:14" ht="10.7" customHeight="1">
      <c r="A169" s="374" t="s">
        <v>209</v>
      </c>
      <c r="B169" s="371" t="s">
        <v>736</v>
      </c>
      <c r="C169" s="376">
        <v>0</v>
      </c>
      <c r="D169" s="375">
        <v>0</v>
      </c>
      <c r="E169" s="375">
        <v>0</v>
      </c>
      <c r="F169" s="375">
        <v>0</v>
      </c>
      <c r="G169" s="375">
        <v>0</v>
      </c>
      <c r="H169" s="375">
        <v>0</v>
      </c>
      <c r="I169" s="375">
        <v>0</v>
      </c>
      <c r="J169" s="375">
        <v>0</v>
      </c>
      <c r="K169" s="375">
        <v>0</v>
      </c>
      <c r="L169" s="375">
        <v>0</v>
      </c>
      <c r="M169" s="375">
        <v>0</v>
      </c>
      <c r="N169" s="375">
        <v>0</v>
      </c>
    </row>
    <row r="170" spans="1:14" ht="10.7" customHeight="1">
      <c r="A170" s="370"/>
      <c r="B170" s="371" t="s">
        <v>737</v>
      </c>
      <c r="C170" s="376">
        <v>0</v>
      </c>
      <c r="D170" s="375">
        <v>0</v>
      </c>
      <c r="E170" s="375">
        <v>0</v>
      </c>
      <c r="F170" s="375">
        <v>0</v>
      </c>
      <c r="G170" s="375">
        <v>0</v>
      </c>
      <c r="H170" s="375">
        <v>0</v>
      </c>
      <c r="I170" s="375">
        <v>0</v>
      </c>
      <c r="J170" s="375">
        <v>0</v>
      </c>
      <c r="K170" s="375">
        <v>0</v>
      </c>
      <c r="L170" s="375">
        <v>0</v>
      </c>
      <c r="M170" s="375">
        <v>0</v>
      </c>
      <c r="N170" s="375">
        <v>0</v>
      </c>
    </row>
    <row r="171" spans="1:14" ht="10.7" customHeight="1">
      <c r="A171" s="374" t="s">
        <v>210</v>
      </c>
      <c r="B171" s="371" t="s">
        <v>738</v>
      </c>
      <c r="C171" s="376">
        <v>0</v>
      </c>
      <c r="D171" s="375">
        <v>0</v>
      </c>
      <c r="E171" s="375">
        <v>0</v>
      </c>
      <c r="F171" s="375">
        <v>0</v>
      </c>
      <c r="G171" s="375">
        <v>0</v>
      </c>
      <c r="H171" s="375">
        <v>0</v>
      </c>
      <c r="I171" s="375">
        <v>0</v>
      </c>
      <c r="J171" s="375">
        <v>0</v>
      </c>
      <c r="K171" s="375">
        <v>0</v>
      </c>
      <c r="L171" s="375">
        <v>0</v>
      </c>
      <c r="M171" s="375">
        <v>0</v>
      </c>
      <c r="N171" s="375">
        <v>0</v>
      </c>
    </row>
    <row r="172" spans="1:14" ht="10.7" customHeight="1">
      <c r="A172" s="374" t="s">
        <v>132</v>
      </c>
      <c r="B172" s="371" t="s">
        <v>28</v>
      </c>
      <c r="C172" s="376">
        <v>0</v>
      </c>
      <c r="D172" s="375">
        <v>0</v>
      </c>
      <c r="E172" s="375">
        <v>0</v>
      </c>
      <c r="F172" s="375">
        <v>0</v>
      </c>
      <c r="G172" s="375">
        <v>0</v>
      </c>
      <c r="H172" s="375">
        <v>0</v>
      </c>
      <c r="I172" s="375">
        <v>0</v>
      </c>
      <c r="J172" s="375">
        <v>0</v>
      </c>
      <c r="K172" s="375">
        <v>0</v>
      </c>
      <c r="L172" s="375">
        <v>0</v>
      </c>
      <c r="M172" s="375">
        <v>0</v>
      </c>
      <c r="N172" s="375">
        <v>0</v>
      </c>
    </row>
    <row r="173" spans="1:14" ht="10.7" customHeight="1">
      <c r="A173" s="374">
        <v>1</v>
      </c>
      <c r="B173" s="371" t="s">
        <v>739</v>
      </c>
      <c r="C173" s="376">
        <v>0</v>
      </c>
      <c r="D173" s="375">
        <v>0</v>
      </c>
      <c r="E173" s="375">
        <v>0</v>
      </c>
      <c r="F173" s="375">
        <v>0</v>
      </c>
      <c r="G173" s="375">
        <v>0</v>
      </c>
      <c r="H173" s="375">
        <v>0</v>
      </c>
      <c r="I173" s="375">
        <v>0</v>
      </c>
      <c r="J173" s="375">
        <v>0</v>
      </c>
      <c r="K173" s="375">
        <v>0</v>
      </c>
      <c r="L173" s="375">
        <v>0</v>
      </c>
      <c r="M173" s="375">
        <v>0</v>
      </c>
      <c r="N173" s="375">
        <v>0</v>
      </c>
    </row>
    <row r="174" spans="1:14" ht="10.7" customHeight="1">
      <c r="A174" s="374">
        <v>2</v>
      </c>
      <c r="B174" s="371" t="s">
        <v>165</v>
      </c>
      <c r="C174" s="376">
        <v>0</v>
      </c>
      <c r="D174" s="375">
        <v>0</v>
      </c>
      <c r="E174" s="375">
        <v>0</v>
      </c>
      <c r="F174" s="375">
        <v>0</v>
      </c>
      <c r="G174" s="375">
        <v>0</v>
      </c>
      <c r="H174" s="375">
        <v>0</v>
      </c>
      <c r="I174" s="375">
        <v>0</v>
      </c>
      <c r="J174" s="375">
        <v>0</v>
      </c>
      <c r="K174" s="375">
        <v>0</v>
      </c>
      <c r="L174" s="375">
        <v>0</v>
      </c>
      <c r="M174" s="375">
        <v>0</v>
      </c>
      <c r="N174" s="375">
        <v>0</v>
      </c>
    </row>
    <row r="175" spans="1:14" ht="10.7" customHeight="1">
      <c r="A175" s="374" t="s">
        <v>153</v>
      </c>
      <c r="B175" s="371" t="s">
        <v>797</v>
      </c>
      <c r="C175" s="376">
        <v>0</v>
      </c>
      <c r="D175" s="375">
        <v>0</v>
      </c>
      <c r="E175" s="375">
        <v>0</v>
      </c>
      <c r="F175" s="375">
        <v>0</v>
      </c>
      <c r="G175" s="375">
        <v>0</v>
      </c>
      <c r="H175" s="375">
        <v>0</v>
      </c>
      <c r="I175" s="375">
        <v>0</v>
      </c>
      <c r="J175" s="375">
        <v>0</v>
      </c>
      <c r="K175" s="375">
        <v>0</v>
      </c>
      <c r="L175" s="375">
        <v>0</v>
      </c>
      <c r="M175" s="375">
        <v>0</v>
      </c>
      <c r="N175" s="375">
        <v>0</v>
      </c>
    </row>
    <row r="176" spans="1:14" ht="10.7" customHeight="1">
      <c r="A176" s="370"/>
      <c r="B176" s="371" t="s">
        <v>798</v>
      </c>
      <c r="C176" s="376">
        <v>0</v>
      </c>
      <c r="D176" s="375">
        <v>0</v>
      </c>
      <c r="E176" s="375">
        <v>0</v>
      </c>
      <c r="F176" s="375">
        <v>0</v>
      </c>
      <c r="G176" s="375">
        <v>0</v>
      </c>
      <c r="H176" s="375">
        <v>0</v>
      </c>
      <c r="I176" s="375">
        <v>0</v>
      </c>
      <c r="J176" s="375">
        <v>0</v>
      </c>
      <c r="K176" s="375">
        <v>0</v>
      </c>
      <c r="L176" s="375">
        <v>0</v>
      </c>
      <c r="M176" s="375">
        <v>0</v>
      </c>
      <c r="N176" s="375">
        <v>0</v>
      </c>
    </row>
    <row r="177" spans="1:14" ht="10.7" customHeight="1">
      <c r="A177" s="374" t="s">
        <v>105</v>
      </c>
      <c r="B177" s="371" t="s">
        <v>166</v>
      </c>
      <c r="C177" s="372">
        <v>12970461846250</v>
      </c>
      <c r="D177" s="375">
        <v>0</v>
      </c>
      <c r="E177" s="373">
        <v>12970461846250</v>
      </c>
      <c r="F177" s="373">
        <v>7033900321527</v>
      </c>
      <c r="G177" s="373">
        <v>4846946860298</v>
      </c>
      <c r="H177" s="373">
        <v>1089614664425</v>
      </c>
      <c r="I177" s="373">
        <v>12970461846250</v>
      </c>
      <c r="J177" s="375">
        <v>0</v>
      </c>
      <c r="K177" s="373">
        <v>12970461846250</v>
      </c>
      <c r="L177" s="373">
        <v>7033900321527</v>
      </c>
      <c r="M177" s="373">
        <v>4846946860298</v>
      </c>
      <c r="N177" s="373">
        <v>1089614664425</v>
      </c>
    </row>
    <row r="178" spans="1:14" ht="10.7" customHeight="1">
      <c r="A178" s="374" t="s">
        <v>209</v>
      </c>
      <c r="B178" s="371" t="s">
        <v>30</v>
      </c>
      <c r="C178" s="372">
        <v>12813313143290</v>
      </c>
      <c r="D178" s="375">
        <v>0</v>
      </c>
      <c r="E178" s="373">
        <v>12813313143290</v>
      </c>
      <c r="F178" s="373">
        <v>6876751618567</v>
      </c>
      <c r="G178" s="373">
        <v>4846946860298</v>
      </c>
      <c r="H178" s="373">
        <v>1089614664425</v>
      </c>
      <c r="I178" s="373">
        <v>12813313143290</v>
      </c>
      <c r="J178" s="375">
        <v>0</v>
      </c>
      <c r="K178" s="373">
        <v>12813313143290</v>
      </c>
      <c r="L178" s="373">
        <v>6876751618567</v>
      </c>
      <c r="M178" s="373">
        <v>4846946860298</v>
      </c>
      <c r="N178" s="373">
        <v>1089614664425</v>
      </c>
    </row>
    <row r="179" spans="1:14" ht="10.7" customHeight="1">
      <c r="A179" s="374">
        <v>1</v>
      </c>
      <c r="B179" s="371" t="s">
        <v>115</v>
      </c>
      <c r="C179" s="372">
        <v>8823570287000</v>
      </c>
      <c r="D179" s="375">
        <v>0</v>
      </c>
      <c r="E179" s="373">
        <v>8823570287000</v>
      </c>
      <c r="F179" s="373">
        <v>4787581000000</v>
      </c>
      <c r="G179" s="373">
        <v>3464851000000</v>
      </c>
      <c r="H179" s="373">
        <v>571138287000</v>
      </c>
      <c r="I179" s="373">
        <v>8823570287000</v>
      </c>
      <c r="J179" s="375">
        <v>0</v>
      </c>
      <c r="K179" s="373">
        <v>8823570287000</v>
      </c>
      <c r="L179" s="373">
        <v>4787581000000</v>
      </c>
      <c r="M179" s="373">
        <v>3464851000000</v>
      </c>
      <c r="N179" s="373">
        <v>571138287000</v>
      </c>
    </row>
    <row r="180" spans="1:14" ht="10.7" customHeight="1">
      <c r="A180" s="374">
        <v>2</v>
      </c>
      <c r="B180" s="371" t="s">
        <v>116</v>
      </c>
      <c r="C180" s="372">
        <v>3989742856290</v>
      </c>
      <c r="D180" s="375">
        <v>0</v>
      </c>
      <c r="E180" s="373">
        <v>3989742856290</v>
      </c>
      <c r="F180" s="373">
        <v>2089170618567</v>
      </c>
      <c r="G180" s="373">
        <v>1382095860298</v>
      </c>
      <c r="H180" s="373">
        <v>518476377425</v>
      </c>
      <c r="I180" s="373">
        <v>3989742856290</v>
      </c>
      <c r="J180" s="375">
        <v>0</v>
      </c>
      <c r="K180" s="373">
        <v>3989742856290</v>
      </c>
      <c r="L180" s="373">
        <v>2089170618567</v>
      </c>
      <c r="M180" s="373">
        <v>1382095860298</v>
      </c>
      <c r="N180" s="373">
        <v>518476377425</v>
      </c>
    </row>
    <row r="181" spans="1:14" ht="10.7" customHeight="1">
      <c r="A181" s="374">
        <v>2.1</v>
      </c>
      <c r="B181" s="371" t="s">
        <v>63</v>
      </c>
      <c r="C181" s="372">
        <v>3536857129023</v>
      </c>
      <c r="D181" s="375">
        <v>0</v>
      </c>
      <c r="E181" s="373">
        <v>3536857129023</v>
      </c>
      <c r="F181" s="373">
        <v>1636284891300</v>
      </c>
      <c r="G181" s="373">
        <v>1382095860298</v>
      </c>
      <c r="H181" s="373">
        <v>518476377425</v>
      </c>
      <c r="I181" s="373">
        <v>3536857129023</v>
      </c>
      <c r="J181" s="375">
        <v>0</v>
      </c>
      <c r="K181" s="373">
        <v>3536857129023</v>
      </c>
      <c r="L181" s="373">
        <v>1636284891300</v>
      </c>
      <c r="M181" s="373">
        <v>1382095860298</v>
      </c>
      <c r="N181" s="373">
        <v>518476377425</v>
      </c>
    </row>
    <row r="182" spans="1:14" ht="10.7" customHeight="1">
      <c r="A182" s="374">
        <v>2.2000000000000002</v>
      </c>
      <c r="B182" s="371" t="s">
        <v>64</v>
      </c>
      <c r="C182" s="372">
        <v>452885727267</v>
      </c>
      <c r="D182" s="375">
        <v>0</v>
      </c>
      <c r="E182" s="373">
        <v>452885727267</v>
      </c>
      <c r="F182" s="373">
        <v>452885727267</v>
      </c>
      <c r="G182" s="375">
        <v>0</v>
      </c>
      <c r="H182" s="375">
        <v>0</v>
      </c>
      <c r="I182" s="373">
        <v>452885727267</v>
      </c>
      <c r="J182" s="375">
        <v>0</v>
      </c>
      <c r="K182" s="373">
        <v>452885727267</v>
      </c>
      <c r="L182" s="373">
        <v>452885727267</v>
      </c>
      <c r="M182" s="375">
        <v>0</v>
      </c>
      <c r="N182" s="375">
        <v>0</v>
      </c>
    </row>
    <row r="183" spans="1:14" ht="10.7" customHeight="1">
      <c r="A183" s="374" t="s">
        <v>210</v>
      </c>
      <c r="B183" s="371" t="s">
        <v>65</v>
      </c>
      <c r="C183" s="372">
        <v>157148702960</v>
      </c>
      <c r="D183" s="375">
        <v>0</v>
      </c>
      <c r="E183" s="373">
        <v>157148702960</v>
      </c>
      <c r="F183" s="373">
        <v>157148702960</v>
      </c>
      <c r="G183" s="375">
        <v>0</v>
      </c>
      <c r="H183" s="375">
        <v>0</v>
      </c>
      <c r="I183" s="373">
        <v>157148702960</v>
      </c>
      <c r="J183" s="375">
        <v>0</v>
      </c>
      <c r="K183" s="373">
        <v>157148702960</v>
      </c>
      <c r="L183" s="373">
        <v>157148702960</v>
      </c>
      <c r="M183" s="375">
        <v>0</v>
      </c>
      <c r="N183" s="375">
        <v>0</v>
      </c>
    </row>
    <row r="184" spans="1:14" ht="10.7" customHeight="1">
      <c r="A184" s="374" t="s">
        <v>132</v>
      </c>
      <c r="B184" s="371" t="s">
        <v>743</v>
      </c>
      <c r="C184" s="376">
        <v>0</v>
      </c>
      <c r="D184" s="375">
        <v>0</v>
      </c>
      <c r="E184" s="375">
        <v>0</v>
      </c>
      <c r="F184" s="375">
        <v>0</v>
      </c>
      <c r="G184" s="375">
        <v>0</v>
      </c>
      <c r="H184" s="375">
        <v>0</v>
      </c>
      <c r="I184" s="375">
        <v>0</v>
      </c>
      <c r="J184" s="375">
        <v>0</v>
      </c>
      <c r="K184" s="375">
        <v>0</v>
      </c>
      <c r="L184" s="375">
        <v>0</v>
      </c>
      <c r="M184" s="375">
        <v>0</v>
      </c>
      <c r="N184" s="375">
        <v>0</v>
      </c>
    </row>
    <row r="185" spans="1:14" ht="10.7" customHeight="1">
      <c r="A185" s="374" t="s">
        <v>153</v>
      </c>
      <c r="B185" s="371" t="s">
        <v>799</v>
      </c>
      <c r="C185" s="376">
        <v>0</v>
      </c>
      <c r="D185" s="375">
        <v>0</v>
      </c>
      <c r="E185" s="375">
        <v>0</v>
      </c>
      <c r="F185" s="375">
        <v>0</v>
      </c>
      <c r="G185" s="375">
        <v>0</v>
      </c>
      <c r="H185" s="375">
        <v>0</v>
      </c>
      <c r="I185" s="375">
        <v>0</v>
      </c>
      <c r="J185" s="375">
        <v>0</v>
      </c>
      <c r="K185" s="375">
        <v>0</v>
      </c>
      <c r="L185" s="375">
        <v>0</v>
      </c>
      <c r="M185" s="375">
        <v>0</v>
      </c>
      <c r="N185" s="375">
        <v>0</v>
      </c>
    </row>
    <row r="186" spans="1:14" ht="10.7" customHeight="1">
      <c r="A186" s="370"/>
      <c r="B186" s="371" t="s">
        <v>800</v>
      </c>
      <c r="C186" s="376">
        <v>0</v>
      </c>
      <c r="D186" s="375">
        <v>0</v>
      </c>
      <c r="E186" s="375">
        <v>0</v>
      </c>
      <c r="F186" s="375">
        <v>0</v>
      </c>
      <c r="G186" s="375">
        <v>0</v>
      </c>
      <c r="H186" s="375">
        <v>0</v>
      </c>
      <c r="I186" s="375">
        <v>0</v>
      </c>
      <c r="J186" s="375">
        <v>0</v>
      </c>
      <c r="K186" s="375">
        <v>0</v>
      </c>
      <c r="L186" s="375">
        <v>0</v>
      </c>
      <c r="M186" s="375">
        <v>0</v>
      </c>
      <c r="N186" s="375">
        <v>0</v>
      </c>
    </row>
    <row r="187" spans="1:14" ht="10.7" customHeight="1">
      <c r="A187" s="374" t="s">
        <v>108</v>
      </c>
      <c r="B187" s="371" t="s">
        <v>801</v>
      </c>
      <c r="C187" s="372">
        <v>3530653603288</v>
      </c>
      <c r="D187" s="375">
        <v>0</v>
      </c>
      <c r="E187" s="373">
        <v>3530653603288</v>
      </c>
      <c r="F187" s="373">
        <v>2660637000000</v>
      </c>
      <c r="G187" s="373">
        <v>797802624373</v>
      </c>
      <c r="H187" s="373">
        <v>72213978915</v>
      </c>
      <c r="I187" s="373">
        <v>3530653603288</v>
      </c>
      <c r="J187" s="375">
        <v>0</v>
      </c>
      <c r="K187" s="373">
        <v>3530653603288</v>
      </c>
      <c r="L187" s="373">
        <v>2660637000000</v>
      </c>
      <c r="M187" s="373">
        <v>797802624373</v>
      </c>
      <c r="N187" s="373">
        <v>72213978915</v>
      </c>
    </row>
    <row r="188" spans="1:14" ht="10.7" customHeight="1">
      <c r="A188" s="374" t="s">
        <v>209</v>
      </c>
      <c r="B188" s="371" t="s">
        <v>67</v>
      </c>
      <c r="C188" s="372">
        <v>3530653603288</v>
      </c>
      <c r="D188" s="375">
        <v>0</v>
      </c>
      <c r="E188" s="373">
        <v>3530653603288</v>
      </c>
      <c r="F188" s="373">
        <v>2660637000000</v>
      </c>
      <c r="G188" s="373">
        <v>797802624373</v>
      </c>
      <c r="H188" s="373">
        <v>72213978915</v>
      </c>
      <c r="I188" s="373">
        <v>3530653603288</v>
      </c>
      <c r="J188" s="375">
        <v>0</v>
      </c>
      <c r="K188" s="373">
        <v>3530653603288</v>
      </c>
      <c r="L188" s="373">
        <v>2660637000000</v>
      </c>
      <c r="M188" s="373">
        <v>797802624373</v>
      </c>
      <c r="N188" s="373">
        <v>72213978915</v>
      </c>
    </row>
    <row r="189" spans="1:14" ht="10.7" customHeight="1">
      <c r="A189" s="374" t="s">
        <v>210</v>
      </c>
      <c r="B189" s="371" t="s">
        <v>802</v>
      </c>
      <c r="C189" s="376">
        <v>0</v>
      </c>
      <c r="D189" s="375">
        <v>0</v>
      </c>
      <c r="E189" s="375">
        <v>0</v>
      </c>
      <c r="F189" s="375">
        <v>0</v>
      </c>
      <c r="G189" s="375">
        <v>0</v>
      </c>
      <c r="H189" s="375">
        <v>0</v>
      </c>
      <c r="I189" s="375">
        <v>0</v>
      </c>
      <c r="J189" s="375">
        <v>0</v>
      </c>
      <c r="K189" s="375">
        <v>0</v>
      </c>
      <c r="L189" s="375">
        <v>0</v>
      </c>
      <c r="M189" s="375">
        <v>0</v>
      </c>
      <c r="N189" s="375">
        <v>0</v>
      </c>
    </row>
    <row r="190" spans="1:14" ht="10.7" customHeight="1">
      <c r="A190" s="370"/>
      <c r="B190" s="371" t="s">
        <v>800</v>
      </c>
      <c r="C190" s="376">
        <v>0</v>
      </c>
      <c r="D190" s="375">
        <v>0</v>
      </c>
      <c r="E190" s="375">
        <v>0</v>
      </c>
      <c r="F190" s="375">
        <v>0</v>
      </c>
      <c r="G190" s="375">
        <v>0</v>
      </c>
      <c r="H190" s="375">
        <v>0</v>
      </c>
      <c r="I190" s="375">
        <v>0</v>
      </c>
      <c r="J190" s="375">
        <v>0</v>
      </c>
      <c r="K190" s="375">
        <v>0</v>
      </c>
      <c r="L190" s="375">
        <v>0</v>
      </c>
      <c r="M190" s="375">
        <v>0</v>
      </c>
      <c r="N190" s="375">
        <v>0</v>
      </c>
    </row>
    <row r="191" spans="1:14" ht="10.7" customHeight="1">
      <c r="A191" s="374" t="s">
        <v>88</v>
      </c>
      <c r="B191" s="371" t="s">
        <v>68</v>
      </c>
      <c r="C191" s="372">
        <v>1031076791304</v>
      </c>
      <c r="D191" s="375">
        <v>0</v>
      </c>
      <c r="E191" s="373">
        <v>1031076791304</v>
      </c>
      <c r="F191" s="373">
        <v>386106239161</v>
      </c>
      <c r="G191" s="373">
        <v>558725441743</v>
      </c>
      <c r="H191" s="373">
        <v>86245110400</v>
      </c>
      <c r="I191" s="373">
        <v>1031076791304</v>
      </c>
      <c r="J191" s="375">
        <v>0</v>
      </c>
      <c r="K191" s="373">
        <v>1031076791304</v>
      </c>
      <c r="L191" s="373">
        <v>386106239161</v>
      </c>
      <c r="M191" s="373">
        <v>558725441743</v>
      </c>
      <c r="N191" s="373">
        <v>86245110400</v>
      </c>
    </row>
    <row r="192" spans="1:14" ht="10.7" customHeight="1">
      <c r="A192" s="374" t="s">
        <v>209</v>
      </c>
      <c r="B192" s="371" t="s">
        <v>152</v>
      </c>
      <c r="C192" s="372">
        <v>1031076791304</v>
      </c>
      <c r="D192" s="375">
        <v>0</v>
      </c>
      <c r="E192" s="373">
        <v>1031076791304</v>
      </c>
      <c r="F192" s="373">
        <v>386106239161</v>
      </c>
      <c r="G192" s="373">
        <v>558725441743</v>
      </c>
      <c r="H192" s="373">
        <v>86245110400</v>
      </c>
      <c r="I192" s="373">
        <v>1031076791304</v>
      </c>
      <c r="J192" s="375">
        <v>0</v>
      </c>
      <c r="K192" s="373">
        <v>1031076791304</v>
      </c>
      <c r="L192" s="373">
        <v>386106239161</v>
      </c>
      <c r="M192" s="373">
        <v>558725441743</v>
      </c>
      <c r="N192" s="373">
        <v>86245110400</v>
      </c>
    </row>
    <row r="193" spans="1:14" ht="10.7" customHeight="1">
      <c r="A193" s="374" t="s">
        <v>210</v>
      </c>
      <c r="B193" s="371" t="s">
        <v>797</v>
      </c>
      <c r="C193" s="376">
        <v>0</v>
      </c>
      <c r="D193" s="375">
        <v>0</v>
      </c>
      <c r="E193" s="375">
        <v>0</v>
      </c>
      <c r="F193" s="375">
        <v>0</v>
      </c>
      <c r="G193" s="375">
        <v>0</v>
      </c>
      <c r="H193" s="375">
        <v>0</v>
      </c>
      <c r="I193" s="375">
        <v>0</v>
      </c>
      <c r="J193" s="375">
        <v>0</v>
      </c>
      <c r="K193" s="375">
        <v>0</v>
      </c>
      <c r="L193" s="375">
        <v>0</v>
      </c>
      <c r="M193" s="375">
        <v>0</v>
      </c>
      <c r="N193" s="375">
        <v>0</v>
      </c>
    </row>
    <row r="194" spans="1:14" ht="10.7" customHeight="1">
      <c r="A194" s="370"/>
      <c r="B194" s="371" t="s">
        <v>800</v>
      </c>
      <c r="C194" s="376">
        <v>0</v>
      </c>
      <c r="D194" s="375">
        <v>0</v>
      </c>
      <c r="E194" s="375">
        <v>0</v>
      </c>
      <c r="F194" s="375">
        <v>0</v>
      </c>
      <c r="G194" s="375">
        <v>0</v>
      </c>
      <c r="H194" s="375">
        <v>0</v>
      </c>
      <c r="I194" s="375">
        <v>0</v>
      </c>
      <c r="J194" s="375">
        <v>0</v>
      </c>
      <c r="K194" s="375">
        <v>0</v>
      </c>
      <c r="L194" s="375">
        <v>0</v>
      </c>
      <c r="M194" s="375">
        <v>0</v>
      </c>
      <c r="N194" s="375">
        <v>0</v>
      </c>
    </row>
    <row r="195" spans="1:14" ht="8.25" customHeight="1">
      <c r="A195" s="364"/>
      <c r="B195" s="364"/>
      <c r="C195" s="364"/>
      <c r="D195" s="364"/>
      <c r="E195" s="364"/>
      <c r="F195" s="364"/>
      <c r="G195" s="364"/>
      <c r="H195" s="364"/>
      <c r="I195" s="364"/>
      <c r="J195" s="364"/>
      <c r="K195" s="364"/>
      <c r="L195" s="364"/>
      <c r="M195" s="364"/>
      <c r="N195" s="364"/>
    </row>
    <row r="196" spans="1:14" ht="9.1999999999999993" customHeight="1">
      <c r="A196" s="364"/>
      <c r="B196" s="446"/>
      <c r="C196" s="446"/>
      <c r="D196" s="446"/>
      <c r="E196" s="446"/>
      <c r="F196" s="446"/>
      <c r="G196" s="446"/>
      <c r="H196" s="446"/>
      <c r="I196" s="448" t="s">
        <v>913</v>
      </c>
      <c r="J196" s="448"/>
      <c r="K196" s="448"/>
      <c r="L196" s="448"/>
      <c r="M196" s="448"/>
      <c r="N196" s="364"/>
    </row>
    <row r="197" spans="1:14" ht="9.1999999999999993" customHeight="1">
      <c r="A197" s="364"/>
      <c r="B197" s="445" t="s">
        <v>803</v>
      </c>
      <c r="C197" s="445"/>
      <c r="D197" s="445" t="s">
        <v>69</v>
      </c>
      <c r="E197" s="445"/>
      <c r="F197" s="445"/>
      <c r="G197" s="445"/>
      <c r="H197" s="445"/>
      <c r="I197" s="448" t="s">
        <v>70</v>
      </c>
      <c r="J197" s="448"/>
      <c r="K197" s="448"/>
      <c r="L197" s="448"/>
      <c r="M197" s="448"/>
      <c r="N197" s="364"/>
    </row>
    <row r="198" spans="1:14" ht="8.1" customHeight="1">
      <c r="A198" s="364"/>
      <c r="B198" s="446"/>
      <c r="C198" s="446"/>
      <c r="D198" s="446"/>
      <c r="E198" s="446"/>
      <c r="F198" s="446"/>
      <c r="G198" s="446"/>
      <c r="H198" s="446"/>
      <c r="I198" s="446"/>
      <c r="J198" s="446"/>
      <c r="K198" s="446"/>
      <c r="L198" s="446"/>
      <c r="M198" s="446"/>
      <c r="N198" s="364"/>
    </row>
    <row r="199" spans="1:14" ht="8.1" customHeight="1">
      <c r="A199" s="364"/>
      <c r="B199" s="446"/>
      <c r="C199" s="446"/>
      <c r="D199" s="446"/>
      <c r="E199" s="446"/>
      <c r="F199" s="446"/>
      <c r="G199" s="446"/>
      <c r="H199" s="446"/>
      <c r="I199" s="446"/>
      <c r="J199" s="446"/>
      <c r="K199" s="446"/>
      <c r="L199" s="446"/>
      <c r="M199" s="446"/>
      <c r="N199" s="364"/>
    </row>
    <row r="200" spans="1:14" ht="8.1" customHeight="1">
      <c r="A200" s="364"/>
      <c r="B200" s="446"/>
      <c r="C200" s="446"/>
      <c r="D200" s="446"/>
      <c r="E200" s="446"/>
      <c r="F200" s="446"/>
      <c r="G200" s="446"/>
      <c r="H200" s="446"/>
      <c r="I200" s="446"/>
      <c r="J200" s="446"/>
      <c r="K200" s="446"/>
      <c r="L200" s="446"/>
      <c r="M200" s="446"/>
      <c r="N200" s="364"/>
    </row>
    <row r="201" spans="1:14" ht="8.1" customHeight="1">
      <c r="A201" s="364"/>
      <c r="B201" s="446"/>
      <c r="C201" s="446"/>
      <c r="D201" s="446"/>
      <c r="E201" s="446"/>
      <c r="F201" s="446"/>
      <c r="G201" s="446"/>
      <c r="H201" s="446"/>
      <c r="I201" s="446"/>
      <c r="J201" s="446"/>
      <c r="K201" s="446"/>
      <c r="L201" s="446"/>
      <c r="M201" s="446"/>
      <c r="N201" s="364"/>
    </row>
    <row r="202" spans="1:14" ht="9.1999999999999993" customHeight="1">
      <c r="A202" s="364"/>
      <c r="B202" s="445" t="s">
        <v>804</v>
      </c>
      <c r="C202" s="445"/>
      <c r="D202" s="445" t="s">
        <v>804</v>
      </c>
      <c r="E202" s="445"/>
      <c r="F202" s="445"/>
      <c r="G202" s="445"/>
      <c r="H202" s="445"/>
      <c r="I202" s="445" t="s">
        <v>804</v>
      </c>
      <c r="J202" s="445"/>
      <c r="K202" s="445"/>
      <c r="L202" s="445"/>
      <c r="M202" s="445"/>
      <c r="N202" s="364"/>
    </row>
  </sheetData>
  <mergeCells count="42">
    <mergeCell ref="B199:C199"/>
    <mergeCell ref="D199:H199"/>
    <mergeCell ref="I199:M199"/>
    <mergeCell ref="B202:C202"/>
    <mergeCell ref="D202:H202"/>
    <mergeCell ref="I202:M202"/>
    <mergeCell ref="B200:C200"/>
    <mergeCell ref="D200:H200"/>
    <mergeCell ref="I200:M200"/>
    <mergeCell ref="B201:C201"/>
    <mergeCell ref="D201:H201"/>
    <mergeCell ref="I201:M201"/>
    <mergeCell ref="D196:H196"/>
    <mergeCell ref="I196:M196"/>
    <mergeCell ref="B198:C198"/>
    <mergeCell ref="D198:H198"/>
    <mergeCell ref="I198:M198"/>
    <mergeCell ref="B197:C197"/>
    <mergeCell ref="D197:H197"/>
    <mergeCell ref="I197:M197"/>
    <mergeCell ref="A8:A10"/>
    <mergeCell ref="B8:B10"/>
    <mergeCell ref="C8:H8"/>
    <mergeCell ref="I8:N8"/>
    <mergeCell ref="C9:C10"/>
    <mergeCell ref="D9:D10"/>
    <mergeCell ref="E9:E10"/>
    <mergeCell ref="F9:H9"/>
    <mergeCell ref="I9:I10"/>
    <mergeCell ref="J9:J10"/>
    <mergeCell ref="K9:K10"/>
    <mergeCell ref="L9:N9"/>
    <mergeCell ref="B196:C196"/>
    <mergeCell ref="L7:N7"/>
    <mergeCell ref="A1:E1"/>
    <mergeCell ref="K1:N1"/>
    <mergeCell ref="A2:E2"/>
    <mergeCell ref="K2:N2"/>
    <mergeCell ref="A3:N3"/>
    <mergeCell ref="A6:N6"/>
    <mergeCell ref="A4:N4"/>
    <mergeCell ref="A5:N5"/>
  </mergeCells>
  <printOptions headings="1"/>
  <pageMargins left="0.19685039370078741" right="0.19685039370078741" top="0.19685039370078741" bottom="0.23622047244094491" header="0.15748031496062992" footer="0.15748031496062992"/>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AB121"/>
  <sheetViews>
    <sheetView topLeftCell="A11" zoomScale="90" zoomScaleNormal="90" workbookViewId="0">
      <pane xSplit="2" ySplit="5" topLeftCell="C109" activePane="bottomRight" state="frozen"/>
      <selection activeCell="L29" sqref="L29"/>
      <selection pane="topRight" activeCell="L29" sqref="L29"/>
      <selection pane="bottomLeft" activeCell="L29" sqref="L29"/>
      <selection pane="bottomRight" activeCell="N15" sqref="N15"/>
    </sheetView>
  </sheetViews>
  <sheetFormatPr defaultRowHeight="12.75"/>
  <cols>
    <col min="1" max="1" width="8.28515625" customWidth="1"/>
    <col min="2" max="2" width="41.140625" customWidth="1"/>
    <col min="3" max="5" width="19.5703125" hidden="1" customWidth="1"/>
    <col min="6" max="7" width="18.28515625" hidden="1" customWidth="1"/>
    <col min="8" max="8" width="16.5703125" hidden="1" customWidth="1"/>
    <col min="9" max="11" width="19.5703125" customWidth="1"/>
    <col min="12" max="12" width="19.5703125" bestFit="1" customWidth="1"/>
    <col min="13" max="13" width="18.28515625" customWidth="1"/>
    <col min="14" max="14" width="18.42578125" bestFit="1" customWidth="1"/>
    <col min="15" max="15" width="18.7109375" bestFit="1" customWidth="1"/>
    <col min="16" max="16" width="14.85546875" bestFit="1" customWidth="1"/>
    <col min="33" max="33" width="18.7109375" bestFit="1" customWidth="1"/>
  </cols>
  <sheetData>
    <row r="1" spans="1:16" ht="15.75" customHeight="1">
      <c r="A1" s="465" t="s">
        <v>71</v>
      </c>
      <c r="B1" s="465"/>
      <c r="C1" s="465"/>
      <c r="D1" s="465"/>
      <c r="E1" s="465"/>
      <c r="F1" s="465"/>
      <c r="G1" s="465"/>
      <c r="H1" s="465"/>
      <c r="I1" s="465"/>
      <c r="J1" s="465"/>
      <c r="K1" s="465"/>
      <c r="L1" s="466" t="s">
        <v>72</v>
      </c>
      <c r="M1" s="466"/>
      <c r="N1" s="466"/>
    </row>
    <row r="2" spans="1:16" ht="15.75" customHeight="1">
      <c r="A2" s="465" t="s">
        <v>73</v>
      </c>
      <c r="B2" s="465"/>
      <c r="C2" s="465"/>
      <c r="D2" s="465"/>
      <c r="E2" s="465"/>
      <c r="F2" s="465"/>
      <c r="G2" s="465"/>
      <c r="H2" s="465"/>
      <c r="I2" s="465"/>
      <c r="J2" s="465"/>
      <c r="K2" s="465"/>
      <c r="L2" s="466" t="s">
        <v>74</v>
      </c>
      <c r="M2" s="466"/>
      <c r="N2" s="466"/>
    </row>
    <row r="3" spans="1:16" ht="18" customHeight="1">
      <c r="A3" s="467" t="s">
        <v>399</v>
      </c>
      <c r="B3" s="467"/>
      <c r="C3" s="467"/>
      <c r="D3" s="467"/>
      <c r="E3" s="467"/>
      <c r="F3" s="467"/>
      <c r="G3" s="467"/>
      <c r="H3" s="467"/>
      <c r="I3" s="467"/>
      <c r="J3" s="467"/>
      <c r="K3" s="467"/>
      <c r="L3" s="467"/>
      <c r="M3" s="467"/>
      <c r="N3" s="467"/>
    </row>
    <row r="4" spans="1:16" ht="15.75" customHeight="1">
      <c r="A4" s="457" t="s">
        <v>400</v>
      </c>
      <c r="B4" s="457"/>
      <c r="C4" s="457"/>
      <c r="D4" s="457"/>
      <c r="E4" s="457"/>
      <c r="F4" s="457"/>
      <c r="G4" s="457"/>
      <c r="H4" s="457"/>
      <c r="I4" s="457"/>
      <c r="J4" s="457"/>
      <c r="K4" s="457"/>
      <c r="L4" s="457"/>
      <c r="M4" s="457"/>
      <c r="N4" s="457"/>
    </row>
    <row r="5" spans="1:16" ht="15.75" customHeight="1">
      <c r="A5" s="457" t="s">
        <v>300</v>
      </c>
      <c r="B5" s="457"/>
      <c r="C5" s="457"/>
      <c r="D5" s="457"/>
      <c r="E5" s="457"/>
      <c r="F5" s="457"/>
      <c r="G5" s="457"/>
      <c r="H5" s="457"/>
      <c r="I5" s="457"/>
      <c r="J5" s="457"/>
      <c r="K5" s="457"/>
      <c r="L5" s="457"/>
      <c r="M5" s="457"/>
      <c r="N5" s="457"/>
    </row>
    <row r="6" spans="1:16" ht="15.75" customHeight="1">
      <c r="A6" s="457" t="s">
        <v>75</v>
      </c>
      <c r="B6" s="457"/>
      <c r="C6" s="457"/>
      <c r="D6" s="457"/>
      <c r="E6" s="457"/>
      <c r="F6" s="457"/>
      <c r="G6" s="457"/>
      <c r="H6" s="457"/>
      <c r="I6" s="457"/>
      <c r="J6" s="457"/>
      <c r="K6" s="457"/>
      <c r="L6" s="457"/>
      <c r="M6" s="457"/>
      <c r="N6" s="457"/>
    </row>
    <row r="7" spans="1:16" ht="15.75" customHeight="1">
      <c r="A7" s="446"/>
      <c r="B7" s="446"/>
      <c r="C7" s="446"/>
      <c r="D7" s="446"/>
      <c r="E7" s="446"/>
      <c r="F7" s="446"/>
      <c r="G7" s="446"/>
      <c r="H7" s="446"/>
      <c r="I7" s="446"/>
      <c r="J7" s="446"/>
      <c r="K7" s="446"/>
      <c r="L7" s="446"/>
      <c r="M7" s="446"/>
      <c r="N7" s="446"/>
    </row>
    <row r="8" spans="1:16" ht="15.75" customHeight="1">
      <c r="A8" s="446"/>
      <c r="B8" s="446"/>
      <c r="C8" s="446"/>
      <c r="D8" s="446"/>
      <c r="E8" s="446"/>
      <c r="F8" s="446"/>
      <c r="G8" s="446"/>
      <c r="H8" s="446"/>
      <c r="I8" s="446"/>
      <c r="J8" s="446"/>
      <c r="K8" s="446"/>
      <c r="L8" s="446"/>
      <c r="M8" s="446"/>
      <c r="N8" s="446"/>
    </row>
    <row r="9" spans="1:16" ht="15.75" customHeight="1">
      <c r="A9" s="457" t="s">
        <v>401</v>
      </c>
      <c r="B9" s="457"/>
      <c r="C9" s="457"/>
      <c r="D9" s="457"/>
      <c r="E9" s="457"/>
      <c r="F9" s="457"/>
      <c r="G9" s="457"/>
      <c r="H9" s="457"/>
      <c r="I9" s="457"/>
      <c r="J9" s="457"/>
      <c r="K9" s="457"/>
      <c r="L9" s="457"/>
      <c r="M9" s="457"/>
      <c r="N9" s="457"/>
    </row>
    <row r="10" spans="1:16" ht="15.75" customHeight="1">
      <c r="A10" s="463"/>
      <c r="B10" s="463"/>
      <c r="C10" s="463"/>
      <c r="D10" s="463"/>
      <c r="E10" s="463"/>
      <c r="F10" s="463"/>
      <c r="G10" s="463"/>
      <c r="H10" s="463"/>
      <c r="I10" s="463"/>
      <c r="J10" s="463"/>
      <c r="K10" s="463"/>
      <c r="L10" s="463"/>
      <c r="M10" s="463"/>
      <c r="N10" s="463"/>
    </row>
    <row r="11" spans="1:16" ht="15.75" customHeight="1">
      <c r="A11" s="461" t="s">
        <v>206</v>
      </c>
      <c r="B11" s="461" t="s">
        <v>203</v>
      </c>
      <c r="C11" s="458" t="s">
        <v>281</v>
      </c>
      <c r="D11" s="459"/>
      <c r="E11" s="459"/>
      <c r="F11" s="459"/>
      <c r="G11" s="459"/>
      <c r="H11" s="460"/>
      <c r="I11" s="458" t="s">
        <v>282</v>
      </c>
      <c r="J11" s="459"/>
      <c r="K11" s="459"/>
      <c r="L11" s="459"/>
      <c r="M11" s="459"/>
      <c r="N11" s="460"/>
    </row>
    <row r="12" spans="1:16" ht="15.75" customHeight="1">
      <c r="A12" s="464"/>
      <c r="B12" s="464"/>
      <c r="C12" s="461" t="s">
        <v>43</v>
      </c>
      <c r="D12" s="461" t="s">
        <v>246</v>
      </c>
      <c r="E12" s="461" t="s">
        <v>37</v>
      </c>
      <c r="F12" s="458" t="s">
        <v>48</v>
      </c>
      <c r="G12" s="459"/>
      <c r="H12" s="460"/>
      <c r="I12" s="461" t="s">
        <v>43</v>
      </c>
      <c r="J12" s="461" t="s">
        <v>246</v>
      </c>
      <c r="K12" s="461" t="s">
        <v>37</v>
      </c>
      <c r="L12" s="458" t="s">
        <v>48</v>
      </c>
      <c r="M12" s="459"/>
      <c r="N12" s="460"/>
    </row>
    <row r="13" spans="1:16" ht="15.75" customHeight="1">
      <c r="A13" s="462"/>
      <c r="B13" s="462"/>
      <c r="C13" s="462"/>
      <c r="D13" s="462"/>
      <c r="E13" s="462"/>
      <c r="F13" s="191" t="s">
        <v>76</v>
      </c>
      <c r="G13" s="191" t="s">
        <v>77</v>
      </c>
      <c r="H13" s="191" t="s">
        <v>78</v>
      </c>
      <c r="I13" s="462"/>
      <c r="J13" s="462"/>
      <c r="K13" s="462"/>
      <c r="L13" s="191" t="s">
        <v>76</v>
      </c>
      <c r="M13" s="191" t="s">
        <v>77</v>
      </c>
      <c r="N13" s="191" t="s">
        <v>78</v>
      </c>
    </row>
    <row r="14" spans="1:16">
      <c r="A14" s="192">
        <v>1</v>
      </c>
      <c r="B14" s="193">
        <v>2</v>
      </c>
      <c r="C14" s="193" t="s">
        <v>283</v>
      </c>
      <c r="D14" s="193">
        <v>4</v>
      </c>
      <c r="E14" s="193" t="s">
        <v>284</v>
      </c>
      <c r="F14" s="193">
        <v>6</v>
      </c>
      <c r="G14" s="193">
        <v>7</v>
      </c>
      <c r="H14" s="193">
        <v>8</v>
      </c>
      <c r="I14" s="193" t="s">
        <v>285</v>
      </c>
      <c r="J14" s="193">
        <v>10</v>
      </c>
      <c r="K14" s="193" t="s">
        <v>286</v>
      </c>
      <c r="L14" s="193">
        <v>12</v>
      </c>
      <c r="M14" s="193">
        <v>13</v>
      </c>
      <c r="N14" s="193">
        <v>14</v>
      </c>
    </row>
    <row r="15" spans="1:16" ht="14.25">
      <c r="A15" s="149"/>
      <c r="B15" s="194" t="s">
        <v>79</v>
      </c>
      <c r="C15" s="195">
        <f>SUM(D15:E15)</f>
        <v>31117799766643</v>
      </c>
      <c r="D15" s="195">
        <f>+D16+D88+D96+D97+D102+D106</f>
        <v>9076672682592</v>
      </c>
      <c r="E15" s="195">
        <f>SUM(F15:H15)</f>
        <v>22041127084051</v>
      </c>
      <c r="F15" s="195">
        <f>+F16+F88+F96+F97+F102+F106</f>
        <v>13543056244366</v>
      </c>
      <c r="G15" s="195">
        <f>+G16+G88+G96+G97+G102+G106</f>
        <v>7247257994091</v>
      </c>
      <c r="H15" s="195">
        <f>+H16+H88+H96+H97+H102+H106</f>
        <v>1250812845594</v>
      </c>
      <c r="I15" s="195">
        <f>SUM(J15:K15)</f>
        <v>31117799766643</v>
      </c>
      <c r="J15" s="195">
        <f>+J16+J88+J96+J97+J102+J106</f>
        <v>9076672682592</v>
      </c>
      <c r="K15" s="195">
        <f>SUM(L15:N15)</f>
        <v>22041127084051</v>
      </c>
      <c r="L15" s="195">
        <f>+L16+L88+L96+L97+L102+L106</f>
        <v>13543056244366</v>
      </c>
      <c r="M15" s="195">
        <f>+M16+M88+M96+M97+M102+M106</f>
        <v>7247257994091</v>
      </c>
      <c r="N15" s="195">
        <f>+N16+N88+N96+N97+N102+N106</f>
        <v>1250812845594</v>
      </c>
      <c r="O15" s="144">
        <f>+'B3-01-Tabmis'!D16</f>
        <v>9076672682592</v>
      </c>
      <c r="P15" s="144">
        <f>+O15-D15</f>
        <v>0</v>
      </c>
    </row>
    <row r="16" spans="1:16" ht="14.25">
      <c r="A16" s="160" t="s">
        <v>208</v>
      </c>
      <c r="B16" s="194" t="s">
        <v>80</v>
      </c>
      <c r="C16" s="195">
        <f t="shared" ref="C16:C81" si="0">SUM(D16:E16)</f>
        <v>13643910004652</v>
      </c>
      <c r="D16" s="195">
        <f>+D17+D49+D50+D77+D81+D82+D86+D87</f>
        <v>2199915164025</v>
      </c>
      <c r="E16" s="195">
        <f t="shared" ref="E16:E81" si="1">SUM(F16:H16)</f>
        <v>11443994840627</v>
      </c>
      <c r="F16" s="195">
        <f>+F17+F49+F50+F77+F81+F82+F86+F87</f>
        <v>5236264748782</v>
      </c>
      <c r="G16" s="195">
        <f>+G17+G49+G50+G77+G81+G82+G86+G87</f>
        <v>5046105647159</v>
      </c>
      <c r="H16" s="195">
        <f>+H17+H49+H50+H77+H81+H82+H86+H87</f>
        <v>1161624444686</v>
      </c>
      <c r="I16" s="195">
        <f t="shared" ref="I16:I79" si="2">SUM(J16:K16)</f>
        <v>13643910004652</v>
      </c>
      <c r="J16" s="195">
        <f>+J17+J49+J50+J77+J81+J82+J86+J87</f>
        <v>2199915164025</v>
      </c>
      <c r="K16" s="195">
        <f t="shared" ref="K16:K79" si="3">SUM(L16:N16)</f>
        <v>11443994840627</v>
      </c>
      <c r="L16" s="195">
        <f>+L17+L49+L50+L77+L81+L82+L86+L87</f>
        <v>5236264748782</v>
      </c>
      <c r="M16" s="195">
        <f>+M17+M49+M50+M77+M81+M82+M86+M87</f>
        <v>5046105647159</v>
      </c>
      <c r="N16" s="195">
        <f>+N17+N49+N50+N77+N81+N82+N86+N87</f>
        <v>1161624444686</v>
      </c>
      <c r="O16" s="144">
        <f>+'B3-01-Tabmis'!D17</f>
        <v>2199915164025</v>
      </c>
      <c r="P16" s="144">
        <f t="shared" ref="P16:P81" si="4">+O16-D16</f>
        <v>0</v>
      </c>
    </row>
    <row r="17" spans="1:16" ht="14.25">
      <c r="A17" s="160" t="s">
        <v>209</v>
      </c>
      <c r="B17" s="194" t="s">
        <v>47</v>
      </c>
      <c r="C17" s="195">
        <f t="shared" si="0"/>
        <v>4737743218926</v>
      </c>
      <c r="D17" s="195">
        <f>+D18+D47+D48</f>
        <v>826133947467</v>
      </c>
      <c r="E17" s="195">
        <f t="shared" si="1"/>
        <v>3911609271459</v>
      </c>
      <c r="F17" s="195">
        <f>+F18+F47+F48</f>
        <v>2825663338642</v>
      </c>
      <c r="G17" s="195">
        <f>+G18+G47+G48</f>
        <v>1064047302817</v>
      </c>
      <c r="H17" s="195">
        <f>+H18+H47+H48</f>
        <v>21898630000</v>
      </c>
      <c r="I17" s="195">
        <f t="shared" si="2"/>
        <v>4737743218926</v>
      </c>
      <c r="J17" s="195">
        <f>+J18+J47+J48</f>
        <v>826133947467</v>
      </c>
      <c r="K17" s="195">
        <f t="shared" si="3"/>
        <v>3911609271459</v>
      </c>
      <c r="L17" s="195">
        <f>+L18+L47+L48</f>
        <v>2825663338642</v>
      </c>
      <c r="M17" s="195">
        <f>+M18+M47+M48</f>
        <v>1064047302817</v>
      </c>
      <c r="N17" s="195">
        <f>+N18+N47+N48</f>
        <v>21898630000</v>
      </c>
      <c r="O17" s="144">
        <f>+'B3-01-Tabmis'!D18</f>
        <v>826133947467</v>
      </c>
      <c r="P17" s="144">
        <f t="shared" si="4"/>
        <v>0</v>
      </c>
    </row>
    <row r="18" spans="1:16" ht="14.25">
      <c r="A18" s="160">
        <v>1</v>
      </c>
      <c r="B18" s="194" t="s">
        <v>402</v>
      </c>
      <c r="C18" s="195">
        <f t="shared" si="0"/>
        <v>4574118559575</v>
      </c>
      <c r="D18" s="195">
        <f>+D20+D21+D22+D24+D26+D28+D30+D32+D34+D36+D42+D44+D46</f>
        <v>826133947467</v>
      </c>
      <c r="E18" s="195">
        <f t="shared" si="1"/>
        <v>3747984612108</v>
      </c>
      <c r="F18" s="195">
        <f>+F20+F21+F22+F24+F26+F28+F30+F32+F34+F36+F42+F44+F46</f>
        <v>2662038679291</v>
      </c>
      <c r="G18" s="195">
        <f>+G20+G21+G22+G24+G26+G28+G30+G32+G34+G36+G42+G44+G46</f>
        <v>1064047302817</v>
      </c>
      <c r="H18" s="195">
        <f>+H20+H21+H22+H24+H26+H28+H30+H32+H34+H36+H42+H44+H46</f>
        <v>21898630000</v>
      </c>
      <c r="I18" s="195">
        <f t="shared" si="2"/>
        <v>4574118559575</v>
      </c>
      <c r="J18" s="195">
        <f>+J20+J21+J22+J24+J26+J28+J30+J32+J34+J36+J42+J44+J46</f>
        <v>826133947467</v>
      </c>
      <c r="K18" s="195">
        <f t="shared" si="3"/>
        <v>3747984612108</v>
      </c>
      <c r="L18" s="195">
        <f>+L20+L21+L22+L24+L26+L28+L30+L32+L34+L36+L42+L44+L46</f>
        <v>2662038679291</v>
      </c>
      <c r="M18" s="195">
        <f>+M20+M21+M22+M24+M26+M28+M30+M32+M34+M36+M42+M44+M46</f>
        <v>1064047302817</v>
      </c>
      <c r="N18" s="195">
        <f>+N20+N21+N22+N24+N26+N28+N30+N32+N34+N36+N42+N44+N46</f>
        <v>21898630000</v>
      </c>
      <c r="O18" s="144">
        <f>+'B3-01-Tabmis'!D19</f>
        <v>826133947467</v>
      </c>
      <c r="P18" s="144">
        <f t="shared" si="4"/>
        <v>0</v>
      </c>
    </row>
    <row r="19" spans="1:16" ht="14.25">
      <c r="A19" s="149"/>
      <c r="B19" s="194" t="s">
        <v>403</v>
      </c>
      <c r="C19" s="195">
        <f t="shared" si="0"/>
        <v>177512766477</v>
      </c>
      <c r="D19" s="195">
        <f>+'B3-01-Tabmis'!D20</f>
        <v>3052783477</v>
      </c>
      <c r="E19" s="195">
        <f t="shared" si="1"/>
        <v>174459983000</v>
      </c>
      <c r="F19" s="195">
        <f>+'B3-01-Tabmis'!F20</f>
        <v>174459983000</v>
      </c>
      <c r="G19" s="195">
        <f>+'B3-01-Tabmis'!G20</f>
        <v>0</v>
      </c>
      <c r="H19" s="195">
        <f>+'B3-01-Tabmis'!H20</f>
        <v>0</v>
      </c>
      <c r="I19" s="195">
        <f t="shared" si="2"/>
        <v>177512766477</v>
      </c>
      <c r="J19" s="195">
        <f>+'B3-01-Tabmis'!J20</f>
        <v>3052783477</v>
      </c>
      <c r="K19" s="195">
        <f t="shared" si="3"/>
        <v>174459983000</v>
      </c>
      <c r="L19" s="195">
        <f>+'B3-01-Tabmis'!L20</f>
        <v>174459983000</v>
      </c>
      <c r="M19" s="195">
        <f>+'B3-01-Tabmis'!M20</f>
        <v>0</v>
      </c>
      <c r="N19" s="195">
        <f>+'B3-01-Tabmis'!N20</f>
        <v>0</v>
      </c>
      <c r="O19" s="144">
        <f>+'B3-01-Tabmis'!D20</f>
        <v>3052783477</v>
      </c>
      <c r="P19" s="144">
        <f t="shared" si="4"/>
        <v>0</v>
      </c>
    </row>
    <row r="20" spans="1:16" ht="14.25">
      <c r="A20" s="160">
        <v>1.1000000000000001</v>
      </c>
      <c r="B20" s="194" t="s">
        <v>189</v>
      </c>
      <c r="C20" s="195">
        <f t="shared" si="0"/>
        <v>40752471800</v>
      </c>
      <c r="D20" s="195">
        <f>+'B3-01-Tabmis'!D21</f>
        <v>16857837000</v>
      </c>
      <c r="E20" s="195">
        <f t="shared" si="1"/>
        <v>23894634800</v>
      </c>
      <c r="F20" s="195">
        <f>+'B3-01-Tabmis'!F21</f>
        <v>18326171000</v>
      </c>
      <c r="G20" s="195">
        <f>+'B3-01-Tabmis'!G21</f>
        <v>5212546800</v>
      </c>
      <c r="H20" s="195">
        <f>+'B3-01-Tabmis'!H21</f>
        <v>355917000</v>
      </c>
      <c r="I20" s="195">
        <f t="shared" si="2"/>
        <v>40752471800</v>
      </c>
      <c r="J20" s="195">
        <f>+'B3-01-Tabmis'!J21</f>
        <v>16857837000</v>
      </c>
      <c r="K20" s="195">
        <f t="shared" si="3"/>
        <v>23894634800</v>
      </c>
      <c r="L20" s="195">
        <f>+'B3-01-Tabmis'!L21</f>
        <v>18326171000</v>
      </c>
      <c r="M20" s="195">
        <f>+'B3-01-Tabmis'!M21</f>
        <v>5212546800</v>
      </c>
      <c r="N20" s="195">
        <f>+'B3-01-Tabmis'!N21</f>
        <v>355917000</v>
      </c>
      <c r="O20" s="144">
        <f>+'B3-01-Tabmis'!D21</f>
        <v>16857837000</v>
      </c>
      <c r="P20" s="144">
        <f t="shared" si="4"/>
        <v>0</v>
      </c>
    </row>
    <row r="21" spans="1:16" ht="14.25">
      <c r="A21" s="160">
        <v>1.2</v>
      </c>
      <c r="B21" s="194" t="s">
        <v>404</v>
      </c>
      <c r="C21" s="195">
        <f t="shared" si="0"/>
        <v>76579186000</v>
      </c>
      <c r="D21" s="195">
        <f>+'B3-01-Tabmis'!D22</f>
        <v>11595620000</v>
      </c>
      <c r="E21" s="195">
        <f t="shared" si="1"/>
        <v>64983566000</v>
      </c>
      <c r="F21" s="195">
        <f>+'B3-01-Tabmis'!F22</f>
        <v>53038629000</v>
      </c>
      <c r="G21" s="195">
        <f>+'B3-01-Tabmis'!G22</f>
        <v>11944937000</v>
      </c>
      <c r="H21" s="195">
        <f>+'B3-01-Tabmis'!H22</f>
        <v>0</v>
      </c>
      <c r="I21" s="195">
        <f t="shared" si="2"/>
        <v>76579186000</v>
      </c>
      <c r="J21" s="195">
        <f>+'B3-01-Tabmis'!J22</f>
        <v>11595620000</v>
      </c>
      <c r="K21" s="195">
        <f t="shared" si="3"/>
        <v>64983566000</v>
      </c>
      <c r="L21" s="195">
        <f>+'B3-01-Tabmis'!L22</f>
        <v>53038629000</v>
      </c>
      <c r="M21" s="195">
        <f>+'B3-01-Tabmis'!M22</f>
        <v>11944937000</v>
      </c>
      <c r="N21" s="195">
        <f>+'B3-01-Tabmis'!N22</f>
        <v>0</v>
      </c>
      <c r="O21" s="144">
        <f>+'B3-01-Tabmis'!D22</f>
        <v>11595620000</v>
      </c>
      <c r="P21" s="144">
        <f t="shared" si="4"/>
        <v>0</v>
      </c>
    </row>
    <row r="22" spans="1:16" ht="14.25">
      <c r="A22" s="160">
        <v>1.3</v>
      </c>
      <c r="B22" s="194" t="s">
        <v>405</v>
      </c>
      <c r="C22" s="195">
        <f t="shared" si="0"/>
        <v>599420993058</v>
      </c>
      <c r="D22" s="195">
        <f>+'B3-01-Tabmis'!D23</f>
        <v>0</v>
      </c>
      <c r="E22" s="195">
        <f t="shared" si="1"/>
        <v>599420993058</v>
      </c>
      <c r="F22" s="195">
        <f>+'B3-01-Tabmis'!F23</f>
        <v>468705206058</v>
      </c>
      <c r="G22" s="195">
        <f>+'B3-01-Tabmis'!G23</f>
        <v>130715787000</v>
      </c>
      <c r="H22" s="195">
        <f>+'B3-01-Tabmis'!H23</f>
        <v>0</v>
      </c>
      <c r="I22" s="195">
        <f t="shared" si="2"/>
        <v>599420993058</v>
      </c>
      <c r="J22" s="195">
        <f>+'B3-01-Tabmis'!J23</f>
        <v>0</v>
      </c>
      <c r="K22" s="195">
        <f t="shared" si="3"/>
        <v>599420993058</v>
      </c>
      <c r="L22" s="195">
        <f>+'B3-01-Tabmis'!L23</f>
        <v>468705206058</v>
      </c>
      <c r="M22" s="195">
        <f>+'B3-01-Tabmis'!M23</f>
        <v>130715787000</v>
      </c>
      <c r="N22" s="195">
        <f>+'B3-01-Tabmis'!N23</f>
        <v>0</v>
      </c>
      <c r="O22" s="144">
        <f>+'B3-01-Tabmis'!D23</f>
        <v>0</v>
      </c>
      <c r="P22" s="144">
        <f t="shared" si="4"/>
        <v>0</v>
      </c>
    </row>
    <row r="23" spans="1:16" ht="14.25">
      <c r="A23" s="149"/>
      <c r="B23" s="194" t="s">
        <v>406</v>
      </c>
      <c r="C23" s="195">
        <f t="shared" si="0"/>
        <v>0</v>
      </c>
      <c r="D23" s="195">
        <f>+'B3-01-Tabmis'!D24</f>
        <v>0</v>
      </c>
      <c r="E23" s="195">
        <f t="shared" si="1"/>
        <v>0</v>
      </c>
      <c r="F23" s="195">
        <f>+'B3-01-Tabmis'!F24</f>
        <v>0</v>
      </c>
      <c r="G23" s="195">
        <f>+'B3-01-Tabmis'!G24</f>
        <v>0</v>
      </c>
      <c r="H23" s="195">
        <f>+'B3-01-Tabmis'!H24</f>
        <v>0</v>
      </c>
      <c r="I23" s="195">
        <f t="shared" si="2"/>
        <v>0</v>
      </c>
      <c r="J23" s="195">
        <f>+'B3-01-Tabmis'!J24</f>
        <v>0</v>
      </c>
      <c r="K23" s="195">
        <f t="shared" si="3"/>
        <v>0</v>
      </c>
      <c r="L23" s="195">
        <f>+'B3-01-Tabmis'!L24</f>
        <v>0</v>
      </c>
      <c r="M23" s="195">
        <f>+'B3-01-Tabmis'!M24</f>
        <v>0</v>
      </c>
      <c r="N23" s="195">
        <f>+'B3-01-Tabmis'!N24</f>
        <v>0</v>
      </c>
      <c r="O23" s="144">
        <f>+'B3-01-Tabmis'!D24</f>
        <v>0</v>
      </c>
      <c r="P23" s="144">
        <f t="shared" si="4"/>
        <v>0</v>
      </c>
    </row>
    <row r="24" spans="1:16" ht="14.25">
      <c r="A24" s="160">
        <v>1.4</v>
      </c>
      <c r="B24" s="194" t="s">
        <v>407</v>
      </c>
      <c r="C24" s="195">
        <f t="shared" si="0"/>
        <v>55296699000</v>
      </c>
      <c r="D24" s="195">
        <f>+'B3-01-Tabmis'!D25</f>
        <v>0</v>
      </c>
      <c r="E24" s="195">
        <f t="shared" si="1"/>
        <v>55296699000</v>
      </c>
      <c r="F24" s="195">
        <f>+'B3-01-Tabmis'!F25</f>
        <v>55296699000</v>
      </c>
      <c r="G24" s="195">
        <f>+'B3-01-Tabmis'!G25</f>
        <v>0</v>
      </c>
      <c r="H24" s="195">
        <f>+'B3-01-Tabmis'!H25</f>
        <v>0</v>
      </c>
      <c r="I24" s="195">
        <f t="shared" si="2"/>
        <v>55296699000</v>
      </c>
      <c r="J24" s="195">
        <f>+'B3-01-Tabmis'!J25</f>
        <v>0</v>
      </c>
      <c r="K24" s="195">
        <f t="shared" si="3"/>
        <v>55296699000</v>
      </c>
      <c r="L24" s="195">
        <f>+'B3-01-Tabmis'!L25</f>
        <v>55296699000</v>
      </c>
      <c r="M24" s="195">
        <f>+'B3-01-Tabmis'!M25</f>
        <v>0</v>
      </c>
      <c r="N24" s="195">
        <f>+'B3-01-Tabmis'!N25</f>
        <v>0</v>
      </c>
      <c r="O24" s="144">
        <f>+'B3-01-Tabmis'!D25</f>
        <v>0</v>
      </c>
      <c r="P24" s="144">
        <f t="shared" si="4"/>
        <v>0</v>
      </c>
    </row>
    <row r="25" spans="1:16" ht="14.25">
      <c r="A25" s="149"/>
      <c r="B25" s="194" t="s">
        <v>408</v>
      </c>
      <c r="C25" s="195">
        <f t="shared" si="0"/>
        <v>0</v>
      </c>
      <c r="D25" s="195">
        <f>+'B3-01-Tabmis'!D26</f>
        <v>0</v>
      </c>
      <c r="E25" s="195">
        <f t="shared" si="1"/>
        <v>0</v>
      </c>
      <c r="F25" s="195">
        <f>+'B3-01-Tabmis'!F26</f>
        <v>0</v>
      </c>
      <c r="G25" s="195">
        <f>+'B3-01-Tabmis'!G26</f>
        <v>0</v>
      </c>
      <c r="H25" s="195">
        <f>+'B3-01-Tabmis'!H26</f>
        <v>0</v>
      </c>
      <c r="I25" s="195">
        <f t="shared" si="2"/>
        <v>0</v>
      </c>
      <c r="J25" s="195">
        <f>+'B3-01-Tabmis'!J26</f>
        <v>0</v>
      </c>
      <c r="K25" s="195">
        <f t="shared" si="3"/>
        <v>0</v>
      </c>
      <c r="L25" s="195">
        <f>+'B3-01-Tabmis'!L26</f>
        <v>0</v>
      </c>
      <c r="M25" s="195">
        <f>+'B3-01-Tabmis'!M26</f>
        <v>0</v>
      </c>
      <c r="N25" s="195">
        <f>+'B3-01-Tabmis'!N26</f>
        <v>0</v>
      </c>
      <c r="O25" s="144">
        <f>+'B3-01-Tabmis'!D26</f>
        <v>0</v>
      </c>
      <c r="P25" s="144">
        <f t="shared" si="4"/>
        <v>0</v>
      </c>
    </row>
    <row r="26" spans="1:16" ht="14.25">
      <c r="A26" s="160">
        <v>1.5</v>
      </c>
      <c r="B26" s="194" t="s">
        <v>378</v>
      </c>
      <c r="C26" s="195">
        <f t="shared" si="0"/>
        <v>286449943507</v>
      </c>
      <c r="D26" s="195">
        <f>+'B3-01-Tabmis'!D27</f>
        <v>0</v>
      </c>
      <c r="E26" s="195">
        <f t="shared" si="1"/>
        <v>286449943507</v>
      </c>
      <c r="F26" s="195">
        <f>+'B3-01-Tabmis'!F27</f>
        <v>286449943507</v>
      </c>
      <c r="G26" s="195">
        <f>+'B3-01-Tabmis'!G27</f>
        <v>0</v>
      </c>
      <c r="H26" s="195">
        <f>+'B3-01-Tabmis'!H27</f>
        <v>0</v>
      </c>
      <c r="I26" s="195">
        <f t="shared" si="2"/>
        <v>286449943507</v>
      </c>
      <c r="J26" s="195">
        <f>+'B3-01-Tabmis'!J27</f>
        <v>0</v>
      </c>
      <c r="K26" s="195">
        <f t="shared" si="3"/>
        <v>286449943507</v>
      </c>
      <c r="L26" s="195">
        <f>+'B3-01-Tabmis'!L27</f>
        <v>286449943507</v>
      </c>
      <c r="M26" s="195">
        <f>+'B3-01-Tabmis'!M27</f>
        <v>0</v>
      </c>
      <c r="N26" s="195">
        <f>+'B3-01-Tabmis'!N27</f>
        <v>0</v>
      </c>
      <c r="O26" s="144">
        <f>+'B3-01-Tabmis'!D27</f>
        <v>0</v>
      </c>
      <c r="P26" s="144">
        <f t="shared" si="4"/>
        <v>0</v>
      </c>
    </row>
    <row r="27" spans="1:16" ht="14.25">
      <c r="A27" s="149"/>
      <c r="B27" s="194" t="s">
        <v>406</v>
      </c>
      <c r="C27" s="195">
        <f t="shared" si="0"/>
        <v>27952313507</v>
      </c>
      <c r="D27" s="195">
        <f>+'B3-01-Tabmis'!D28</f>
        <v>0</v>
      </c>
      <c r="E27" s="195">
        <f t="shared" si="1"/>
        <v>27952313507</v>
      </c>
      <c r="F27" s="195">
        <f>+'B3-01-Tabmis'!F28</f>
        <v>27952313507</v>
      </c>
      <c r="G27" s="195">
        <f>+'B3-01-Tabmis'!G28</f>
        <v>0</v>
      </c>
      <c r="H27" s="195">
        <f>+'B3-01-Tabmis'!H28</f>
        <v>0</v>
      </c>
      <c r="I27" s="195">
        <f t="shared" si="2"/>
        <v>27952313507</v>
      </c>
      <c r="J27" s="195">
        <f>+'B3-01-Tabmis'!J28</f>
        <v>0</v>
      </c>
      <c r="K27" s="195">
        <f t="shared" si="3"/>
        <v>27952313507</v>
      </c>
      <c r="L27" s="195">
        <f>+'B3-01-Tabmis'!L28</f>
        <v>27952313507</v>
      </c>
      <c r="M27" s="195">
        <f>+'B3-01-Tabmis'!M28</f>
        <v>0</v>
      </c>
      <c r="N27" s="195">
        <f>+'B3-01-Tabmis'!N28</f>
        <v>0</v>
      </c>
      <c r="O27" s="144">
        <f>+'B3-01-Tabmis'!D28</f>
        <v>0</v>
      </c>
      <c r="P27" s="144">
        <f t="shared" si="4"/>
        <v>0</v>
      </c>
    </row>
    <row r="28" spans="1:16" ht="14.25">
      <c r="A28" s="160">
        <v>1.6</v>
      </c>
      <c r="B28" s="194" t="s">
        <v>379</v>
      </c>
      <c r="C28" s="195">
        <f t="shared" si="0"/>
        <v>77109536800</v>
      </c>
      <c r="D28" s="195">
        <f>+'B3-01-Tabmis'!D29</f>
        <v>0</v>
      </c>
      <c r="E28" s="195">
        <f t="shared" si="1"/>
        <v>77109536800</v>
      </c>
      <c r="F28" s="195">
        <f>+'B3-01-Tabmis'!F29</f>
        <v>26945769800</v>
      </c>
      <c r="G28" s="195">
        <f>+'B3-01-Tabmis'!G29</f>
        <v>48862200000</v>
      </c>
      <c r="H28" s="195">
        <f>+'B3-01-Tabmis'!H29</f>
        <v>1301567000</v>
      </c>
      <c r="I28" s="195">
        <f t="shared" si="2"/>
        <v>77109536800</v>
      </c>
      <c r="J28" s="195">
        <f>+'B3-01-Tabmis'!J29</f>
        <v>0</v>
      </c>
      <c r="K28" s="195">
        <f t="shared" si="3"/>
        <v>77109536800</v>
      </c>
      <c r="L28" s="195">
        <f>+'B3-01-Tabmis'!L29</f>
        <v>26945769800</v>
      </c>
      <c r="M28" s="195">
        <f>+'B3-01-Tabmis'!M29</f>
        <v>48862200000</v>
      </c>
      <c r="N28" s="195">
        <f>+'B3-01-Tabmis'!N29</f>
        <v>1301567000</v>
      </c>
      <c r="O28" s="144">
        <f>+'B3-01-Tabmis'!D29</f>
        <v>0</v>
      </c>
      <c r="P28" s="144">
        <f t="shared" si="4"/>
        <v>0</v>
      </c>
    </row>
    <row r="29" spans="1:16" ht="14.25">
      <c r="A29" s="149"/>
      <c r="B29" s="194" t="s">
        <v>409</v>
      </c>
      <c r="C29" s="195">
        <f t="shared" si="0"/>
        <v>0</v>
      </c>
      <c r="D29" s="195">
        <f>+'B3-01-Tabmis'!D30</f>
        <v>0</v>
      </c>
      <c r="E29" s="195">
        <f t="shared" si="1"/>
        <v>0</v>
      </c>
      <c r="F29" s="195">
        <f>+'B3-01-Tabmis'!F30</f>
        <v>0</v>
      </c>
      <c r="G29" s="195">
        <f>+'B3-01-Tabmis'!G30</f>
        <v>0</v>
      </c>
      <c r="H29" s="195">
        <f>+'B3-01-Tabmis'!H30</f>
        <v>0</v>
      </c>
      <c r="I29" s="195">
        <f t="shared" si="2"/>
        <v>0</v>
      </c>
      <c r="J29" s="195">
        <f>+'B3-01-Tabmis'!J30</f>
        <v>0</v>
      </c>
      <c r="K29" s="195">
        <f t="shared" si="3"/>
        <v>0</v>
      </c>
      <c r="L29" s="195">
        <f>+'B3-01-Tabmis'!L30</f>
        <v>0</v>
      </c>
      <c r="M29" s="195">
        <f>+'B3-01-Tabmis'!M30</f>
        <v>0</v>
      </c>
      <c r="N29" s="195">
        <f>+'B3-01-Tabmis'!N30</f>
        <v>0</v>
      </c>
      <c r="O29" s="144">
        <f>+'B3-01-Tabmis'!D30</f>
        <v>0</v>
      </c>
      <c r="P29" s="144">
        <f t="shared" si="4"/>
        <v>0</v>
      </c>
    </row>
    <row r="30" spans="1:16" ht="14.25">
      <c r="A30" s="160">
        <v>1.7</v>
      </c>
      <c r="B30" s="194" t="s">
        <v>410</v>
      </c>
      <c r="C30" s="195">
        <f t="shared" si="0"/>
        <v>25173523000</v>
      </c>
      <c r="D30" s="195">
        <f>+'B3-01-Tabmis'!D31</f>
        <v>0</v>
      </c>
      <c r="E30" s="195">
        <f t="shared" si="1"/>
        <v>25173523000</v>
      </c>
      <c r="F30" s="195">
        <f>+'B3-01-Tabmis'!F31</f>
        <v>21359041000</v>
      </c>
      <c r="G30" s="195">
        <f>+'B3-01-Tabmis'!G31</f>
        <v>3814482000</v>
      </c>
      <c r="H30" s="195">
        <f>+'B3-01-Tabmis'!H31</f>
        <v>0</v>
      </c>
      <c r="I30" s="195">
        <f t="shared" si="2"/>
        <v>25173523000</v>
      </c>
      <c r="J30" s="195">
        <f>+'B3-01-Tabmis'!J31</f>
        <v>0</v>
      </c>
      <c r="K30" s="195">
        <f t="shared" si="3"/>
        <v>25173523000</v>
      </c>
      <c r="L30" s="195">
        <f>+'B3-01-Tabmis'!L31</f>
        <v>21359041000</v>
      </c>
      <c r="M30" s="195">
        <f>+'B3-01-Tabmis'!M31</f>
        <v>3814482000</v>
      </c>
      <c r="N30" s="195">
        <f>+'B3-01-Tabmis'!N31</f>
        <v>0</v>
      </c>
      <c r="O30" s="144">
        <f>+'B3-01-Tabmis'!D31</f>
        <v>0</v>
      </c>
      <c r="P30" s="144">
        <f t="shared" si="4"/>
        <v>0</v>
      </c>
    </row>
    <row r="31" spans="1:16" ht="14.25">
      <c r="A31" s="149"/>
      <c r="B31" s="194" t="s">
        <v>409</v>
      </c>
      <c r="C31" s="195">
        <f t="shared" si="0"/>
        <v>0</v>
      </c>
      <c r="D31" s="195">
        <f>+'B3-01-Tabmis'!D32</f>
        <v>0</v>
      </c>
      <c r="E31" s="195">
        <f t="shared" si="1"/>
        <v>0</v>
      </c>
      <c r="F31" s="195">
        <f>+'B3-01-Tabmis'!F32</f>
        <v>0</v>
      </c>
      <c r="G31" s="195">
        <f>+'B3-01-Tabmis'!G32</f>
        <v>0</v>
      </c>
      <c r="H31" s="195">
        <f>+'B3-01-Tabmis'!H32</f>
        <v>0</v>
      </c>
      <c r="I31" s="195">
        <f t="shared" si="2"/>
        <v>0</v>
      </c>
      <c r="J31" s="195">
        <f>+'B3-01-Tabmis'!J32</f>
        <v>0</v>
      </c>
      <c r="K31" s="195">
        <f t="shared" si="3"/>
        <v>0</v>
      </c>
      <c r="L31" s="195">
        <f>+'B3-01-Tabmis'!L32</f>
        <v>0</v>
      </c>
      <c r="M31" s="195">
        <f>+'B3-01-Tabmis'!M32</f>
        <v>0</v>
      </c>
      <c r="N31" s="195">
        <f>+'B3-01-Tabmis'!N32</f>
        <v>0</v>
      </c>
      <c r="O31" s="144">
        <f>+'B3-01-Tabmis'!D32</f>
        <v>0</v>
      </c>
      <c r="P31" s="144">
        <f t="shared" si="4"/>
        <v>0</v>
      </c>
    </row>
    <row r="32" spans="1:16" ht="14.25">
      <c r="A32" s="160">
        <v>1.8</v>
      </c>
      <c r="B32" s="194" t="s">
        <v>380</v>
      </c>
      <c r="C32" s="195">
        <f t="shared" si="0"/>
        <v>243345000</v>
      </c>
      <c r="D32" s="195">
        <f>+'B3-01-Tabmis'!D33</f>
        <v>0</v>
      </c>
      <c r="E32" s="195">
        <f t="shared" si="1"/>
        <v>243345000</v>
      </c>
      <c r="F32" s="195">
        <f>+'B3-01-Tabmis'!F33</f>
        <v>20730000</v>
      </c>
      <c r="G32" s="195">
        <f>+'B3-01-Tabmis'!G33</f>
        <v>0</v>
      </c>
      <c r="H32" s="195">
        <f>+'B3-01-Tabmis'!H33</f>
        <v>222615000</v>
      </c>
      <c r="I32" s="195">
        <f t="shared" si="2"/>
        <v>243345000</v>
      </c>
      <c r="J32" s="195">
        <f>+'B3-01-Tabmis'!J33</f>
        <v>0</v>
      </c>
      <c r="K32" s="195">
        <f t="shared" si="3"/>
        <v>243345000</v>
      </c>
      <c r="L32" s="195">
        <f>+'B3-01-Tabmis'!L33</f>
        <v>20730000</v>
      </c>
      <c r="M32" s="195">
        <f>+'B3-01-Tabmis'!M33</f>
        <v>0</v>
      </c>
      <c r="N32" s="195">
        <f>+'B3-01-Tabmis'!N33</f>
        <v>222615000</v>
      </c>
      <c r="O32" s="144">
        <f>+'B3-01-Tabmis'!D33</f>
        <v>0</v>
      </c>
      <c r="P32" s="144">
        <f t="shared" si="4"/>
        <v>0</v>
      </c>
    </row>
    <row r="33" spans="1:16" ht="14.25">
      <c r="A33" s="149"/>
      <c r="B33" s="194" t="s">
        <v>409</v>
      </c>
      <c r="C33" s="195">
        <f t="shared" si="0"/>
        <v>0</v>
      </c>
      <c r="D33" s="195">
        <f>+'B3-01-Tabmis'!D34</f>
        <v>0</v>
      </c>
      <c r="E33" s="195">
        <f t="shared" si="1"/>
        <v>0</v>
      </c>
      <c r="F33" s="195">
        <f>+'B3-01-Tabmis'!F34</f>
        <v>0</v>
      </c>
      <c r="G33" s="195">
        <f>+'B3-01-Tabmis'!G34</f>
        <v>0</v>
      </c>
      <c r="H33" s="195">
        <f>+'B3-01-Tabmis'!H34</f>
        <v>0</v>
      </c>
      <c r="I33" s="195">
        <f t="shared" si="2"/>
        <v>0</v>
      </c>
      <c r="J33" s="195">
        <f>+'B3-01-Tabmis'!J34</f>
        <v>0</v>
      </c>
      <c r="K33" s="195">
        <f t="shared" si="3"/>
        <v>0</v>
      </c>
      <c r="L33" s="195">
        <f>+'B3-01-Tabmis'!L34</f>
        <v>0</v>
      </c>
      <c r="M33" s="195">
        <f>+'B3-01-Tabmis'!M34</f>
        <v>0</v>
      </c>
      <c r="N33" s="195">
        <f>+'B3-01-Tabmis'!N34</f>
        <v>0</v>
      </c>
      <c r="O33" s="144">
        <f>+'B3-01-Tabmis'!D34</f>
        <v>0</v>
      </c>
      <c r="P33" s="144">
        <f t="shared" si="4"/>
        <v>0</v>
      </c>
    </row>
    <row r="34" spans="1:16" ht="14.25">
      <c r="A34" s="160">
        <v>1.9</v>
      </c>
      <c r="B34" s="194" t="s">
        <v>411</v>
      </c>
      <c r="C34" s="195">
        <f t="shared" si="0"/>
        <v>12432892000</v>
      </c>
      <c r="D34" s="195">
        <f>+'B3-01-Tabmis'!D35</f>
        <v>0</v>
      </c>
      <c r="E34" s="195">
        <f t="shared" si="1"/>
        <v>12432892000</v>
      </c>
      <c r="F34" s="195">
        <f>+'B3-01-Tabmis'!F35</f>
        <v>0</v>
      </c>
      <c r="G34" s="195">
        <f>+'B3-01-Tabmis'!G35</f>
        <v>12432892000</v>
      </c>
      <c r="H34" s="195">
        <f>+'B3-01-Tabmis'!H35</f>
        <v>0</v>
      </c>
      <c r="I34" s="195">
        <f t="shared" si="2"/>
        <v>12432892000</v>
      </c>
      <c r="J34" s="195">
        <f>+'B3-01-Tabmis'!J35</f>
        <v>0</v>
      </c>
      <c r="K34" s="195">
        <f t="shared" si="3"/>
        <v>12432892000</v>
      </c>
      <c r="L34" s="195">
        <f>+'B3-01-Tabmis'!L35</f>
        <v>0</v>
      </c>
      <c r="M34" s="195">
        <f>+'B3-01-Tabmis'!M35</f>
        <v>12432892000</v>
      </c>
      <c r="N34" s="195">
        <f>+'B3-01-Tabmis'!N35</f>
        <v>0</v>
      </c>
      <c r="O34" s="144">
        <f>+'B3-01-Tabmis'!D35</f>
        <v>0</v>
      </c>
      <c r="P34" s="144">
        <f t="shared" si="4"/>
        <v>0</v>
      </c>
    </row>
    <row r="35" spans="1:16" ht="14.25">
      <c r="A35" s="149"/>
      <c r="B35" s="194" t="s">
        <v>409</v>
      </c>
      <c r="C35" s="195">
        <f t="shared" si="0"/>
        <v>0</v>
      </c>
      <c r="D35" s="195">
        <f>+'B3-01-Tabmis'!D36</f>
        <v>0</v>
      </c>
      <c r="E35" s="195">
        <f t="shared" si="1"/>
        <v>0</v>
      </c>
      <c r="F35" s="195">
        <f>+'B3-01-Tabmis'!F36</f>
        <v>0</v>
      </c>
      <c r="G35" s="195">
        <f>+'B3-01-Tabmis'!G36</f>
        <v>0</v>
      </c>
      <c r="H35" s="195">
        <f>+'B3-01-Tabmis'!H36</f>
        <v>0</v>
      </c>
      <c r="I35" s="195">
        <f t="shared" si="2"/>
        <v>0</v>
      </c>
      <c r="J35" s="195">
        <f>+'B3-01-Tabmis'!J36</f>
        <v>0</v>
      </c>
      <c r="K35" s="195">
        <f t="shared" si="3"/>
        <v>0</v>
      </c>
      <c r="L35" s="195">
        <f>+'B3-01-Tabmis'!L36</f>
        <v>0</v>
      </c>
      <c r="M35" s="195">
        <f>+'B3-01-Tabmis'!M36</f>
        <v>0</v>
      </c>
      <c r="N35" s="195">
        <f>+'B3-01-Tabmis'!N36</f>
        <v>0</v>
      </c>
      <c r="O35" s="144">
        <f>+'B3-01-Tabmis'!D36</f>
        <v>0</v>
      </c>
      <c r="P35" s="144">
        <f t="shared" si="4"/>
        <v>0</v>
      </c>
    </row>
    <row r="36" spans="1:16" ht="14.25">
      <c r="A36" s="160">
        <v>1.1000000000000001</v>
      </c>
      <c r="B36" s="194" t="s">
        <v>364</v>
      </c>
      <c r="C36" s="195">
        <f t="shared" si="0"/>
        <v>3160919883410</v>
      </c>
      <c r="D36" s="195">
        <f>+D38+D40+D41</f>
        <v>774398085467</v>
      </c>
      <c r="E36" s="195">
        <f t="shared" si="1"/>
        <v>2386521797943</v>
      </c>
      <c r="F36" s="195">
        <f>+F38+F40+F41</f>
        <v>1654711873926</v>
      </c>
      <c r="G36" s="195">
        <f>+G38+G40+G41</f>
        <v>715695022017</v>
      </c>
      <c r="H36" s="195">
        <f>+H38+H40+H41</f>
        <v>16114902000</v>
      </c>
      <c r="I36" s="195">
        <f t="shared" si="2"/>
        <v>3160919883410</v>
      </c>
      <c r="J36" s="195">
        <f>+J38+J40+J41</f>
        <v>774398085467</v>
      </c>
      <c r="K36" s="195">
        <f t="shared" si="3"/>
        <v>2386521797943</v>
      </c>
      <c r="L36" s="195">
        <f>+L38+L40+L41</f>
        <v>1654711873926</v>
      </c>
      <c r="M36" s="195">
        <f>+M38+M40+M41</f>
        <v>715695022017</v>
      </c>
      <c r="N36" s="195">
        <f>+N38+N40+N41</f>
        <v>16114902000</v>
      </c>
      <c r="O36" s="144">
        <f>+'B3-01-Tabmis'!D37</f>
        <v>774398085467</v>
      </c>
      <c r="P36" s="144">
        <f t="shared" si="4"/>
        <v>0</v>
      </c>
    </row>
    <row r="37" spans="1:16" ht="14.25">
      <c r="A37" s="149"/>
      <c r="B37" s="194" t="s">
        <v>409</v>
      </c>
      <c r="C37" s="195">
        <f t="shared" si="0"/>
        <v>1077154000835</v>
      </c>
      <c r="D37" s="195">
        <f>+'B3-01-Tabmis'!D38</f>
        <v>653966614042</v>
      </c>
      <c r="E37" s="195">
        <f t="shared" si="1"/>
        <v>423187386793</v>
      </c>
      <c r="F37" s="195">
        <f>+'B3-01-Tabmis'!F38</f>
        <v>423187386793</v>
      </c>
      <c r="G37" s="195">
        <f>+'B3-01-Tabmis'!G38</f>
        <v>0</v>
      </c>
      <c r="H37" s="195">
        <f>+'B3-01-Tabmis'!H38</f>
        <v>0</v>
      </c>
      <c r="I37" s="195">
        <f t="shared" si="2"/>
        <v>1077154000835</v>
      </c>
      <c r="J37" s="195">
        <f>+'B3-01-Tabmis'!J38</f>
        <v>653966614042</v>
      </c>
      <c r="K37" s="195">
        <f t="shared" si="3"/>
        <v>423187386793</v>
      </c>
      <c r="L37" s="195">
        <f>+'B3-01-Tabmis'!L38</f>
        <v>423187386793</v>
      </c>
      <c r="M37" s="195">
        <f>+'B3-01-Tabmis'!M38</f>
        <v>0</v>
      </c>
      <c r="N37" s="195">
        <f>+'B3-01-Tabmis'!N38</f>
        <v>0</v>
      </c>
      <c r="O37" s="144">
        <f>+'B3-01-Tabmis'!D38</f>
        <v>653966614042</v>
      </c>
      <c r="P37" s="144">
        <f t="shared" si="4"/>
        <v>0</v>
      </c>
    </row>
    <row r="38" spans="1:16" ht="14.25">
      <c r="A38" s="160" t="s">
        <v>412</v>
      </c>
      <c r="B38" s="194" t="s">
        <v>413</v>
      </c>
      <c r="C38" s="195">
        <f t="shared" si="0"/>
        <v>1893310010786</v>
      </c>
      <c r="D38" s="195">
        <f>+'B3-01-Tabmis'!D39</f>
        <v>637824409866</v>
      </c>
      <c r="E38" s="195">
        <f t="shared" si="1"/>
        <v>1255485600920</v>
      </c>
      <c r="F38" s="195">
        <f>+'B3-01-Tabmis'!F39</f>
        <v>776331973920</v>
      </c>
      <c r="G38" s="195">
        <f>+'B3-01-Tabmis'!G39</f>
        <v>466067463000</v>
      </c>
      <c r="H38" s="195">
        <f>+'B3-01-Tabmis'!H39</f>
        <v>13086164000</v>
      </c>
      <c r="I38" s="195">
        <f t="shared" si="2"/>
        <v>1893310010786</v>
      </c>
      <c r="J38" s="195">
        <f>+'B3-01-Tabmis'!J39</f>
        <v>637824409866</v>
      </c>
      <c r="K38" s="195">
        <f t="shared" si="3"/>
        <v>1255485600920</v>
      </c>
      <c r="L38" s="195">
        <f>+'B3-01-Tabmis'!L39</f>
        <v>776331973920</v>
      </c>
      <c r="M38" s="195">
        <f>+'B3-01-Tabmis'!M39</f>
        <v>466067463000</v>
      </c>
      <c r="N38" s="195">
        <f>+'B3-01-Tabmis'!N39</f>
        <v>13086164000</v>
      </c>
      <c r="O38" s="144">
        <f>+'B3-01-Tabmis'!D39</f>
        <v>637824409866</v>
      </c>
      <c r="P38" s="144">
        <f t="shared" si="4"/>
        <v>0</v>
      </c>
    </row>
    <row r="39" spans="1:16" ht="14.25">
      <c r="A39" s="149"/>
      <c r="B39" s="194" t="s">
        <v>406</v>
      </c>
      <c r="C39" s="195">
        <f t="shared" si="0"/>
        <v>555248142441</v>
      </c>
      <c r="D39" s="195">
        <f>+'B3-01-Tabmis'!D40</f>
        <v>555248142441</v>
      </c>
      <c r="E39" s="195">
        <f t="shared" si="1"/>
        <v>0</v>
      </c>
      <c r="F39" s="195">
        <f>+'B3-01-Tabmis'!F40</f>
        <v>0</v>
      </c>
      <c r="G39" s="195">
        <f>+'B3-01-Tabmis'!G40</f>
        <v>0</v>
      </c>
      <c r="H39" s="195">
        <f>+'B3-01-Tabmis'!H40</f>
        <v>0</v>
      </c>
      <c r="I39" s="195">
        <f t="shared" si="2"/>
        <v>555248142441</v>
      </c>
      <c r="J39" s="195">
        <f>+'B3-01-Tabmis'!J40</f>
        <v>555248142441</v>
      </c>
      <c r="K39" s="195">
        <f t="shared" si="3"/>
        <v>0</v>
      </c>
      <c r="L39" s="195">
        <f>+'B3-01-Tabmis'!L40</f>
        <v>0</v>
      </c>
      <c r="M39" s="195">
        <f>+'B3-01-Tabmis'!M40</f>
        <v>0</v>
      </c>
      <c r="N39" s="195">
        <f>+'B3-01-Tabmis'!N40</f>
        <v>0</v>
      </c>
      <c r="O39" s="144">
        <f>+'B3-01-Tabmis'!D40</f>
        <v>555248142441</v>
      </c>
      <c r="P39" s="144">
        <f t="shared" si="4"/>
        <v>0</v>
      </c>
    </row>
    <row r="40" spans="1:16" ht="28.5">
      <c r="A40" s="160" t="s">
        <v>414</v>
      </c>
      <c r="B40" s="194" t="s">
        <v>415</v>
      </c>
      <c r="C40" s="195">
        <f t="shared" si="0"/>
        <v>410218163398</v>
      </c>
      <c r="D40" s="195">
        <f>+'B3-01-Tabmis'!D41</f>
        <v>136573675601</v>
      </c>
      <c r="E40" s="195">
        <f t="shared" si="1"/>
        <v>273644487797</v>
      </c>
      <c r="F40" s="195">
        <f>+'B3-01-Tabmis'!F41</f>
        <v>254512774433</v>
      </c>
      <c r="G40" s="195">
        <f>+'B3-01-Tabmis'!G41</f>
        <v>17862746364</v>
      </c>
      <c r="H40" s="195">
        <f>+'B3-01-Tabmis'!H41</f>
        <v>1268967000</v>
      </c>
      <c r="I40" s="195">
        <f t="shared" si="2"/>
        <v>410218163398</v>
      </c>
      <c r="J40" s="195">
        <f>+'B3-01-Tabmis'!J41</f>
        <v>136573675601</v>
      </c>
      <c r="K40" s="195">
        <f t="shared" si="3"/>
        <v>273644487797</v>
      </c>
      <c r="L40" s="195">
        <f>+'B3-01-Tabmis'!L41</f>
        <v>254512774433</v>
      </c>
      <c r="M40" s="195">
        <f>+'B3-01-Tabmis'!M41</f>
        <v>17862746364</v>
      </c>
      <c r="N40" s="195">
        <f>+'B3-01-Tabmis'!N41</f>
        <v>1268967000</v>
      </c>
      <c r="O40" s="144">
        <f>+'B3-01-Tabmis'!D41</f>
        <v>136573675601</v>
      </c>
      <c r="P40" s="144">
        <f t="shared" si="4"/>
        <v>0</v>
      </c>
    </row>
    <row r="41" spans="1:16" s="152" customFormat="1" ht="14.25">
      <c r="A41" s="200" t="s">
        <v>439</v>
      </c>
      <c r="B41" s="201" t="s">
        <v>438</v>
      </c>
      <c r="C41" s="202">
        <f t="shared" si="0"/>
        <v>857391709226</v>
      </c>
      <c r="D41" s="202">
        <f>+'B3-01-Tabmis'!D37-D38-D40</f>
        <v>0</v>
      </c>
      <c r="E41" s="202">
        <f t="shared" si="1"/>
        <v>857391709226</v>
      </c>
      <c r="F41" s="202">
        <f>+'B3-01-Tabmis'!F37-F38-F40</f>
        <v>623867125573</v>
      </c>
      <c r="G41" s="202">
        <f>+'B3-01-Tabmis'!G37-G38-G40</f>
        <v>231764812653</v>
      </c>
      <c r="H41" s="202">
        <f>+'B3-01-Tabmis'!H37-H38-H40</f>
        <v>1759771000</v>
      </c>
      <c r="I41" s="202">
        <f t="shared" si="2"/>
        <v>857391709226</v>
      </c>
      <c r="J41" s="202">
        <f>+'B3-01-Tabmis'!J37-J38-J40</f>
        <v>0</v>
      </c>
      <c r="K41" s="202">
        <f t="shared" si="3"/>
        <v>857391709226</v>
      </c>
      <c r="L41" s="202">
        <f>+'B3-01-Tabmis'!L37-L38-L40</f>
        <v>623867125573</v>
      </c>
      <c r="M41" s="202">
        <f>+'B3-01-Tabmis'!M37-M38-M40</f>
        <v>231764812653</v>
      </c>
      <c r="N41" s="202">
        <f>+'B3-01-Tabmis'!N37-N38-N40</f>
        <v>1759771000</v>
      </c>
      <c r="O41" s="203"/>
      <c r="P41" s="203"/>
    </row>
    <row r="42" spans="1:16" ht="28.5">
      <c r="A42" s="160">
        <v>1.1100000000000001</v>
      </c>
      <c r="B42" s="194" t="s">
        <v>416</v>
      </c>
      <c r="C42" s="195">
        <f t="shared" si="0"/>
        <v>233541237000</v>
      </c>
      <c r="D42" s="195">
        <f>+'B3-01-Tabmis'!D42</f>
        <v>23282405000</v>
      </c>
      <c r="E42" s="195">
        <f t="shared" si="1"/>
        <v>210258832000</v>
      </c>
      <c r="F42" s="195">
        <f>+'B3-01-Tabmis'!F42</f>
        <v>76640843000</v>
      </c>
      <c r="G42" s="195">
        <f>+'B3-01-Tabmis'!G42</f>
        <v>129714360000</v>
      </c>
      <c r="H42" s="195">
        <f>+'B3-01-Tabmis'!H42</f>
        <v>3903629000</v>
      </c>
      <c r="I42" s="195">
        <f t="shared" si="2"/>
        <v>233541237000</v>
      </c>
      <c r="J42" s="195">
        <f>+'B3-01-Tabmis'!J42</f>
        <v>23282405000</v>
      </c>
      <c r="K42" s="195">
        <f t="shared" si="3"/>
        <v>210258832000</v>
      </c>
      <c r="L42" s="195">
        <f>+'B3-01-Tabmis'!L42</f>
        <v>76640843000</v>
      </c>
      <c r="M42" s="195">
        <f>+'B3-01-Tabmis'!M42</f>
        <v>129714360000</v>
      </c>
      <c r="N42" s="195">
        <f>+'B3-01-Tabmis'!N42</f>
        <v>3903629000</v>
      </c>
      <c r="O42" s="144">
        <f>+'B3-01-Tabmis'!D42</f>
        <v>23282405000</v>
      </c>
      <c r="P42" s="144">
        <f t="shared" si="4"/>
        <v>0</v>
      </c>
    </row>
    <row r="43" spans="1:16" ht="14.25">
      <c r="A43" s="149"/>
      <c r="B43" s="194" t="s">
        <v>417</v>
      </c>
      <c r="C43" s="195">
        <f t="shared" si="0"/>
        <v>0</v>
      </c>
      <c r="D43" s="195">
        <f>+'B3-01-Tabmis'!D43</f>
        <v>0</v>
      </c>
      <c r="E43" s="195">
        <f t="shared" si="1"/>
        <v>0</v>
      </c>
      <c r="F43" s="195">
        <f>+'B3-01-Tabmis'!F43</f>
        <v>0</v>
      </c>
      <c r="G43" s="195">
        <f>+'B3-01-Tabmis'!G43</f>
        <v>0</v>
      </c>
      <c r="H43" s="195">
        <f>+'B3-01-Tabmis'!H43</f>
        <v>0</v>
      </c>
      <c r="I43" s="195">
        <f t="shared" si="2"/>
        <v>0</v>
      </c>
      <c r="J43" s="195">
        <f>+'B3-01-Tabmis'!J43</f>
        <v>0</v>
      </c>
      <c r="K43" s="195">
        <f t="shared" si="3"/>
        <v>0</v>
      </c>
      <c r="L43" s="195">
        <f>+'B3-01-Tabmis'!L43</f>
        <v>0</v>
      </c>
      <c r="M43" s="195">
        <f>+'B3-01-Tabmis'!M43</f>
        <v>0</v>
      </c>
      <c r="N43" s="195">
        <f>+'B3-01-Tabmis'!N43</f>
        <v>0</v>
      </c>
      <c r="O43" s="144">
        <f>+'B3-01-Tabmis'!D43</f>
        <v>0</v>
      </c>
      <c r="P43" s="144">
        <f t="shared" si="4"/>
        <v>0</v>
      </c>
    </row>
    <row r="44" spans="1:16" ht="14.25">
      <c r="A44" s="160">
        <v>1.1200000000000001</v>
      </c>
      <c r="B44" s="194" t="s">
        <v>418</v>
      </c>
      <c r="C44" s="195">
        <f t="shared" si="0"/>
        <v>1495735000</v>
      </c>
      <c r="D44" s="195">
        <f>+'B3-01-Tabmis'!D44</f>
        <v>0</v>
      </c>
      <c r="E44" s="195">
        <f t="shared" si="1"/>
        <v>1495735000</v>
      </c>
      <c r="F44" s="195">
        <f>+'B3-01-Tabmis'!F44</f>
        <v>543773000</v>
      </c>
      <c r="G44" s="195">
        <f>+'B3-01-Tabmis'!G44</f>
        <v>951962000</v>
      </c>
      <c r="H44" s="195">
        <f>+'B3-01-Tabmis'!H44</f>
        <v>0</v>
      </c>
      <c r="I44" s="195">
        <f t="shared" si="2"/>
        <v>1495735000</v>
      </c>
      <c r="J44" s="195">
        <f>+'B3-01-Tabmis'!J44</f>
        <v>0</v>
      </c>
      <c r="K44" s="195">
        <f t="shared" si="3"/>
        <v>1495735000</v>
      </c>
      <c r="L44" s="195">
        <f>+'B3-01-Tabmis'!L44</f>
        <v>543773000</v>
      </c>
      <c r="M44" s="195">
        <f>+'B3-01-Tabmis'!M44</f>
        <v>951962000</v>
      </c>
      <c r="N44" s="195">
        <f>+'B3-01-Tabmis'!N44</f>
        <v>0</v>
      </c>
      <c r="O44" s="144">
        <f>+'B3-01-Tabmis'!D44</f>
        <v>0</v>
      </c>
      <c r="P44" s="144">
        <f t="shared" si="4"/>
        <v>0</v>
      </c>
    </row>
    <row r="45" spans="1:16" ht="14.25">
      <c r="A45" s="149"/>
      <c r="B45" s="194" t="s">
        <v>408</v>
      </c>
      <c r="C45" s="195">
        <f t="shared" si="0"/>
        <v>0</v>
      </c>
      <c r="D45" s="195">
        <f>+'B3-01-Tabmis'!D45</f>
        <v>0</v>
      </c>
      <c r="E45" s="195">
        <f t="shared" si="1"/>
        <v>0</v>
      </c>
      <c r="F45" s="195">
        <f>+'B3-01-Tabmis'!F45</f>
        <v>0</v>
      </c>
      <c r="G45" s="195">
        <f>+'B3-01-Tabmis'!G45</f>
        <v>0</v>
      </c>
      <c r="H45" s="195">
        <f>+'B3-01-Tabmis'!H45</f>
        <v>0</v>
      </c>
      <c r="I45" s="195">
        <f t="shared" si="2"/>
        <v>0</v>
      </c>
      <c r="J45" s="195">
        <f>+'B3-01-Tabmis'!J45</f>
        <v>0</v>
      </c>
      <c r="K45" s="195">
        <f t="shared" si="3"/>
        <v>0</v>
      </c>
      <c r="L45" s="195">
        <f>+'B3-01-Tabmis'!L45</f>
        <v>0</v>
      </c>
      <c r="M45" s="195">
        <f>+'B3-01-Tabmis'!M45</f>
        <v>0</v>
      </c>
      <c r="N45" s="195">
        <f>+'B3-01-Tabmis'!N45</f>
        <v>0</v>
      </c>
      <c r="O45" s="144">
        <f>+'B3-01-Tabmis'!D45</f>
        <v>0</v>
      </c>
      <c r="P45" s="144">
        <f t="shared" si="4"/>
        <v>0</v>
      </c>
    </row>
    <row r="46" spans="1:16" ht="28.5">
      <c r="A46" s="160">
        <v>1.1299999999999999</v>
      </c>
      <c r="B46" s="194" t="s">
        <v>419</v>
      </c>
      <c r="C46" s="195">
        <f t="shared" si="0"/>
        <v>4703114000</v>
      </c>
      <c r="D46" s="195">
        <f>+'B3-01-Tabmis'!D46</f>
        <v>0</v>
      </c>
      <c r="E46" s="195">
        <f t="shared" si="1"/>
        <v>4703114000</v>
      </c>
      <c r="F46" s="195">
        <f>+'B3-01-Tabmis'!F46</f>
        <v>0</v>
      </c>
      <c r="G46" s="195">
        <f>+'B3-01-Tabmis'!G46</f>
        <v>4703114000</v>
      </c>
      <c r="H46" s="195">
        <f>+'B3-01-Tabmis'!H46</f>
        <v>0</v>
      </c>
      <c r="I46" s="195">
        <f t="shared" si="2"/>
        <v>4703114000</v>
      </c>
      <c r="J46" s="195">
        <f>+'B3-01-Tabmis'!J46</f>
        <v>0</v>
      </c>
      <c r="K46" s="195">
        <f t="shared" si="3"/>
        <v>4703114000</v>
      </c>
      <c r="L46" s="195">
        <f>+'B3-01-Tabmis'!L46</f>
        <v>0</v>
      </c>
      <c r="M46" s="195">
        <f>+'B3-01-Tabmis'!M46</f>
        <v>4703114000</v>
      </c>
      <c r="N46" s="195">
        <f>+'B3-01-Tabmis'!N46</f>
        <v>0</v>
      </c>
      <c r="O46" s="144">
        <f>+'B3-01-Tabmis'!D46</f>
        <v>0</v>
      </c>
      <c r="P46" s="144">
        <f t="shared" si="4"/>
        <v>0</v>
      </c>
    </row>
    <row r="47" spans="1:16" ht="71.25">
      <c r="A47" s="160">
        <v>2</v>
      </c>
      <c r="B47" s="194" t="s">
        <v>420</v>
      </c>
      <c r="C47" s="195">
        <f t="shared" si="0"/>
        <v>19215482527</v>
      </c>
      <c r="D47" s="195">
        <f>+'B3-01-Tabmis'!D47</f>
        <v>0</v>
      </c>
      <c r="E47" s="195">
        <f t="shared" si="1"/>
        <v>19215482527</v>
      </c>
      <c r="F47" s="195">
        <f>+'B3-01-Tabmis'!F47</f>
        <v>19215482527</v>
      </c>
      <c r="G47" s="195">
        <f>+'B3-01-Tabmis'!G47</f>
        <v>0</v>
      </c>
      <c r="H47" s="195">
        <f>+'B3-01-Tabmis'!H47</f>
        <v>0</v>
      </c>
      <c r="I47" s="195">
        <f t="shared" si="2"/>
        <v>19215482527</v>
      </c>
      <c r="J47" s="195">
        <f>+'B3-01-Tabmis'!J47</f>
        <v>0</v>
      </c>
      <c r="K47" s="195">
        <f t="shared" si="3"/>
        <v>19215482527</v>
      </c>
      <c r="L47" s="195">
        <f>+'B3-01-Tabmis'!L47</f>
        <v>19215482527</v>
      </c>
      <c r="M47" s="195">
        <f>+'B3-01-Tabmis'!M47</f>
        <v>0</v>
      </c>
      <c r="N47" s="195">
        <f>+'B3-01-Tabmis'!N47</f>
        <v>0</v>
      </c>
      <c r="O47" s="144">
        <f>+'B3-01-Tabmis'!D47</f>
        <v>0</v>
      </c>
      <c r="P47" s="144">
        <f t="shared" si="4"/>
        <v>0</v>
      </c>
    </row>
    <row r="48" spans="1:16" ht="28.5">
      <c r="A48" s="160">
        <v>3</v>
      </c>
      <c r="B48" s="194" t="s">
        <v>421</v>
      </c>
      <c r="C48" s="195">
        <f t="shared" si="0"/>
        <v>144409176824</v>
      </c>
      <c r="D48" s="195">
        <f>+'B3-01-Tabmis'!D48</f>
        <v>0</v>
      </c>
      <c r="E48" s="195">
        <f t="shared" si="1"/>
        <v>144409176824</v>
      </c>
      <c r="F48" s="195">
        <f>+'B3-01-Tabmis'!F48</f>
        <v>144409176824</v>
      </c>
      <c r="G48" s="195">
        <f>+'B3-01-Tabmis'!G48</f>
        <v>0</v>
      </c>
      <c r="H48" s="195">
        <f>+'B3-01-Tabmis'!H48</f>
        <v>0</v>
      </c>
      <c r="I48" s="195">
        <f t="shared" si="2"/>
        <v>144409176824</v>
      </c>
      <c r="J48" s="195">
        <f>+'B3-01-Tabmis'!J48</f>
        <v>0</v>
      </c>
      <c r="K48" s="195">
        <f t="shared" si="3"/>
        <v>144409176824</v>
      </c>
      <c r="L48" s="195">
        <f>+'B3-01-Tabmis'!L48</f>
        <v>144409176824</v>
      </c>
      <c r="M48" s="195">
        <f>+'B3-01-Tabmis'!M48</f>
        <v>0</v>
      </c>
      <c r="N48" s="195">
        <f>+'B3-01-Tabmis'!N48</f>
        <v>0</v>
      </c>
      <c r="O48" s="144">
        <f>+'B3-01-Tabmis'!D48</f>
        <v>0</v>
      </c>
      <c r="P48" s="144">
        <f t="shared" si="4"/>
        <v>0</v>
      </c>
    </row>
    <row r="49" spans="1:16" ht="14.25">
      <c r="A49" s="160" t="s">
        <v>210</v>
      </c>
      <c r="B49" s="194" t="s">
        <v>422</v>
      </c>
      <c r="C49" s="195">
        <f t="shared" si="0"/>
        <v>0</v>
      </c>
      <c r="D49" s="195">
        <f>+'B3-01-Tabmis'!D49</f>
        <v>0</v>
      </c>
      <c r="E49" s="195">
        <f t="shared" si="1"/>
        <v>0</v>
      </c>
      <c r="F49" s="195">
        <f>+'B3-01-Tabmis'!F49</f>
        <v>0</v>
      </c>
      <c r="G49" s="195">
        <f>+'B3-01-Tabmis'!G49</f>
        <v>0</v>
      </c>
      <c r="H49" s="195">
        <f>+'B3-01-Tabmis'!H49</f>
        <v>0</v>
      </c>
      <c r="I49" s="195">
        <f t="shared" si="2"/>
        <v>0</v>
      </c>
      <c r="J49" s="195">
        <f>+'B3-01-Tabmis'!J49</f>
        <v>0</v>
      </c>
      <c r="K49" s="195">
        <f t="shared" si="3"/>
        <v>0</v>
      </c>
      <c r="L49" s="195">
        <f>+'B3-01-Tabmis'!L49</f>
        <v>0</v>
      </c>
      <c r="M49" s="195">
        <f>+'B3-01-Tabmis'!M49</f>
        <v>0</v>
      </c>
      <c r="N49" s="195">
        <f>+'B3-01-Tabmis'!N49</f>
        <v>0</v>
      </c>
      <c r="O49" s="144">
        <f>+'B3-01-Tabmis'!D49</f>
        <v>0</v>
      </c>
      <c r="P49" s="144">
        <f t="shared" si="4"/>
        <v>0</v>
      </c>
    </row>
    <row r="50" spans="1:16" ht="14.25">
      <c r="A50" s="160" t="s">
        <v>132</v>
      </c>
      <c r="B50" s="194" t="s">
        <v>423</v>
      </c>
      <c r="C50" s="195">
        <f t="shared" si="0"/>
        <v>8902070500416</v>
      </c>
      <c r="D50" s="195">
        <f>+D51+D52+D53+D55+D57+D59+D61+D63+D65+D67+D72+D74+D76</f>
        <v>1373778483558</v>
      </c>
      <c r="E50" s="195">
        <f t="shared" si="1"/>
        <v>7528292016858</v>
      </c>
      <c r="F50" s="195">
        <f>+F51+F52+F53+F55+F57+F59+F61+F63+F65+F67+F72+F74+F76</f>
        <v>2408601410140</v>
      </c>
      <c r="G50" s="195">
        <f>+G51+G52+G53+G55+G57+G59+G61+G63+G65+G67+G72+G74+G76</f>
        <v>3980824935342</v>
      </c>
      <c r="H50" s="195">
        <f>+H51+H52+H53+H55+H57+H59+H61+H63+H65+H67+H72+H74+H76</f>
        <v>1138865671376</v>
      </c>
      <c r="I50" s="195">
        <f t="shared" si="2"/>
        <v>8902070500416</v>
      </c>
      <c r="J50" s="195">
        <f>+J51+J52+J53+J55+J57+J59+J61+J63+J65+J67+J72+J74+J76</f>
        <v>1373778483558</v>
      </c>
      <c r="K50" s="195">
        <f t="shared" si="3"/>
        <v>7528292016858</v>
      </c>
      <c r="L50" s="195">
        <f>+L51+L52+L53+L55+L57+L59+L61+L63+L65+L67+L72+L74+L76</f>
        <v>2408601410140</v>
      </c>
      <c r="M50" s="195">
        <f>+M51+M52+M53+M55+M57+M59+M61+M63+M65+M67+M72+M74+M76</f>
        <v>3980824935342</v>
      </c>
      <c r="N50" s="195">
        <f>+N51+N52+N53+N55+N57+N59+N61+N63+N65+N67+N72+N74+N76</f>
        <v>1138865671376</v>
      </c>
      <c r="O50" s="144">
        <f>+'B3-01-Tabmis'!D50</f>
        <v>1373778483558</v>
      </c>
      <c r="P50" s="144">
        <f t="shared" si="4"/>
        <v>0</v>
      </c>
    </row>
    <row r="51" spans="1:16" ht="14.25">
      <c r="A51" s="160">
        <v>1</v>
      </c>
      <c r="B51" s="194" t="s">
        <v>189</v>
      </c>
      <c r="C51" s="195">
        <f t="shared" si="0"/>
        <v>203349115818</v>
      </c>
      <c r="D51" s="195">
        <f>+'B3-01-Tabmis'!D51</f>
        <v>0</v>
      </c>
      <c r="E51" s="195">
        <f t="shared" si="1"/>
        <v>203349115818</v>
      </c>
      <c r="F51" s="195">
        <f>+'B3-01-Tabmis'!F51</f>
        <v>73740882000</v>
      </c>
      <c r="G51" s="195">
        <f>+'B3-01-Tabmis'!G51</f>
        <v>77300266714</v>
      </c>
      <c r="H51" s="195">
        <f>+'B3-01-Tabmis'!H51</f>
        <v>52307967104</v>
      </c>
      <c r="I51" s="195">
        <f t="shared" si="2"/>
        <v>203349115818</v>
      </c>
      <c r="J51" s="195">
        <f>+'B3-01-Tabmis'!J51</f>
        <v>0</v>
      </c>
      <c r="K51" s="195">
        <f t="shared" si="3"/>
        <v>203349115818</v>
      </c>
      <c r="L51" s="195">
        <f>+'B3-01-Tabmis'!L51</f>
        <v>73740882000</v>
      </c>
      <c r="M51" s="195">
        <f>+'B3-01-Tabmis'!M51</f>
        <v>77300266714</v>
      </c>
      <c r="N51" s="195">
        <f>+'B3-01-Tabmis'!N51</f>
        <v>52307967104</v>
      </c>
      <c r="O51" s="144">
        <f>+'B3-01-Tabmis'!D51</f>
        <v>0</v>
      </c>
      <c r="P51" s="144">
        <f t="shared" si="4"/>
        <v>0</v>
      </c>
    </row>
    <row r="52" spans="1:16" ht="14.25">
      <c r="A52" s="160">
        <v>2</v>
      </c>
      <c r="B52" s="194" t="s">
        <v>404</v>
      </c>
      <c r="C52" s="195">
        <f t="shared" si="0"/>
        <v>779061493727</v>
      </c>
      <c r="D52" s="195">
        <f>+'B3-01-Tabmis'!D52</f>
        <v>613243000000</v>
      </c>
      <c r="E52" s="195">
        <f t="shared" si="1"/>
        <v>165818493727</v>
      </c>
      <c r="F52" s="195">
        <f>+'B3-01-Tabmis'!F52</f>
        <v>70823278000</v>
      </c>
      <c r="G52" s="195">
        <f>+'B3-01-Tabmis'!G52</f>
        <v>21304521848</v>
      </c>
      <c r="H52" s="195">
        <f>+'B3-01-Tabmis'!H52</f>
        <v>73690693879</v>
      </c>
      <c r="I52" s="195">
        <f t="shared" si="2"/>
        <v>779061493727</v>
      </c>
      <c r="J52" s="195">
        <f>+'B3-01-Tabmis'!J52</f>
        <v>613243000000</v>
      </c>
      <c r="K52" s="195">
        <f t="shared" si="3"/>
        <v>165818493727</v>
      </c>
      <c r="L52" s="195">
        <f>+'B3-01-Tabmis'!L52</f>
        <v>70823278000</v>
      </c>
      <c r="M52" s="195">
        <f>+'B3-01-Tabmis'!M52</f>
        <v>21304521848</v>
      </c>
      <c r="N52" s="195">
        <f>+'B3-01-Tabmis'!N52</f>
        <v>73690693879</v>
      </c>
      <c r="O52" s="144">
        <f>+'B3-01-Tabmis'!D52</f>
        <v>613243000000</v>
      </c>
      <c r="P52" s="144">
        <f t="shared" si="4"/>
        <v>0</v>
      </c>
    </row>
    <row r="53" spans="1:16" ht="14.25">
      <c r="A53" s="160">
        <v>3</v>
      </c>
      <c r="B53" s="194" t="s">
        <v>405</v>
      </c>
      <c r="C53" s="195">
        <f t="shared" si="0"/>
        <v>3130598742844</v>
      </c>
      <c r="D53" s="195">
        <f>+'B3-01-Tabmis'!D53</f>
        <v>86406583342</v>
      </c>
      <c r="E53" s="195">
        <f t="shared" si="1"/>
        <v>3044192159502</v>
      </c>
      <c r="F53" s="195">
        <f>+'B3-01-Tabmis'!F53</f>
        <v>587963199735</v>
      </c>
      <c r="G53" s="195">
        <f>+'B3-01-Tabmis'!G53</f>
        <v>2426849793103</v>
      </c>
      <c r="H53" s="195">
        <f>+'B3-01-Tabmis'!H53</f>
        <v>29379166664</v>
      </c>
      <c r="I53" s="195">
        <f t="shared" si="2"/>
        <v>3130598742844</v>
      </c>
      <c r="J53" s="195">
        <f>+'B3-01-Tabmis'!J53</f>
        <v>86406583342</v>
      </c>
      <c r="K53" s="195">
        <f t="shared" si="3"/>
        <v>3044192159502</v>
      </c>
      <c r="L53" s="195">
        <f>+'B3-01-Tabmis'!L53</f>
        <v>587963199735</v>
      </c>
      <c r="M53" s="195">
        <f>+'B3-01-Tabmis'!M53</f>
        <v>2426849793103</v>
      </c>
      <c r="N53" s="195">
        <f>+'B3-01-Tabmis'!N53</f>
        <v>29379166664</v>
      </c>
      <c r="O53" s="144">
        <f>+'B3-01-Tabmis'!D53</f>
        <v>86406583342</v>
      </c>
      <c r="P53" s="144">
        <f t="shared" si="4"/>
        <v>0</v>
      </c>
    </row>
    <row r="54" spans="1:16" ht="14.25">
      <c r="A54" s="149"/>
      <c r="B54" s="194" t="s">
        <v>408</v>
      </c>
      <c r="C54" s="195">
        <f t="shared" si="0"/>
        <v>1746026967</v>
      </c>
      <c r="D54" s="195">
        <f>+'B3-01-Tabmis'!D54</f>
        <v>0</v>
      </c>
      <c r="E54" s="195">
        <f t="shared" si="1"/>
        <v>1746026967</v>
      </c>
      <c r="F54" s="195">
        <f>+'B3-01-Tabmis'!F54</f>
        <v>1746026967</v>
      </c>
      <c r="G54" s="195">
        <f>+'B3-01-Tabmis'!G54</f>
        <v>0</v>
      </c>
      <c r="H54" s="195">
        <f>+'B3-01-Tabmis'!H54</f>
        <v>0</v>
      </c>
      <c r="I54" s="195">
        <f t="shared" si="2"/>
        <v>1746026967</v>
      </c>
      <c r="J54" s="195">
        <f>+'B3-01-Tabmis'!J54</f>
        <v>0</v>
      </c>
      <c r="K54" s="195">
        <f t="shared" si="3"/>
        <v>1746026967</v>
      </c>
      <c r="L54" s="195">
        <f>+'B3-01-Tabmis'!L54</f>
        <v>1746026967</v>
      </c>
      <c r="M54" s="195">
        <f>+'B3-01-Tabmis'!M54</f>
        <v>0</v>
      </c>
      <c r="N54" s="195">
        <f>+'B3-01-Tabmis'!N54</f>
        <v>0</v>
      </c>
      <c r="O54" s="144">
        <f>+'B3-01-Tabmis'!D54</f>
        <v>0</v>
      </c>
      <c r="P54" s="144">
        <f t="shared" si="4"/>
        <v>0</v>
      </c>
    </row>
    <row r="55" spans="1:16" ht="14.25">
      <c r="A55" s="160">
        <v>4</v>
      </c>
      <c r="B55" s="194" t="s">
        <v>407</v>
      </c>
      <c r="C55" s="195">
        <f t="shared" si="0"/>
        <v>19460074590</v>
      </c>
      <c r="D55" s="195">
        <f>+'B3-01-Tabmis'!D55</f>
        <v>557379000</v>
      </c>
      <c r="E55" s="195">
        <f t="shared" si="1"/>
        <v>18902695590</v>
      </c>
      <c r="F55" s="195">
        <f>+'B3-01-Tabmis'!F55</f>
        <v>18454723590</v>
      </c>
      <c r="G55" s="195">
        <f>+'B3-01-Tabmis'!G55</f>
        <v>406196000</v>
      </c>
      <c r="H55" s="195">
        <f>+'B3-01-Tabmis'!H55</f>
        <v>41776000</v>
      </c>
      <c r="I55" s="195">
        <f t="shared" si="2"/>
        <v>19460074590</v>
      </c>
      <c r="J55" s="195">
        <f>+'B3-01-Tabmis'!J55</f>
        <v>557379000</v>
      </c>
      <c r="K55" s="195">
        <f t="shared" si="3"/>
        <v>18902695590</v>
      </c>
      <c r="L55" s="195">
        <f>+'B3-01-Tabmis'!L55</f>
        <v>18454723590</v>
      </c>
      <c r="M55" s="195">
        <f>+'B3-01-Tabmis'!M55</f>
        <v>406196000</v>
      </c>
      <c r="N55" s="195">
        <f>+'B3-01-Tabmis'!N55</f>
        <v>41776000</v>
      </c>
      <c r="O55" s="144">
        <f>+'B3-01-Tabmis'!D55</f>
        <v>557379000</v>
      </c>
      <c r="P55" s="144">
        <f t="shared" si="4"/>
        <v>0</v>
      </c>
    </row>
    <row r="56" spans="1:16" ht="14.25">
      <c r="A56" s="149"/>
      <c r="B56" s="194" t="s">
        <v>408</v>
      </c>
      <c r="C56" s="195">
        <f t="shared" si="0"/>
        <v>0</v>
      </c>
      <c r="D56" s="195">
        <f>+'B3-01-Tabmis'!D56</f>
        <v>0</v>
      </c>
      <c r="E56" s="195">
        <f t="shared" si="1"/>
        <v>0</v>
      </c>
      <c r="F56" s="195">
        <f>+'B3-01-Tabmis'!F56</f>
        <v>0</v>
      </c>
      <c r="G56" s="195">
        <f>+'B3-01-Tabmis'!G56</f>
        <v>0</v>
      </c>
      <c r="H56" s="195">
        <f>+'B3-01-Tabmis'!H56</f>
        <v>0</v>
      </c>
      <c r="I56" s="195">
        <f t="shared" si="2"/>
        <v>0</v>
      </c>
      <c r="J56" s="195">
        <f>+'B3-01-Tabmis'!J56</f>
        <v>0</v>
      </c>
      <c r="K56" s="195">
        <f t="shared" si="3"/>
        <v>0</v>
      </c>
      <c r="L56" s="195">
        <f>+'B3-01-Tabmis'!L56</f>
        <v>0</v>
      </c>
      <c r="M56" s="195">
        <f>+'B3-01-Tabmis'!M56</f>
        <v>0</v>
      </c>
      <c r="N56" s="195">
        <f>+'B3-01-Tabmis'!N56</f>
        <v>0</v>
      </c>
      <c r="O56" s="144">
        <f>+'B3-01-Tabmis'!D56</f>
        <v>0</v>
      </c>
      <c r="P56" s="144">
        <f t="shared" si="4"/>
        <v>0</v>
      </c>
    </row>
    <row r="57" spans="1:16" ht="14.25">
      <c r="A57" s="160">
        <v>5</v>
      </c>
      <c r="B57" s="194" t="s">
        <v>378</v>
      </c>
      <c r="C57" s="195">
        <f t="shared" si="0"/>
        <v>743200283969</v>
      </c>
      <c r="D57" s="195">
        <f>+'B3-01-Tabmis'!D57</f>
        <v>20744555703</v>
      </c>
      <c r="E57" s="195">
        <f t="shared" si="1"/>
        <v>722455728266</v>
      </c>
      <c r="F57" s="195">
        <f>+'B3-01-Tabmis'!F57</f>
        <v>722422517266</v>
      </c>
      <c r="G57" s="195">
        <f>+'B3-01-Tabmis'!G57</f>
        <v>0</v>
      </c>
      <c r="H57" s="195">
        <f>+'B3-01-Tabmis'!H57</f>
        <v>33211000</v>
      </c>
      <c r="I57" s="195">
        <f t="shared" si="2"/>
        <v>743200283969</v>
      </c>
      <c r="J57" s="195">
        <f>+'B3-01-Tabmis'!J57</f>
        <v>20744555703</v>
      </c>
      <c r="K57" s="195">
        <f t="shared" si="3"/>
        <v>722455728266</v>
      </c>
      <c r="L57" s="195">
        <f>+'B3-01-Tabmis'!L57</f>
        <v>722422517266</v>
      </c>
      <c r="M57" s="195">
        <f>+'B3-01-Tabmis'!M57</f>
        <v>0</v>
      </c>
      <c r="N57" s="195">
        <f>+'B3-01-Tabmis'!N57</f>
        <v>33211000</v>
      </c>
      <c r="O57" s="144">
        <f>+'B3-01-Tabmis'!D57</f>
        <v>20744555703</v>
      </c>
      <c r="P57" s="144">
        <f t="shared" si="4"/>
        <v>0</v>
      </c>
    </row>
    <row r="58" spans="1:16" ht="14.25">
      <c r="A58" s="149"/>
      <c r="B58" s="194" t="s">
        <v>408</v>
      </c>
      <c r="C58" s="195">
        <f t="shared" si="0"/>
        <v>0</v>
      </c>
      <c r="D58" s="195">
        <f>+'B3-01-Tabmis'!D58</f>
        <v>0</v>
      </c>
      <c r="E58" s="195">
        <f t="shared" si="1"/>
        <v>0</v>
      </c>
      <c r="F58" s="195">
        <f>+'B3-01-Tabmis'!F58</f>
        <v>0</v>
      </c>
      <c r="G58" s="195">
        <f>+'B3-01-Tabmis'!G58</f>
        <v>0</v>
      </c>
      <c r="H58" s="195">
        <f>+'B3-01-Tabmis'!H58</f>
        <v>0</v>
      </c>
      <c r="I58" s="195">
        <f t="shared" si="2"/>
        <v>0</v>
      </c>
      <c r="J58" s="195">
        <f>+'B3-01-Tabmis'!J58</f>
        <v>0</v>
      </c>
      <c r="K58" s="195">
        <f t="shared" si="3"/>
        <v>0</v>
      </c>
      <c r="L58" s="195">
        <f>+'B3-01-Tabmis'!L58</f>
        <v>0</v>
      </c>
      <c r="M58" s="195">
        <f>+'B3-01-Tabmis'!M58</f>
        <v>0</v>
      </c>
      <c r="N58" s="195">
        <f>+'B3-01-Tabmis'!N58</f>
        <v>0</v>
      </c>
      <c r="O58" s="144">
        <f>+'B3-01-Tabmis'!D58</f>
        <v>0</v>
      </c>
      <c r="P58" s="144">
        <f t="shared" si="4"/>
        <v>0</v>
      </c>
    </row>
    <row r="59" spans="1:16" ht="14.25">
      <c r="A59" s="160">
        <v>6</v>
      </c>
      <c r="B59" s="194" t="s">
        <v>379</v>
      </c>
      <c r="C59" s="195">
        <f t="shared" si="0"/>
        <v>83162060146</v>
      </c>
      <c r="D59" s="195">
        <f>+'B3-01-Tabmis'!D59</f>
        <v>0</v>
      </c>
      <c r="E59" s="195">
        <f t="shared" si="1"/>
        <v>83162060146</v>
      </c>
      <c r="F59" s="195">
        <f>+'B3-01-Tabmis'!F59</f>
        <v>38312566847</v>
      </c>
      <c r="G59" s="195">
        <f>+'B3-01-Tabmis'!G59</f>
        <v>34676170283</v>
      </c>
      <c r="H59" s="195">
        <f>+'B3-01-Tabmis'!H59</f>
        <v>10173323016</v>
      </c>
      <c r="I59" s="195">
        <f t="shared" si="2"/>
        <v>83162060146</v>
      </c>
      <c r="J59" s="195">
        <f>+'B3-01-Tabmis'!J59</f>
        <v>0</v>
      </c>
      <c r="K59" s="195">
        <f t="shared" si="3"/>
        <v>83162060146</v>
      </c>
      <c r="L59" s="195">
        <f>+'B3-01-Tabmis'!L59</f>
        <v>38312566847</v>
      </c>
      <c r="M59" s="195">
        <f>+'B3-01-Tabmis'!M59</f>
        <v>34676170283</v>
      </c>
      <c r="N59" s="195">
        <f>+'B3-01-Tabmis'!N59</f>
        <v>10173323016</v>
      </c>
      <c r="O59" s="144">
        <f>+'B3-01-Tabmis'!D59</f>
        <v>0</v>
      </c>
      <c r="P59" s="144">
        <f t="shared" si="4"/>
        <v>0</v>
      </c>
    </row>
    <row r="60" spans="1:16" ht="14.25">
      <c r="A60" s="149"/>
      <c r="B60" s="194" t="s">
        <v>408</v>
      </c>
      <c r="C60" s="195">
        <f t="shared" si="0"/>
        <v>0</v>
      </c>
      <c r="D60" s="195">
        <f>+'B3-01-Tabmis'!D60</f>
        <v>0</v>
      </c>
      <c r="E60" s="195">
        <f t="shared" si="1"/>
        <v>0</v>
      </c>
      <c r="F60" s="195">
        <f>+'B3-01-Tabmis'!F60</f>
        <v>0</v>
      </c>
      <c r="G60" s="195">
        <f>+'B3-01-Tabmis'!G60</f>
        <v>0</v>
      </c>
      <c r="H60" s="195">
        <f>+'B3-01-Tabmis'!H60</f>
        <v>0</v>
      </c>
      <c r="I60" s="195">
        <f t="shared" si="2"/>
        <v>0</v>
      </c>
      <c r="J60" s="195">
        <f>+'B3-01-Tabmis'!J60</f>
        <v>0</v>
      </c>
      <c r="K60" s="195">
        <f t="shared" si="3"/>
        <v>0</v>
      </c>
      <c r="L60" s="195">
        <f>+'B3-01-Tabmis'!L60</f>
        <v>0</v>
      </c>
      <c r="M60" s="195">
        <f>+'B3-01-Tabmis'!M60</f>
        <v>0</v>
      </c>
      <c r="N60" s="195">
        <f>+'B3-01-Tabmis'!N60</f>
        <v>0</v>
      </c>
      <c r="O60" s="144">
        <f>+'B3-01-Tabmis'!D60</f>
        <v>0</v>
      </c>
      <c r="P60" s="144">
        <f t="shared" si="4"/>
        <v>0</v>
      </c>
    </row>
    <row r="61" spans="1:16" ht="14.25">
      <c r="A61" s="160">
        <v>7</v>
      </c>
      <c r="B61" s="194" t="s">
        <v>410</v>
      </c>
      <c r="C61" s="195">
        <f t="shared" si="0"/>
        <v>21712812980</v>
      </c>
      <c r="D61" s="195">
        <f>+'B3-01-Tabmis'!D61</f>
        <v>0</v>
      </c>
      <c r="E61" s="195">
        <f t="shared" si="1"/>
        <v>21712812980</v>
      </c>
      <c r="F61" s="195">
        <f>+'B3-01-Tabmis'!F61</f>
        <v>4721035500</v>
      </c>
      <c r="G61" s="195">
        <f>+'B3-01-Tabmis'!G61</f>
        <v>10928868599</v>
      </c>
      <c r="H61" s="195">
        <f>+'B3-01-Tabmis'!H61</f>
        <v>6062908881</v>
      </c>
      <c r="I61" s="195">
        <f t="shared" si="2"/>
        <v>21712812980</v>
      </c>
      <c r="J61" s="195">
        <f>+'B3-01-Tabmis'!J61</f>
        <v>0</v>
      </c>
      <c r="K61" s="195">
        <f t="shared" si="3"/>
        <v>21712812980</v>
      </c>
      <c r="L61" s="195">
        <f>+'B3-01-Tabmis'!L61</f>
        <v>4721035500</v>
      </c>
      <c r="M61" s="195">
        <f>+'B3-01-Tabmis'!M61</f>
        <v>10928868599</v>
      </c>
      <c r="N61" s="195">
        <f>+'B3-01-Tabmis'!N61</f>
        <v>6062908881</v>
      </c>
      <c r="O61" s="144">
        <f>+'B3-01-Tabmis'!D61</f>
        <v>0</v>
      </c>
      <c r="P61" s="144">
        <f t="shared" si="4"/>
        <v>0</v>
      </c>
    </row>
    <row r="62" spans="1:16" ht="14.25">
      <c r="A62" s="149"/>
      <c r="B62" s="194" t="s">
        <v>408</v>
      </c>
      <c r="C62" s="195">
        <f t="shared" si="0"/>
        <v>0</v>
      </c>
      <c r="D62" s="195">
        <f>+'B3-01-Tabmis'!D62</f>
        <v>0</v>
      </c>
      <c r="E62" s="195">
        <f t="shared" si="1"/>
        <v>0</v>
      </c>
      <c r="F62" s="195">
        <f>+'B3-01-Tabmis'!F62</f>
        <v>0</v>
      </c>
      <c r="G62" s="195">
        <f>+'B3-01-Tabmis'!G62</f>
        <v>0</v>
      </c>
      <c r="H62" s="195">
        <f>+'B3-01-Tabmis'!H62</f>
        <v>0</v>
      </c>
      <c r="I62" s="195">
        <f t="shared" si="2"/>
        <v>0</v>
      </c>
      <c r="J62" s="195">
        <f>+'B3-01-Tabmis'!J62</f>
        <v>0</v>
      </c>
      <c r="K62" s="195">
        <f t="shared" si="3"/>
        <v>0</v>
      </c>
      <c r="L62" s="195">
        <f>+'B3-01-Tabmis'!L62</f>
        <v>0</v>
      </c>
      <c r="M62" s="195">
        <f>+'B3-01-Tabmis'!M62</f>
        <v>0</v>
      </c>
      <c r="N62" s="195">
        <f>+'B3-01-Tabmis'!N62</f>
        <v>0</v>
      </c>
      <c r="O62" s="144">
        <f>+'B3-01-Tabmis'!D62</f>
        <v>0</v>
      </c>
      <c r="P62" s="144">
        <f t="shared" si="4"/>
        <v>0</v>
      </c>
    </row>
    <row r="63" spans="1:16" ht="14.25">
      <c r="A63" s="160">
        <v>8</v>
      </c>
      <c r="B63" s="194" t="s">
        <v>380</v>
      </c>
      <c r="C63" s="195">
        <f t="shared" si="0"/>
        <v>33093863715</v>
      </c>
      <c r="D63" s="195">
        <f>+'B3-01-Tabmis'!D63</f>
        <v>0</v>
      </c>
      <c r="E63" s="195">
        <f t="shared" si="1"/>
        <v>33093863715</v>
      </c>
      <c r="F63" s="195">
        <f>+'B3-01-Tabmis'!F63</f>
        <v>9575486002</v>
      </c>
      <c r="G63" s="195">
        <f>+'B3-01-Tabmis'!G63</f>
        <v>19962569093</v>
      </c>
      <c r="H63" s="195">
        <f>+'B3-01-Tabmis'!H63</f>
        <v>3555808620</v>
      </c>
      <c r="I63" s="195">
        <f t="shared" si="2"/>
        <v>33093863715</v>
      </c>
      <c r="J63" s="195">
        <f>+'B3-01-Tabmis'!J63</f>
        <v>0</v>
      </c>
      <c r="K63" s="195">
        <f t="shared" si="3"/>
        <v>33093863715</v>
      </c>
      <c r="L63" s="195">
        <f>+'B3-01-Tabmis'!L63</f>
        <v>9575486002</v>
      </c>
      <c r="M63" s="195">
        <f>+'B3-01-Tabmis'!M63</f>
        <v>19962569093</v>
      </c>
      <c r="N63" s="195">
        <f>+'B3-01-Tabmis'!N63</f>
        <v>3555808620</v>
      </c>
      <c r="O63" s="144">
        <f>+'B3-01-Tabmis'!D63</f>
        <v>0</v>
      </c>
      <c r="P63" s="144">
        <f t="shared" si="4"/>
        <v>0</v>
      </c>
    </row>
    <row r="64" spans="1:16" ht="14.25">
      <c r="A64" s="149"/>
      <c r="B64" s="194" t="s">
        <v>408</v>
      </c>
      <c r="C64" s="195">
        <f t="shared" si="0"/>
        <v>0</v>
      </c>
      <c r="D64" s="195">
        <f>+'B3-01-Tabmis'!D64</f>
        <v>0</v>
      </c>
      <c r="E64" s="195">
        <f t="shared" si="1"/>
        <v>0</v>
      </c>
      <c r="F64" s="195">
        <f>+'B3-01-Tabmis'!F64</f>
        <v>0</v>
      </c>
      <c r="G64" s="195">
        <f>+'B3-01-Tabmis'!G64</f>
        <v>0</v>
      </c>
      <c r="H64" s="195">
        <f>+'B3-01-Tabmis'!H64</f>
        <v>0</v>
      </c>
      <c r="I64" s="195">
        <f t="shared" si="2"/>
        <v>0</v>
      </c>
      <c r="J64" s="195">
        <f>+'B3-01-Tabmis'!J64</f>
        <v>0</v>
      </c>
      <c r="K64" s="195">
        <f t="shared" si="3"/>
        <v>0</v>
      </c>
      <c r="L64" s="195">
        <f>+'B3-01-Tabmis'!L64</f>
        <v>0</v>
      </c>
      <c r="M64" s="195">
        <f>+'B3-01-Tabmis'!M64</f>
        <v>0</v>
      </c>
      <c r="N64" s="195">
        <f>+'B3-01-Tabmis'!N64</f>
        <v>0</v>
      </c>
      <c r="O64" s="144">
        <f>+'B3-01-Tabmis'!D64</f>
        <v>0</v>
      </c>
      <c r="P64" s="144">
        <f t="shared" si="4"/>
        <v>0</v>
      </c>
    </row>
    <row r="65" spans="1:16" ht="14.25">
      <c r="A65" s="160">
        <v>9</v>
      </c>
      <c r="B65" s="194" t="s">
        <v>411</v>
      </c>
      <c r="C65" s="195">
        <f t="shared" si="0"/>
        <v>165807507395</v>
      </c>
      <c r="D65" s="195">
        <f>+'B3-01-Tabmis'!D65</f>
        <v>0</v>
      </c>
      <c r="E65" s="195">
        <f t="shared" si="1"/>
        <v>165807507395</v>
      </c>
      <c r="F65" s="195">
        <f>+'B3-01-Tabmis'!F65</f>
        <v>104190673372</v>
      </c>
      <c r="G65" s="195">
        <f>+'B3-01-Tabmis'!G65</f>
        <v>56342176277</v>
      </c>
      <c r="H65" s="195">
        <f>+'B3-01-Tabmis'!H65</f>
        <v>5274657746</v>
      </c>
      <c r="I65" s="195">
        <f t="shared" si="2"/>
        <v>165807507395</v>
      </c>
      <c r="J65" s="195">
        <f>+'B3-01-Tabmis'!J65</f>
        <v>0</v>
      </c>
      <c r="K65" s="195">
        <f t="shared" si="3"/>
        <v>165807507395</v>
      </c>
      <c r="L65" s="195">
        <f>+'B3-01-Tabmis'!L65</f>
        <v>104190673372</v>
      </c>
      <c r="M65" s="195">
        <f>+'B3-01-Tabmis'!M65</f>
        <v>56342176277</v>
      </c>
      <c r="N65" s="195">
        <f>+'B3-01-Tabmis'!N65</f>
        <v>5274657746</v>
      </c>
      <c r="O65" s="144">
        <f>+'B3-01-Tabmis'!D65</f>
        <v>0</v>
      </c>
      <c r="P65" s="144">
        <f t="shared" si="4"/>
        <v>0</v>
      </c>
    </row>
    <row r="66" spans="1:16" ht="14.25">
      <c r="A66" s="149"/>
      <c r="B66" s="194" t="s">
        <v>408</v>
      </c>
      <c r="C66" s="195">
        <f t="shared" si="0"/>
        <v>0</v>
      </c>
      <c r="D66" s="195">
        <f>+'B3-01-Tabmis'!D66</f>
        <v>0</v>
      </c>
      <c r="E66" s="195">
        <f t="shared" si="1"/>
        <v>0</v>
      </c>
      <c r="F66" s="195">
        <f>+'B3-01-Tabmis'!F66</f>
        <v>0</v>
      </c>
      <c r="G66" s="195">
        <f>+'B3-01-Tabmis'!G66</f>
        <v>0</v>
      </c>
      <c r="H66" s="195">
        <f>+'B3-01-Tabmis'!H66</f>
        <v>0</v>
      </c>
      <c r="I66" s="195">
        <f t="shared" si="2"/>
        <v>0</v>
      </c>
      <c r="J66" s="195">
        <f>+'B3-01-Tabmis'!J66</f>
        <v>0</v>
      </c>
      <c r="K66" s="195">
        <f t="shared" si="3"/>
        <v>0</v>
      </c>
      <c r="L66" s="195">
        <f>+'B3-01-Tabmis'!L66</f>
        <v>0</v>
      </c>
      <c r="M66" s="195">
        <f>+'B3-01-Tabmis'!M66</f>
        <v>0</v>
      </c>
      <c r="N66" s="195">
        <f>+'B3-01-Tabmis'!N66</f>
        <v>0</v>
      </c>
      <c r="O66" s="144">
        <f>+'B3-01-Tabmis'!D66</f>
        <v>0</v>
      </c>
      <c r="P66" s="144">
        <f t="shared" si="4"/>
        <v>0</v>
      </c>
    </row>
    <row r="67" spans="1:16" ht="14.25">
      <c r="A67" s="160">
        <v>10</v>
      </c>
      <c r="B67" s="194" t="s">
        <v>364</v>
      </c>
      <c r="C67" s="195">
        <f t="shared" si="0"/>
        <v>1115195973220</v>
      </c>
      <c r="D67" s="195">
        <f>+D69+D70+D71</f>
        <v>9617112894</v>
      </c>
      <c r="E67" s="195">
        <f t="shared" si="1"/>
        <v>1105578860326</v>
      </c>
      <c r="F67" s="195">
        <f>+F69+F70+F71</f>
        <v>252070727740</v>
      </c>
      <c r="G67" s="195">
        <f>+G69+G70+G71</f>
        <v>725784087197</v>
      </c>
      <c r="H67" s="195">
        <f>+H69+H70+H71</f>
        <v>127724045389</v>
      </c>
      <c r="I67" s="195">
        <f t="shared" si="2"/>
        <v>1115195973220</v>
      </c>
      <c r="J67" s="195">
        <f>+J69+J70+J71</f>
        <v>9617112894</v>
      </c>
      <c r="K67" s="195">
        <f t="shared" si="3"/>
        <v>1105578860326</v>
      </c>
      <c r="L67" s="195">
        <f>+L69+L70+L71</f>
        <v>252070727740</v>
      </c>
      <c r="M67" s="195">
        <f>+M69+M70+M71</f>
        <v>725784087197</v>
      </c>
      <c r="N67" s="195">
        <f>+N69+N70+N71</f>
        <v>127724045389</v>
      </c>
      <c r="O67" s="144">
        <f>+'B3-01-Tabmis'!D67</f>
        <v>9617112894</v>
      </c>
      <c r="P67" s="144">
        <f t="shared" si="4"/>
        <v>0</v>
      </c>
    </row>
    <row r="68" spans="1:16" ht="14.25">
      <c r="A68" s="149"/>
      <c r="B68" s="194" t="s">
        <v>408</v>
      </c>
      <c r="C68" s="195">
        <f t="shared" si="0"/>
        <v>0</v>
      </c>
      <c r="D68" s="195">
        <f>+'B3-01-Tabmis'!D68</f>
        <v>0</v>
      </c>
      <c r="E68" s="195">
        <f t="shared" si="1"/>
        <v>0</v>
      </c>
      <c r="F68" s="195">
        <f>+'B3-01-Tabmis'!F68</f>
        <v>0</v>
      </c>
      <c r="G68" s="195">
        <f>+'B3-01-Tabmis'!G68</f>
        <v>0</v>
      </c>
      <c r="H68" s="195">
        <f>+'B3-01-Tabmis'!H68</f>
        <v>0</v>
      </c>
      <c r="I68" s="195">
        <f t="shared" si="2"/>
        <v>0</v>
      </c>
      <c r="J68" s="195">
        <f>+'B3-01-Tabmis'!J68</f>
        <v>0</v>
      </c>
      <c r="K68" s="195">
        <f t="shared" si="3"/>
        <v>0</v>
      </c>
      <c r="L68" s="195">
        <f>+'B3-01-Tabmis'!L68</f>
        <v>0</v>
      </c>
      <c r="M68" s="195">
        <f>+'B3-01-Tabmis'!M68</f>
        <v>0</v>
      </c>
      <c r="N68" s="195">
        <f>+'B3-01-Tabmis'!N68</f>
        <v>0</v>
      </c>
      <c r="O68" s="144">
        <f>+'B3-01-Tabmis'!D68</f>
        <v>0</v>
      </c>
      <c r="P68" s="144">
        <f t="shared" si="4"/>
        <v>0</v>
      </c>
    </row>
    <row r="69" spans="1:16" ht="14.25">
      <c r="A69" s="160">
        <v>10.1</v>
      </c>
      <c r="B69" s="194" t="s">
        <v>413</v>
      </c>
      <c r="C69" s="195">
        <f t="shared" si="0"/>
        <v>209100588377</v>
      </c>
      <c r="D69" s="195">
        <f>+'B3-01-Tabmis'!D69</f>
        <v>0</v>
      </c>
      <c r="E69" s="195">
        <f t="shared" si="1"/>
        <v>209100588377</v>
      </c>
      <c r="F69" s="195">
        <f>+'B3-01-Tabmis'!F69</f>
        <v>8921587210</v>
      </c>
      <c r="G69" s="195">
        <f>+'B3-01-Tabmis'!G69</f>
        <v>122009317704</v>
      </c>
      <c r="H69" s="195">
        <f>+'B3-01-Tabmis'!H69</f>
        <v>78169683463</v>
      </c>
      <c r="I69" s="195">
        <f t="shared" si="2"/>
        <v>209100588377</v>
      </c>
      <c r="J69" s="195">
        <f>+'B3-01-Tabmis'!J69</f>
        <v>0</v>
      </c>
      <c r="K69" s="195">
        <f t="shared" si="3"/>
        <v>209100588377</v>
      </c>
      <c r="L69" s="195">
        <f>+'B3-01-Tabmis'!L69</f>
        <v>8921587210</v>
      </c>
      <c r="M69" s="195">
        <f>+'B3-01-Tabmis'!M69</f>
        <v>122009317704</v>
      </c>
      <c r="N69" s="195">
        <f>+'B3-01-Tabmis'!N69</f>
        <v>78169683463</v>
      </c>
      <c r="O69" s="144">
        <f>+'B3-01-Tabmis'!D69</f>
        <v>0</v>
      </c>
      <c r="P69" s="144">
        <f t="shared" si="4"/>
        <v>0</v>
      </c>
    </row>
    <row r="70" spans="1:16" ht="28.5">
      <c r="A70" s="160">
        <v>10.199999999999999</v>
      </c>
      <c r="B70" s="194" t="s">
        <v>415</v>
      </c>
      <c r="C70" s="195">
        <f t="shared" si="0"/>
        <v>437733140208</v>
      </c>
      <c r="D70" s="195">
        <f>+'B3-01-Tabmis'!D70</f>
        <v>4940171000</v>
      </c>
      <c r="E70" s="195">
        <f t="shared" si="1"/>
        <v>432792969208</v>
      </c>
      <c r="F70" s="195">
        <f>+'B3-01-Tabmis'!F70</f>
        <v>107386612457</v>
      </c>
      <c r="G70" s="195">
        <f>+'B3-01-Tabmis'!G70</f>
        <v>295630605495</v>
      </c>
      <c r="H70" s="195">
        <f>+'B3-01-Tabmis'!H70</f>
        <v>29775751256</v>
      </c>
      <c r="I70" s="195">
        <f t="shared" si="2"/>
        <v>437733140208</v>
      </c>
      <c r="J70" s="195">
        <f>+'B3-01-Tabmis'!J70</f>
        <v>4940171000</v>
      </c>
      <c r="K70" s="195">
        <f t="shared" si="3"/>
        <v>432792969208</v>
      </c>
      <c r="L70" s="195">
        <f>+'B3-01-Tabmis'!L70</f>
        <v>107386612457</v>
      </c>
      <c r="M70" s="195">
        <f>+'B3-01-Tabmis'!M70</f>
        <v>295630605495</v>
      </c>
      <c r="N70" s="195">
        <f>+'B3-01-Tabmis'!N70</f>
        <v>29775751256</v>
      </c>
      <c r="O70" s="144">
        <f>+'B3-01-Tabmis'!D70</f>
        <v>4940171000</v>
      </c>
      <c r="P70" s="144">
        <f t="shared" si="4"/>
        <v>0</v>
      </c>
    </row>
    <row r="71" spans="1:16" s="152" customFormat="1" ht="14.25">
      <c r="A71" s="200">
        <v>10.3</v>
      </c>
      <c r="B71" s="201" t="s">
        <v>438</v>
      </c>
      <c r="C71" s="202">
        <f>SUM(D71:E71)</f>
        <v>468362244635</v>
      </c>
      <c r="D71" s="202">
        <f>+'B3-01-Tabmis'!D67-D69-D70</f>
        <v>4676941894</v>
      </c>
      <c r="E71" s="202">
        <f>SUM(F71:H71)</f>
        <v>463685302741</v>
      </c>
      <c r="F71" s="202">
        <f>+'B3-01-Tabmis'!F67-F69-F70</f>
        <v>135762528073</v>
      </c>
      <c r="G71" s="202">
        <f>+'B3-01-Tabmis'!G67-G69-G70</f>
        <v>308144163998</v>
      </c>
      <c r="H71" s="202">
        <f>+'B3-01-Tabmis'!H67-H69-H70</f>
        <v>19778610670</v>
      </c>
      <c r="I71" s="202">
        <f t="shared" si="2"/>
        <v>468362244635</v>
      </c>
      <c r="J71" s="202">
        <f>+'B3-01-Tabmis'!J67-J69-J70</f>
        <v>4676941894</v>
      </c>
      <c r="K71" s="202">
        <f t="shared" si="3"/>
        <v>463685302741</v>
      </c>
      <c r="L71" s="202">
        <f>+'B3-01-Tabmis'!L67-L69-L70</f>
        <v>135762528073</v>
      </c>
      <c r="M71" s="202">
        <f>+'B3-01-Tabmis'!M67-M69-M70</f>
        <v>308144163998</v>
      </c>
      <c r="N71" s="202">
        <f>+'B3-01-Tabmis'!N67-N69-N70</f>
        <v>19778610670</v>
      </c>
      <c r="O71" s="203"/>
      <c r="P71" s="203"/>
    </row>
    <row r="72" spans="1:16" ht="28.5">
      <c r="A72" s="160">
        <v>11</v>
      </c>
      <c r="B72" s="194" t="s">
        <v>416</v>
      </c>
      <c r="C72" s="195">
        <f t="shared" si="0"/>
        <v>1772912391155</v>
      </c>
      <c r="D72" s="195">
        <f>+'B3-01-Tabmis'!D71</f>
        <v>387513800978</v>
      </c>
      <c r="E72" s="195">
        <f t="shared" si="1"/>
        <v>1385398590177</v>
      </c>
      <c r="F72" s="195">
        <f>+'B3-01-Tabmis'!F71</f>
        <v>447856493237</v>
      </c>
      <c r="G72" s="195">
        <f>+'B3-01-Tabmis'!G71</f>
        <v>368063297595</v>
      </c>
      <c r="H72" s="195">
        <f>+'B3-01-Tabmis'!H71</f>
        <v>569478799345</v>
      </c>
      <c r="I72" s="195">
        <f t="shared" si="2"/>
        <v>1772912391155</v>
      </c>
      <c r="J72" s="195">
        <f>+'B3-01-Tabmis'!J71</f>
        <v>387513800978</v>
      </c>
      <c r="K72" s="195">
        <f t="shared" si="3"/>
        <v>1385398590177</v>
      </c>
      <c r="L72" s="195">
        <f>+'B3-01-Tabmis'!L71</f>
        <v>447856493237</v>
      </c>
      <c r="M72" s="195">
        <f>+'B3-01-Tabmis'!M71</f>
        <v>368063297595</v>
      </c>
      <c r="N72" s="195">
        <f>+'B3-01-Tabmis'!N71</f>
        <v>569478799345</v>
      </c>
      <c r="O72" s="144">
        <f>+'B3-01-Tabmis'!D71</f>
        <v>387513800978</v>
      </c>
      <c r="P72" s="144">
        <f t="shared" si="4"/>
        <v>0</v>
      </c>
    </row>
    <row r="73" spans="1:16" ht="14.25">
      <c r="A73" s="149"/>
      <c r="B73" s="194" t="s">
        <v>408</v>
      </c>
      <c r="C73" s="195">
        <f t="shared" si="0"/>
        <v>0</v>
      </c>
      <c r="D73" s="195">
        <f>+'B3-01-Tabmis'!D72</f>
        <v>0</v>
      </c>
      <c r="E73" s="195">
        <f t="shared" si="1"/>
        <v>0</v>
      </c>
      <c r="F73" s="195">
        <f>+'B3-01-Tabmis'!F72</f>
        <v>0</v>
      </c>
      <c r="G73" s="195">
        <f>+'B3-01-Tabmis'!G72</f>
        <v>0</v>
      </c>
      <c r="H73" s="195">
        <f>+'B3-01-Tabmis'!H72</f>
        <v>0</v>
      </c>
      <c r="I73" s="195">
        <f t="shared" si="2"/>
        <v>0</v>
      </c>
      <c r="J73" s="195">
        <f>+'B3-01-Tabmis'!J72</f>
        <v>0</v>
      </c>
      <c r="K73" s="195">
        <f t="shared" si="3"/>
        <v>0</v>
      </c>
      <c r="L73" s="195">
        <f>+'B3-01-Tabmis'!L72</f>
        <v>0</v>
      </c>
      <c r="M73" s="195">
        <f>+'B3-01-Tabmis'!M72</f>
        <v>0</v>
      </c>
      <c r="N73" s="195">
        <f>+'B3-01-Tabmis'!N72</f>
        <v>0</v>
      </c>
      <c r="O73" s="144">
        <f>+'B3-01-Tabmis'!D72</f>
        <v>0</v>
      </c>
      <c r="P73" s="144">
        <f t="shared" si="4"/>
        <v>0</v>
      </c>
    </row>
    <row r="74" spans="1:16" ht="14.25">
      <c r="A74" s="160">
        <v>12</v>
      </c>
      <c r="B74" s="194" t="s">
        <v>229</v>
      </c>
      <c r="C74" s="195">
        <f t="shared" si="0"/>
        <v>738429734044</v>
      </c>
      <c r="D74" s="195">
        <f>+'B3-01-Tabmis'!D73</f>
        <v>254080660584</v>
      </c>
      <c r="E74" s="195">
        <f t="shared" si="1"/>
        <v>484349073460</v>
      </c>
      <c r="F74" s="195">
        <f>+'B3-01-Tabmis'!F73</f>
        <v>65480682470</v>
      </c>
      <c r="G74" s="195">
        <f>+'B3-01-Tabmis'!G73</f>
        <v>171220048600</v>
      </c>
      <c r="H74" s="195">
        <f>+'B3-01-Tabmis'!H73</f>
        <v>247648342390</v>
      </c>
      <c r="I74" s="195">
        <f t="shared" si="2"/>
        <v>738429734044</v>
      </c>
      <c r="J74" s="195">
        <f>+'B3-01-Tabmis'!J73</f>
        <v>254080660584</v>
      </c>
      <c r="K74" s="195">
        <f t="shared" si="3"/>
        <v>484349073460</v>
      </c>
      <c r="L74" s="195">
        <f>+'B3-01-Tabmis'!L73</f>
        <v>65480682470</v>
      </c>
      <c r="M74" s="195">
        <f>+'B3-01-Tabmis'!M73</f>
        <v>171220048600</v>
      </c>
      <c r="N74" s="195">
        <f>+'B3-01-Tabmis'!N73</f>
        <v>247648342390</v>
      </c>
      <c r="O74" s="144">
        <f>+'B3-01-Tabmis'!D73</f>
        <v>254080660584</v>
      </c>
      <c r="P74" s="144">
        <f t="shared" si="4"/>
        <v>0</v>
      </c>
    </row>
    <row r="75" spans="1:16" ht="14.25">
      <c r="A75" s="149"/>
      <c r="B75" s="194" t="s">
        <v>408</v>
      </c>
      <c r="C75" s="195">
        <f t="shared" si="0"/>
        <v>0</v>
      </c>
      <c r="D75" s="195">
        <f>+'B3-01-Tabmis'!D74</f>
        <v>0</v>
      </c>
      <c r="E75" s="195">
        <f t="shared" si="1"/>
        <v>0</v>
      </c>
      <c r="F75" s="195">
        <f>+'B3-01-Tabmis'!F74</f>
        <v>0</v>
      </c>
      <c r="G75" s="195">
        <f>+'B3-01-Tabmis'!G74</f>
        <v>0</v>
      </c>
      <c r="H75" s="195">
        <f>+'B3-01-Tabmis'!H74</f>
        <v>0</v>
      </c>
      <c r="I75" s="195">
        <f t="shared" si="2"/>
        <v>0</v>
      </c>
      <c r="J75" s="195">
        <f>+'B3-01-Tabmis'!J74</f>
        <v>0</v>
      </c>
      <c r="K75" s="195">
        <f t="shared" si="3"/>
        <v>0</v>
      </c>
      <c r="L75" s="195">
        <f>+'B3-01-Tabmis'!L74</f>
        <v>0</v>
      </c>
      <c r="M75" s="195">
        <f>+'B3-01-Tabmis'!M74</f>
        <v>0</v>
      </c>
      <c r="N75" s="195">
        <f>+'B3-01-Tabmis'!N74</f>
        <v>0</v>
      </c>
      <c r="O75" s="144">
        <f>+'B3-01-Tabmis'!D74</f>
        <v>0</v>
      </c>
      <c r="P75" s="144">
        <f t="shared" si="4"/>
        <v>0</v>
      </c>
    </row>
    <row r="76" spans="1:16" ht="28.5">
      <c r="A76" s="160">
        <v>13</v>
      </c>
      <c r="B76" s="194" t="s">
        <v>424</v>
      </c>
      <c r="C76" s="195">
        <f t="shared" si="0"/>
        <v>96086446813</v>
      </c>
      <c r="D76" s="195">
        <f>+'B3-01-Tabmis'!D75</f>
        <v>1615391057</v>
      </c>
      <c r="E76" s="195">
        <f t="shared" si="1"/>
        <v>94471055756</v>
      </c>
      <c r="F76" s="195">
        <f>+'B3-01-Tabmis'!F75</f>
        <v>12989144381</v>
      </c>
      <c r="G76" s="195">
        <f>+'B3-01-Tabmis'!G75</f>
        <v>67986940033</v>
      </c>
      <c r="H76" s="195">
        <f>+'B3-01-Tabmis'!H75</f>
        <v>13494971342</v>
      </c>
      <c r="I76" s="195">
        <f t="shared" si="2"/>
        <v>96086446813</v>
      </c>
      <c r="J76" s="195">
        <f>+'B3-01-Tabmis'!J75</f>
        <v>1615391057</v>
      </c>
      <c r="K76" s="195">
        <f t="shared" si="3"/>
        <v>94471055756</v>
      </c>
      <c r="L76" s="195">
        <f>+'B3-01-Tabmis'!L75</f>
        <v>12989144381</v>
      </c>
      <c r="M76" s="195">
        <f>+'B3-01-Tabmis'!M75</f>
        <v>67986940033</v>
      </c>
      <c r="N76" s="195">
        <f>+'B3-01-Tabmis'!N75</f>
        <v>13494971342</v>
      </c>
      <c r="O76" s="144">
        <f>+'B3-01-Tabmis'!D75</f>
        <v>1615391057</v>
      </c>
      <c r="P76" s="144">
        <f t="shared" si="4"/>
        <v>0</v>
      </c>
    </row>
    <row r="77" spans="1:16" ht="14.25">
      <c r="A77" s="160" t="s">
        <v>153</v>
      </c>
      <c r="B77" s="194" t="s">
        <v>425</v>
      </c>
      <c r="C77" s="195">
        <f t="shared" si="0"/>
        <v>2733000</v>
      </c>
      <c r="D77" s="195">
        <f>+D78+D80</f>
        <v>2733000</v>
      </c>
      <c r="E77" s="195">
        <f t="shared" si="1"/>
        <v>0</v>
      </c>
      <c r="F77" s="195">
        <f>+F78+F80</f>
        <v>0</v>
      </c>
      <c r="G77" s="195">
        <f>+G78+G80</f>
        <v>0</v>
      </c>
      <c r="H77" s="195">
        <f>+H78+H80</f>
        <v>0</v>
      </c>
      <c r="I77" s="195">
        <f t="shared" si="2"/>
        <v>2733000</v>
      </c>
      <c r="J77" s="195">
        <f>+J78+J80</f>
        <v>2733000</v>
      </c>
      <c r="K77" s="195">
        <f t="shared" si="3"/>
        <v>0</v>
      </c>
      <c r="L77" s="195">
        <f>+L78+L80</f>
        <v>0</v>
      </c>
      <c r="M77" s="195">
        <f>+M78+M80</f>
        <v>0</v>
      </c>
      <c r="N77" s="195">
        <f>+N78+N80</f>
        <v>0</v>
      </c>
      <c r="O77" s="144">
        <f>+'B3-01-Tabmis'!D76</f>
        <v>2733000</v>
      </c>
      <c r="P77" s="144">
        <f t="shared" si="4"/>
        <v>0</v>
      </c>
    </row>
    <row r="78" spans="1:16" ht="14.25">
      <c r="A78" s="160">
        <v>1</v>
      </c>
      <c r="B78" s="194" t="s">
        <v>187</v>
      </c>
      <c r="C78" s="195">
        <f t="shared" si="0"/>
        <v>2733000</v>
      </c>
      <c r="D78" s="195">
        <f>+'B3-01-Tabmis'!D77</f>
        <v>2733000</v>
      </c>
      <c r="E78" s="195">
        <f t="shared" si="1"/>
        <v>0</v>
      </c>
      <c r="F78" s="195">
        <f>+'B3-01-Tabmis'!F77</f>
        <v>0</v>
      </c>
      <c r="G78" s="195">
        <f>+'B3-01-Tabmis'!G77</f>
        <v>0</v>
      </c>
      <c r="H78" s="195">
        <f>+'B3-01-Tabmis'!H77</f>
        <v>0</v>
      </c>
      <c r="I78" s="195">
        <f t="shared" si="2"/>
        <v>2733000</v>
      </c>
      <c r="J78" s="195">
        <f>+'B3-01-Tabmis'!J77</f>
        <v>2733000</v>
      </c>
      <c r="K78" s="195">
        <f t="shared" si="3"/>
        <v>0</v>
      </c>
      <c r="L78" s="195">
        <f>+'B3-01-Tabmis'!L77</f>
        <v>0</v>
      </c>
      <c r="M78" s="195">
        <f>+'B3-01-Tabmis'!M77</f>
        <v>0</v>
      </c>
      <c r="N78" s="195">
        <f>+'B3-01-Tabmis'!N77</f>
        <v>0</v>
      </c>
      <c r="O78" s="144">
        <f>+'B3-01-Tabmis'!D77</f>
        <v>2733000</v>
      </c>
      <c r="P78" s="144">
        <f t="shared" si="4"/>
        <v>0</v>
      </c>
    </row>
    <row r="79" spans="1:16" ht="28.5">
      <c r="A79" s="149"/>
      <c r="B79" s="194" t="s">
        <v>426</v>
      </c>
      <c r="C79" s="195">
        <f t="shared" si="0"/>
        <v>0</v>
      </c>
      <c r="D79" s="195">
        <f>+'B3-01-Tabmis'!D78</f>
        <v>0</v>
      </c>
      <c r="E79" s="195">
        <f t="shared" si="1"/>
        <v>0</v>
      </c>
      <c r="F79" s="195">
        <f>+'B3-01-Tabmis'!F78</f>
        <v>0</v>
      </c>
      <c r="G79" s="195">
        <f>+'B3-01-Tabmis'!G78</f>
        <v>0</v>
      </c>
      <c r="H79" s="195">
        <f>+'B3-01-Tabmis'!H78</f>
        <v>0</v>
      </c>
      <c r="I79" s="195">
        <f t="shared" si="2"/>
        <v>0</v>
      </c>
      <c r="J79" s="195">
        <f>+'B3-01-Tabmis'!J78</f>
        <v>0</v>
      </c>
      <c r="K79" s="195">
        <f t="shared" si="3"/>
        <v>0</v>
      </c>
      <c r="L79" s="195">
        <f>+'B3-01-Tabmis'!L78</f>
        <v>0</v>
      </c>
      <c r="M79" s="195">
        <f>+'B3-01-Tabmis'!M78</f>
        <v>0</v>
      </c>
      <c r="N79" s="195">
        <f>+'B3-01-Tabmis'!N78</f>
        <v>0</v>
      </c>
      <c r="O79" s="144">
        <f>+'B3-01-Tabmis'!D78</f>
        <v>0</v>
      </c>
      <c r="P79" s="144">
        <f t="shared" si="4"/>
        <v>0</v>
      </c>
    </row>
    <row r="80" spans="1:16" ht="14.25">
      <c r="A80" s="160">
        <v>2</v>
      </c>
      <c r="B80" s="194" t="s">
        <v>188</v>
      </c>
      <c r="C80" s="195">
        <f t="shared" si="0"/>
        <v>0</v>
      </c>
      <c r="D80" s="195">
        <f>+'B3-01-Tabmis'!D79</f>
        <v>0</v>
      </c>
      <c r="E80" s="195">
        <f t="shared" si="1"/>
        <v>0</v>
      </c>
      <c r="F80" s="195">
        <f>+'B3-01-Tabmis'!F79</f>
        <v>0</v>
      </c>
      <c r="G80" s="195">
        <f>+'B3-01-Tabmis'!G79</f>
        <v>0</v>
      </c>
      <c r="H80" s="195">
        <f>+'B3-01-Tabmis'!H79</f>
        <v>0</v>
      </c>
      <c r="I80" s="195">
        <f t="shared" ref="I80:I106" si="5">SUM(J80:K80)</f>
        <v>0</v>
      </c>
      <c r="J80" s="195">
        <f>+'B3-01-Tabmis'!J79</f>
        <v>0</v>
      </c>
      <c r="K80" s="195">
        <f t="shared" ref="K80:K106" si="6">SUM(L80:N80)</f>
        <v>0</v>
      </c>
      <c r="L80" s="195">
        <f>+'B3-01-Tabmis'!L79</f>
        <v>0</v>
      </c>
      <c r="M80" s="195">
        <f>+'B3-01-Tabmis'!M79</f>
        <v>0</v>
      </c>
      <c r="N80" s="195">
        <f>+'B3-01-Tabmis'!N79</f>
        <v>0</v>
      </c>
      <c r="O80" s="144">
        <f>+'B3-01-Tabmis'!D79</f>
        <v>0</v>
      </c>
      <c r="P80" s="144">
        <f t="shared" si="4"/>
        <v>0</v>
      </c>
    </row>
    <row r="81" spans="1:16" ht="14.25">
      <c r="A81" s="160" t="s">
        <v>154</v>
      </c>
      <c r="B81" s="194" t="s">
        <v>186</v>
      </c>
      <c r="C81" s="195">
        <f t="shared" si="0"/>
        <v>0</v>
      </c>
      <c r="D81" s="195">
        <f>+'B3-01-Tabmis'!D80</f>
        <v>0</v>
      </c>
      <c r="E81" s="195">
        <f t="shared" si="1"/>
        <v>0</v>
      </c>
      <c r="F81" s="195">
        <f>+'B3-01-Tabmis'!F80</f>
        <v>0</v>
      </c>
      <c r="G81" s="195">
        <f>+'B3-01-Tabmis'!G80</f>
        <v>0</v>
      </c>
      <c r="H81" s="195">
        <f>+'B3-01-Tabmis'!H80</f>
        <v>0</v>
      </c>
      <c r="I81" s="195">
        <f t="shared" si="5"/>
        <v>0</v>
      </c>
      <c r="J81" s="195">
        <f>+'B3-01-Tabmis'!J80</f>
        <v>0</v>
      </c>
      <c r="K81" s="195">
        <f t="shared" si="6"/>
        <v>0</v>
      </c>
      <c r="L81" s="195">
        <f>+'B3-01-Tabmis'!L80</f>
        <v>0</v>
      </c>
      <c r="M81" s="195">
        <f>+'B3-01-Tabmis'!M80</f>
        <v>0</v>
      </c>
      <c r="N81" s="195">
        <f>+'B3-01-Tabmis'!N80</f>
        <v>0</v>
      </c>
      <c r="O81" s="144">
        <f>+'B3-01-Tabmis'!D80</f>
        <v>0</v>
      </c>
      <c r="P81" s="144">
        <f t="shared" si="4"/>
        <v>0</v>
      </c>
    </row>
    <row r="82" spans="1:16" ht="14.25">
      <c r="A82" s="160" t="s">
        <v>155</v>
      </c>
      <c r="B82" s="194" t="s">
        <v>38</v>
      </c>
      <c r="C82" s="195">
        <f t="shared" ref="C82:C106" si="7">SUM(D82:E82)</f>
        <v>0</v>
      </c>
      <c r="D82" s="196">
        <f>SUM(D83:D85)</f>
        <v>0</v>
      </c>
      <c r="E82" s="195">
        <f t="shared" ref="E82:E106" si="8">SUM(F82:H82)</f>
        <v>0</v>
      </c>
      <c r="F82" s="196">
        <f>SUM(F83:F85)</f>
        <v>0</v>
      </c>
      <c r="G82" s="196">
        <f>SUM(G83:G85)</f>
        <v>0</v>
      </c>
      <c r="H82" s="196">
        <f>SUM(H83:H85)</f>
        <v>0</v>
      </c>
      <c r="I82" s="195">
        <f t="shared" si="5"/>
        <v>0</v>
      </c>
      <c r="J82" s="196">
        <f>SUM(J83:J85)</f>
        <v>0</v>
      </c>
      <c r="K82" s="195">
        <f t="shared" si="6"/>
        <v>0</v>
      </c>
      <c r="L82" s="196">
        <f>SUM(L83:L85)</f>
        <v>0</v>
      </c>
      <c r="M82" s="196">
        <f>SUM(M83:M85)</f>
        <v>0</v>
      </c>
      <c r="N82" s="196">
        <f>SUM(N83:N85)</f>
        <v>0</v>
      </c>
      <c r="O82" s="144">
        <f>+'B3-01-Tabmis'!D81</f>
        <v>0</v>
      </c>
      <c r="P82" s="144">
        <f t="shared" ref="P82:P106" si="9">+O82-D82</f>
        <v>0</v>
      </c>
    </row>
    <row r="83" spans="1:16" ht="14.25">
      <c r="A83" s="160">
        <v>1</v>
      </c>
      <c r="B83" s="194" t="s">
        <v>89</v>
      </c>
      <c r="C83" s="195">
        <f t="shared" si="7"/>
        <v>0</v>
      </c>
      <c r="D83" s="195">
        <f>+'B3-01-Tabmis'!D82</f>
        <v>0</v>
      </c>
      <c r="E83" s="195">
        <f t="shared" si="8"/>
        <v>0</v>
      </c>
      <c r="F83" s="195">
        <f>+'B3-01-Tabmis'!F82</f>
        <v>0</v>
      </c>
      <c r="G83" s="195">
        <f>+'B3-01-Tabmis'!G82</f>
        <v>0</v>
      </c>
      <c r="H83" s="195">
        <f>+'B3-01-Tabmis'!H82</f>
        <v>0</v>
      </c>
      <c r="I83" s="195">
        <f t="shared" si="5"/>
        <v>0</v>
      </c>
      <c r="J83" s="195">
        <f>+'B3-01-Tabmis'!J82</f>
        <v>0</v>
      </c>
      <c r="K83" s="195">
        <f t="shared" si="6"/>
        <v>0</v>
      </c>
      <c r="L83" s="195">
        <f>+'B3-01-Tabmis'!L82</f>
        <v>0</v>
      </c>
      <c r="M83" s="195">
        <f>+'B3-01-Tabmis'!M82</f>
        <v>0</v>
      </c>
      <c r="N83" s="195">
        <f>+'B3-01-Tabmis'!N82</f>
        <v>0</v>
      </c>
      <c r="O83" s="144">
        <f>+'B3-01-Tabmis'!D82</f>
        <v>0</v>
      </c>
      <c r="P83" s="144">
        <f t="shared" si="9"/>
        <v>0</v>
      </c>
    </row>
    <row r="84" spans="1:16" ht="14.25">
      <c r="A84" s="160">
        <v>2</v>
      </c>
      <c r="B84" s="194" t="s">
        <v>90</v>
      </c>
      <c r="C84" s="195">
        <f t="shared" si="7"/>
        <v>0</v>
      </c>
      <c r="D84" s="195">
        <f>+'B3-01-Tabmis'!D83</f>
        <v>0</v>
      </c>
      <c r="E84" s="195">
        <f t="shared" si="8"/>
        <v>0</v>
      </c>
      <c r="F84" s="195">
        <f>+'B3-01-Tabmis'!F83</f>
        <v>0</v>
      </c>
      <c r="G84" s="195">
        <f>+'B3-01-Tabmis'!G83</f>
        <v>0</v>
      </c>
      <c r="H84" s="195">
        <f>+'B3-01-Tabmis'!H83</f>
        <v>0</v>
      </c>
      <c r="I84" s="195">
        <f t="shared" si="5"/>
        <v>0</v>
      </c>
      <c r="J84" s="195">
        <f>+'B3-01-Tabmis'!J83</f>
        <v>0</v>
      </c>
      <c r="K84" s="195">
        <f t="shared" si="6"/>
        <v>0</v>
      </c>
      <c r="L84" s="195">
        <f>+'B3-01-Tabmis'!L83</f>
        <v>0</v>
      </c>
      <c r="M84" s="195">
        <f>+'B3-01-Tabmis'!M83</f>
        <v>0</v>
      </c>
      <c r="N84" s="195">
        <f>+'B3-01-Tabmis'!N83</f>
        <v>0</v>
      </c>
      <c r="O84" s="144">
        <f>+'B3-01-Tabmis'!D83</f>
        <v>0</v>
      </c>
      <c r="P84" s="144">
        <f t="shared" si="9"/>
        <v>0</v>
      </c>
    </row>
    <row r="85" spans="1:16" ht="14.25">
      <c r="A85" s="160">
        <v>3</v>
      </c>
      <c r="B85" s="194" t="s">
        <v>427</v>
      </c>
      <c r="C85" s="195">
        <f t="shared" si="7"/>
        <v>0</v>
      </c>
      <c r="D85" s="195">
        <f>+'B3-01-Tabmis'!D84</f>
        <v>0</v>
      </c>
      <c r="E85" s="195">
        <f t="shared" si="8"/>
        <v>0</v>
      </c>
      <c r="F85" s="195">
        <f>+'B3-01-Tabmis'!F84</f>
        <v>0</v>
      </c>
      <c r="G85" s="195">
        <f>+'B3-01-Tabmis'!G84</f>
        <v>0</v>
      </c>
      <c r="H85" s="195">
        <f>+'B3-01-Tabmis'!H84</f>
        <v>0</v>
      </c>
      <c r="I85" s="195">
        <f t="shared" si="5"/>
        <v>0</v>
      </c>
      <c r="J85" s="195">
        <f>+'B3-01-Tabmis'!J84</f>
        <v>0</v>
      </c>
      <c r="K85" s="195">
        <f t="shared" si="6"/>
        <v>0</v>
      </c>
      <c r="L85" s="195">
        <f>+'B3-01-Tabmis'!L84</f>
        <v>0</v>
      </c>
      <c r="M85" s="195">
        <f>+'B3-01-Tabmis'!M84</f>
        <v>0</v>
      </c>
      <c r="N85" s="195">
        <f>+'B3-01-Tabmis'!N84</f>
        <v>0</v>
      </c>
      <c r="O85" s="144">
        <f>+'B3-01-Tabmis'!D84</f>
        <v>0</v>
      </c>
      <c r="P85" s="144">
        <f t="shared" si="9"/>
        <v>0</v>
      </c>
    </row>
    <row r="86" spans="1:16" ht="14.25">
      <c r="A86" s="160" t="s">
        <v>156</v>
      </c>
      <c r="B86" s="194" t="s">
        <v>23</v>
      </c>
      <c r="C86" s="195">
        <f t="shared" si="7"/>
        <v>2000000000</v>
      </c>
      <c r="D86" s="195">
        <f>+'B3-01-Tabmis'!D85</f>
        <v>0</v>
      </c>
      <c r="E86" s="195">
        <f t="shared" si="8"/>
        <v>2000000000</v>
      </c>
      <c r="F86" s="195">
        <f>+'B3-01-Tabmis'!F85</f>
        <v>2000000000</v>
      </c>
      <c r="G86" s="195">
        <f>+'B3-01-Tabmis'!G85</f>
        <v>0</v>
      </c>
      <c r="H86" s="195">
        <f>+'B3-01-Tabmis'!H85</f>
        <v>0</v>
      </c>
      <c r="I86" s="195">
        <f t="shared" si="5"/>
        <v>2000000000</v>
      </c>
      <c r="J86" s="195">
        <f>+'B3-01-Tabmis'!J85</f>
        <v>0</v>
      </c>
      <c r="K86" s="195">
        <f t="shared" si="6"/>
        <v>2000000000</v>
      </c>
      <c r="L86" s="195">
        <f>+'B3-01-Tabmis'!L85</f>
        <v>2000000000</v>
      </c>
      <c r="M86" s="195">
        <f>+'B3-01-Tabmis'!M85</f>
        <v>0</v>
      </c>
      <c r="N86" s="195">
        <f>+'B3-01-Tabmis'!N85</f>
        <v>0</v>
      </c>
      <c r="O86" s="144">
        <f>+'B3-01-Tabmis'!D85</f>
        <v>0</v>
      </c>
      <c r="P86" s="144">
        <f t="shared" si="9"/>
        <v>0</v>
      </c>
    </row>
    <row r="87" spans="1:16" ht="14.25">
      <c r="A87" s="160" t="s">
        <v>104</v>
      </c>
      <c r="B87" s="194" t="s">
        <v>428</v>
      </c>
      <c r="C87" s="195">
        <f t="shared" si="7"/>
        <v>2093552310</v>
      </c>
      <c r="D87" s="195">
        <f>+'B3-01-Tabmis'!D86</f>
        <v>0</v>
      </c>
      <c r="E87" s="195">
        <f t="shared" si="8"/>
        <v>2093552310</v>
      </c>
      <c r="F87" s="195">
        <f>+'B3-01-Tabmis'!F86</f>
        <v>0</v>
      </c>
      <c r="G87" s="195">
        <f>+'B3-01-Tabmis'!G86</f>
        <v>1233409000</v>
      </c>
      <c r="H87" s="195">
        <f>+'B3-01-Tabmis'!H86</f>
        <v>860143310</v>
      </c>
      <c r="I87" s="195">
        <f t="shared" si="5"/>
        <v>2093552310</v>
      </c>
      <c r="J87" s="195">
        <f>+'B3-01-Tabmis'!J86</f>
        <v>0</v>
      </c>
      <c r="K87" s="195">
        <f t="shared" si="6"/>
        <v>2093552310</v>
      </c>
      <c r="L87" s="195">
        <f>+'B3-01-Tabmis'!L86</f>
        <v>0</v>
      </c>
      <c r="M87" s="195">
        <f>+'B3-01-Tabmis'!M86</f>
        <v>1233409000</v>
      </c>
      <c r="N87" s="195">
        <f>+'B3-01-Tabmis'!N86</f>
        <v>860143310</v>
      </c>
      <c r="O87" s="144">
        <f>+'B3-01-Tabmis'!D86</f>
        <v>0</v>
      </c>
      <c r="P87" s="144">
        <f t="shared" si="9"/>
        <v>0</v>
      </c>
    </row>
    <row r="88" spans="1:16" ht="14.25">
      <c r="A88" s="160" t="s">
        <v>211</v>
      </c>
      <c r="B88" s="194" t="s">
        <v>91</v>
      </c>
      <c r="C88" s="195">
        <f t="shared" si="7"/>
        <v>12988594300250</v>
      </c>
      <c r="D88" s="195">
        <f>+D89+D94+D95</f>
        <v>6876751618567</v>
      </c>
      <c r="E88" s="195">
        <f t="shared" si="8"/>
        <v>6111842681683</v>
      </c>
      <c r="F88" s="195">
        <f>+F89+F94+F95</f>
        <v>4865079314298</v>
      </c>
      <c r="G88" s="195">
        <f>+G89+G94+G95</f>
        <v>1246763367385</v>
      </c>
      <c r="H88" s="195">
        <f>+H89+H94+H95</f>
        <v>0</v>
      </c>
      <c r="I88" s="195">
        <f t="shared" si="5"/>
        <v>12988594300250</v>
      </c>
      <c r="J88" s="195">
        <f>+J89+J94+J95</f>
        <v>6876751618567</v>
      </c>
      <c r="K88" s="195">
        <f t="shared" si="6"/>
        <v>6111842681683</v>
      </c>
      <c r="L88" s="195">
        <f>+L89+L94+L95</f>
        <v>4865079314298</v>
      </c>
      <c r="M88" s="195">
        <f>+M89+M94+M95</f>
        <v>1246763367385</v>
      </c>
      <c r="N88" s="195">
        <f>+N89+N94+N95</f>
        <v>0</v>
      </c>
      <c r="O88" s="144">
        <f>+'B3-01-Tabmis'!D87</f>
        <v>6876751618567</v>
      </c>
      <c r="P88" s="144">
        <f t="shared" si="9"/>
        <v>0</v>
      </c>
    </row>
    <row r="89" spans="1:16" ht="14.25">
      <c r="A89" s="160">
        <v>1</v>
      </c>
      <c r="B89" s="194" t="s">
        <v>92</v>
      </c>
      <c r="C89" s="195">
        <f t="shared" si="7"/>
        <v>12813313143290</v>
      </c>
      <c r="D89" s="195">
        <f>SUM(D90:D91)</f>
        <v>6876751618567</v>
      </c>
      <c r="E89" s="195">
        <f t="shared" si="8"/>
        <v>5936561524723</v>
      </c>
      <c r="F89" s="195">
        <f>SUM(F90:F91)</f>
        <v>4846946860298</v>
      </c>
      <c r="G89" s="195">
        <f>SUM(G90:G91)</f>
        <v>1089614664425</v>
      </c>
      <c r="H89" s="195">
        <f>SUM(H90:H91)</f>
        <v>0</v>
      </c>
      <c r="I89" s="195">
        <f t="shared" si="5"/>
        <v>12813313143290</v>
      </c>
      <c r="J89" s="195">
        <f>SUM(J90:J91)</f>
        <v>6876751618567</v>
      </c>
      <c r="K89" s="195">
        <f t="shared" si="6"/>
        <v>5936561524723</v>
      </c>
      <c r="L89" s="195">
        <f>SUM(L90:L91)</f>
        <v>4846946860298</v>
      </c>
      <c r="M89" s="195">
        <f>SUM(M90:M91)</f>
        <v>1089614664425</v>
      </c>
      <c r="N89" s="195">
        <f>SUM(N90:N91)</f>
        <v>0</v>
      </c>
      <c r="O89" s="144">
        <f>+'B3-01-Tabmis'!D88</f>
        <v>6876751618567</v>
      </c>
      <c r="P89" s="144">
        <f t="shared" si="9"/>
        <v>0</v>
      </c>
    </row>
    <row r="90" spans="1:16" ht="14.25">
      <c r="A90" s="160">
        <v>1.1000000000000001</v>
      </c>
      <c r="B90" s="194" t="s">
        <v>115</v>
      </c>
      <c r="C90" s="195">
        <f t="shared" si="7"/>
        <v>8823570287000</v>
      </c>
      <c r="D90" s="195">
        <f>+'B3-01-Tabmis'!D89</f>
        <v>4787581000000</v>
      </c>
      <c r="E90" s="195">
        <f t="shared" si="8"/>
        <v>4035989287000</v>
      </c>
      <c r="F90" s="195">
        <f>+'B3-01-Tabmis'!F89</f>
        <v>3464851000000</v>
      </c>
      <c r="G90" s="195">
        <f>+'B3-01-Tabmis'!G89</f>
        <v>571138287000</v>
      </c>
      <c r="H90" s="195">
        <f>+'B3-01-Tabmis'!H89</f>
        <v>0</v>
      </c>
      <c r="I90" s="195">
        <f t="shared" si="5"/>
        <v>8823570287000</v>
      </c>
      <c r="J90" s="195">
        <f>+'B3-01-Tabmis'!J89</f>
        <v>4787581000000</v>
      </c>
      <c r="K90" s="195">
        <f t="shared" si="6"/>
        <v>4035989287000</v>
      </c>
      <c r="L90" s="195">
        <f>+'B3-01-Tabmis'!L89</f>
        <v>3464851000000</v>
      </c>
      <c r="M90" s="195">
        <f>+'B3-01-Tabmis'!M89</f>
        <v>571138287000</v>
      </c>
      <c r="N90" s="195">
        <f>+'B3-01-Tabmis'!N89</f>
        <v>0</v>
      </c>
      <c r="O90" s="144">
        <f>+'B3-01-Tabmis'!D89</f>
        <v>4787581000000</v>
      </c>
      <c r="P90" s="144">
        <f t="shared" si="9"/>
        <v>0</v>
      </c>
    </row>
    <row r="91" spans="1:16" ht="14.25">
      <c r="A91" s="160">
        <v>1.2</v>
      </c>
      <c r="B91" s="194" t="s">
        <v>116</v>
      </c>
      <c r="C91" s="195">
        <f t="shared" si="7"/>
        <v>3989742856290</v>
      </c>
      <c r="D91" s="195">
        <f>+'B3-01-Tabmis'!D90</f>
        <v>2089170618567</v>
      </c>
      <c r="E91" s="195">
        <f t="shared" si="8"/>
        <v>1900572237723</v>
      </c>
      <c r="F91" s="195">
        <f>+'B3-01-Tabmis'!F90</f>
        <v>1382095860298</v>
      </c>
      <c r="G91" s="195">
        <f>+'B3-01-Tabmis'!G90</f>
        <v>518476377425</v>
      </c>
      <c r="H91" s="195">
        <f>+'B3-01-Tabmis'!H90</f>
        <v>0</v>
      </c>
      <c r="I91" s="195">
        <f t="shared" si="5"/>
        <v>3989742856290</v>
      </c>
      <c r="J91" s="195">
        <f>+'B3-01-Tabmis'!J90</f>
        <v>2089170618567</v>
      </c>
      <c r="K91" s="195">
        <f t="shared" si="6"/>
        <v>1900572237723</v>
      </c>
      <c r="L91" s="195">
        <f>+'B3-01-Tabmis'!L90</f>
        <v>1382095860298</v>
      </c>
      <c r="M91" s="195">
        <f>+'B3-01-Tabmis'!M90</f>
        <v>518476377425</v>
      </c>
      <c r="N91" s="195">
        <f>+'B3-01-Tabmis'!N90</f>
        <v>0</v>
      </c>
      <c r="O91" s="144">
        <f>+'B3-01-Tabmis'!D90</f>
        <v>2089170618567</v>
      </c>
      <c r="P91" s="144">
        <f t="shared" si="9"/>
        <v>0</v>
      </c>
    </row>
    <row r="92" spans="1:16" ht="14.25">
      <c r="A92" s="149"/>
      <c r="B92" s="194" t="s">
        <v>93</v>
      </c>
      <c r="C92" s="195">
        <f t="shared" si="7"/>
        <v>3536857129023</v>
      </c>
      <c r="D92" s="195">
        <f>+'B3-01-Tabmis'!D91</f>
        <v>1636284891300</v>
      </c>
      <c r="E92" s="195">
        <f t="shared" si="8"/>
        <v>1900572237723</v>
      </c>
      <c r="F92" s="195">
        <f>+'B3-01-Tabmis'!F91</f>
        <v>1382095860298</v>
      </c>
      <c r="G92" s="195">
        <f>+'B3-01-Tabmis'!G91</f>
        <v>518476377425</v>
      </c>
      <c r="H92" s="195">
        <f>+'B3-01-Tabmis'!H91</f>
        <v>0</v>
      </c>
      <c r="I92" s="195">
        <f t="shared" si="5"/>
        <v>3536857129023</v>
      </c>
      <c r="J92" s="195">
        <f>+'B3-01-Tabmis'!J91</f>
        <v>1636284891300</v>
      </c>
      <c r="K92" s="195">
        <f t="shared" si="6"/>
        <v>1900572237723</v>
      </c>
      <c r="L92" s="195">
        <f>+'B3-01-Tabmis'!L91</f>
        <v>1382095860298</v>
      </c>
      <c r="M92" s="195">
        <f>+'B3-01-Tabmis'!M91</f>
        <v>518476377425</v>
      </c>
      <c r="N92" s="195">
        <f>+'B3-01-Tabmis'!N91</f>
        <v>0</v>
      </c>
      <c r="O92" s="144">
        <f>+'B3-01-Tabmis'!D91</f>
        <v>1636284891300</v>
      </c>
      <c r="P92" s="144">
        <f t="shared" si="9"/>
        <v>0</v>
      </c>
    </row>
    <row r="93" spans="1:16" ht="14.25">
      <c r="A93" s="149"/>
      <c r="B93" s="194" t="s">
        <v>94</v>
      </c>
      <c r="C93" s="195">
        <f t="shared" si="7"/>
        <v>452885727267</v>
      </c>
      <c r="D93" s="195">
        <f>+'B3-01-Tabmis'!D92</f>
        <v>452885727267</v>
      </c>
      <c r="E93" s="195">
        <f t="shared" si="8"/>
        <v>0</v>
      </c>
      <c r="F93" s="195">
        <f>+'B3-01-Tabmis'!F92</f>
        <v>0</v>
      </c>
      <c r="G93" s="195">
        <f>+'B3-01-Tabmis'!G92</f>
        <v>0</v>
      </c>
      <c r="H93" s="195">
        <f>+'B3-01-Tabmis'!H92</f>
        <v>0</v>
      </c>
      <c r="I93" s="195">
        <f t="shared" si="5"/>
        <v>452885727267</v>
      </c>
      <c r="J93" s="195">
        <f>+'B3-01-Tabmis'!J92</f>
        <v>452885727267</v>
      </c>
      <c r="K93" s="195">
        <f t="shared" si="6"/>
        <v>0</v>
      </c>
      <c r="L93" s="195">
        <f>+'B3-01-Tabmis'!L92</f>
        <v>0</v>
      </c>
      <c r="M93" s="195">
        <f>+'B3-01-Tabmis'!M92</f>
        <v>0</v>
      </c>
      <c r="N93" s="195">
        <f>+'B3-01-Tabmis'!N92</f>
        <v>0</v>
      </c>
      <c r="O93" s="144">
        <f>+'B3-01-Tabmis'!D92</f>
        <v>452885727267</v>
      </c>
      <c r="P93" s="144">
        <f t="shared" si="9"/>
        <v>0</v>
      </c>
    </row>
    <row r="94" spans="1:16" ht="14.25">
      <c r="A94" s="160">
        <v>2</v>
      </c>
      <c r="B94" s="194" t="s">
        <v>120</v>
      </c>
      <c r="C94" s="195">
        <f t="shared" si="7"/>
        <v>175281156960</v>
      </c>
      <c r="D94" s="195">
        <f>+'B3-01-Tabmis'!D93</f>
        <v>0</v>
      </c>
      <c r="E94" s="195">
        <f t="shared" si="8"/>
        <v>175281156960</v>
      </c>
      <c r="F94" s="195">
        <f>+'B3-01-Tabmis'!F93</f>
        <v>18132454000</v>
      </c>
      <c r="G94" s="195">
        <f>+'B3-01-Tabmis'!G93</f>
        <v>157148702960</v>
      </c>
      <c r="H94" s="195">
        <f>+'B3-01-Tabmis'!H93</f>
        <v>0</v>
      </c>
      <c r="I94" s="195">
        <f t="shared" si="5"/>
        <v>175281156960</v>
      </c>
      <c r="J94" s="195">
        <f>+'B3-01-Tabmis'!J93</f>
        <v>0</v>
      </c>
      <c r="K94" s="195">
        <f t="shared" si="6"/>
        <v>175281156960</v>
      </c>
      <c r="L94" s="195">
        <f>+'B3-01-Tabmis'!L93</f>
        <v>18132454000</v>
      </c>
      <c r="M94" s="195">
        <f>+'B3-01-Tabmis'!M93</f>
        <v>157148702960</v>
      </c>
      <c r="N94" s="195">
        <f>+'B3-01-Tabmis'!N93</f>
        <v>0</v>
      </c>
      <c r="O94" s="144">
        <f>+'B3-01-Tabmis'!D93</f>
        <v>0</v>
      </c>
      <c r="P94" s="144">
        <f t="shared" si="9"/>
        <v>0</v>
      </c>
    </row>
    <row r="95" spans="1:16" ht="14.25">
      <c r="A95" s="160">
        <v>3</v>
      </c>
      <c r="B95" s="194" t="s">
        <v>429</v>
      </c>
      <c r="C95" s="195">
        <f t="shared" si="7"/>
        <v>0</v>
      </c>
      <c r="D95" s="195">
        <f>+'B3-01-Tabmis'!D94</f>
        <v>0</v>
      </c>
      <c r="E95" s="195">
        <f t="shared" si="8"/>
        <v>0</v>
      </c>
      <c r="F95" s="195">
        <f>+'B3-01-Tabmis'!F94</f>
        <v>0</v>
      </c>
      <c r="G95" s="195">
        <f>+'B3-01-Tabmis'!G94</f>
        <v>0</v>
      </c>
      <c r="H95" s="195">
        <f>+'B3-01-Tabmis'!H94</f>
        <v>0</v>
      </c>
      <c r="I95" s="195">
        <f t="shared" si="5"/>
        <v>0</v>
      </c>
      <c r="J95" s="195">
        <f>+'B3-01-Tabmis'!J94</f>
        <v>0</v>
      </c>
      <c r="K95" s="195">
        <f t="shared" si="6"/>
        <v>0</v>
      </c>
      <c r="L95" s="195">
        <f>+'B3-01-Tabmis'!L94</f>
        <v>0</v>
      </c>
      <c r="M95" s="195">
        <f>+'B3-01-Tabmis'!M94</f>
        <v>0</v>
      </c>
      <c r="N95" s="195">
        <f>+'B3-01-Tabmis'!N94</f>
        <v>0</v>
      </c>
      <c r="O95" s="144">
        <f>+'B3-01-Tabmis'!D94</f>
        <v>0</v>
      </c>
      <c r="P95" s="144">
        <f t="shared" si="9"/>
        <v>0</v>
      </c>
    </row>
    <row r="96" spans="1:16" ht="14.25">
      <c r="A96" s="160" t="s">
        <v>105</v>
      </c>
      <c r="B96" s="194" t="s">
        <v>95</v>
      </c>
      <c r="C96" s="195">
        <f t="shared" si="7"/>
        <v>4341814062741</v>
      </c>
      <c r="D96" s="195">
        <f>+'B3-01-Tabmis'!D95</f>
        <v>0</v>
      </c>
      <c r="E96" s="195">
        <f t="shared" si="8"/>
        <v>4341814062741</v>
      </c>
      <c r="F96" s="195">
        <f>+'B3-01-Tabmis'!F95</f>
        <v>3298236682286</v>
      </c>
      <c r="G96" s="195">
        <f>+'B3-01-Tabmis'!G95</f>
        <v>954388979547</v>
      </c>
      <c r="H96" s="195">
        <f>+'B3-01-Tabmis'!H95</f>
        <v>89188400908</v>
      </c>
      <c r="I96" s="195">
        <f t="shared" si="5"/>
        <v>4341814062741</v>
      </c>
      <c r="J96" s="195">
        <f>+'B3-01-Tabmis'!J95</f>
        <v>0</v>
      </c>
      <c r="K96" s="195">
        <f t="shared" si="6"/>
        <v>4341814062741</v>
      </c>
      <c r="L96" s="195">
        <f>+'B3-01-Tabmis'!L95</f>
        <v>3298236682286</v>
      </c>
      <c r="M96" s="195">
        <f>+'B3-01-Tabmis'!M95</f>
        <v>954388979547</v>
      </c>
      <c r="N96" s="195">
        <f>+'B3-01-Tabmis'!N95</f>
        <v>89188400908</v>
      </c>
      <c r="O96" s="144">
        <f>+'B3-01-Tabmis'!D95</f>
        <v>0</v>
      </c>
      <c r="P96" s="144">
        <f t="shared" si="9"/>
        <v>0</v>
      </c>
    </row>
    <row r="97" spans="1:16" ht="14.25">
      <c r="A97" s="160" t="s">
        <v>108</v>
      </c>
      <c r="B97" s="194" t="s">
        <v>430</v>
      </c>
      <c r="C97" s="195">
        <f t="shared" si="7"/>
        <v>0</v>
      </c>
      <c r="D97" s="196">
        <f>SUM(D98:D101)</f>
        <v>0</v>
      </c>
      <c r="E97" s="195">
        <f t="shared" si="8"/>
        <v>0</v>
      </c>
      <c r="F97" s="196">
        <f>SUM(F98:F101)</f>
        <v>0</v>
      </c>
      <c r="G97" s="196">
        <f>SUM(G98:G101)</f>
        <v>0</v>
      </c>
      <c r="H97" s="196">
        <f>SUM(H98:H101)</f>
        <v>0</v>
      </c>
      <c r="I97" s="195">
        <f t="shared" si="5"/>
        <v>0</v>
      </c>
      <c r="J97" s="196">
        <f>SUM(J98:J101)</f>
        <v>0</v>
      </c>
      <c r="K97" s="195">
        <f t="shared" si="6"/>
        <v>0</v>
      </c>
      <c r="L97" s="196">
        <f>SUM(L98:L101)</f>
        <v>0</v>
      </c>
      <c r="M97" s="196">
        <f>SUM(M98:M101)</f>
        <v>0</v>
      </c>
      <c r="N97" s="196">
        <f>SUM(N98:N101)</f>
        <v>0</v>
      </c>
      <c r="O97" s="144">
        <f>+'B3-01-Tabmis'!D96</f>
        <v>0</v>
      </c>
      <c r="P97" s="144">
        <f t="shared" si="9"/>
        <v>0</v>
      </c>
    </row>
    <row r="98" spans="1:16" ht="28.5">
      <c r="A98" s="160" t="s">
        <v>209</v>
      </c>
      <c r="B98" s="194" t="s">
        <v>431</v>
      </c>
      <c r="C98" s="195">
        <f t="shared" si="7"/>
        <v>0</v>
      </c>
      <c r="D98" s="195">
        <f>+'B3-01-Tabmis'!D97</f>
        <v>0</v>
      </c>
      <c r="E98" s="195">
        <f t="shared" si="8"/>
        <v>0</v>
      </c>
      <c r="F98" s="195">
        <f>+'B3-01-Tabmis'!F97</f>
        <v>0</v>
      </c>
      <c r="G98" s="195">
        <f>+'B3-01-Tabmis'!G97</f>
        <v>0</v>
      </c>
      <c r="H98" s="195">
        <f>+'B3-01-Tabmis'!H97</f>
        <v>0</v>
      </c>
      <c r="I98" s="195">
        <f t="shared" si="5"/>
        <v>0</v>
      </c>
      <c r="J98" s="195">
        <f>+'B3-01-Tabmis'!J97</f>
        <v>0</v>
      </c>
      <c r="K98" s="195">
        <f t="shared" si="6"/>
        <v>0</v>
      </c>
      <c r="L98" s="195">
        <f>+'B3-01-Tabmis'!L97</f>
        <v>0</v>
      </c>
      <c r="M98" s="195">
        <f>+'B3-01-Tabmis'!M97</f>
        <v>0</v>
      </c>
      <c r="N98" s="195">
        <f>+'B3-01-Tabmis'!N97</f>
        <v>0</v>
      </c>
      <c r="O98" s="144">
        <f>+'B3-01-Tabmis'!D97</f>
        <v>0</v>
      </c>
      <c r="P98" s="144">
        <f t="shared" si="9"/>
        <v>0</v>
      </c>
    </row>
    <row r="99" spans="1:16" ht="28.5">
      <c r="A99" s="160" t="s">
        <v>210</v>
      </c>
      <c r="B99" s="194" t="s">
        <v>432</v>
      </c>
      <c r="C99" s="195">
        <f t="shared" si="7"/>
        <v>0</v>
      </c>
      <c r="D99" s="195">
        <f>+'B3-01-Tabmis'!D98</f>
        <v>0</v>
      </c>
      <c r="E99" s="195">
        <f t="shared" si="8"/>
        <v>0</v>
      </c>
      <c r="F99" s="195">
        <f>+'B3-01-Tabmis'!F98</f>
        <v>0</v>
      </c>
      <c r="G99" s="195">
        <f>+'B3-01-Tabmis'!G98</f>
        <v>0</v>
      </c>
      <c r="H99" s="195">
        <f>+'B3-01-Tabmis'!H98</f>
        <v>0</v>
      </c>
      <c r="I99" s="195">
        <f t="shared" si="5"/>
        <v>0</v>
      </c>
      <c r="J99" s="195">
        <f>+'B3-01-Tabmis'!J98</f>
        <v>0</v>
      </c>
      <c r="K99" s="195">
        <f t="shared" si="6"/>
        <v>0</v>
      </c>
      <c r="L99" s="195">
        <f>+'B3-01-Tabmis'!L98</f>
        <v>0</v>
      </c>
      <c r="M99" s="195">
        <f>+'B3-01-Tabmis'!M98</f>
        <v>0</v>
      </c>
      <c r="N99" s="195">
        <f>+'B3-01-Tabmis'!N98</f>
        <v>0</v>
      </c>
      <c r="O99" s="144">
        <f>+'B3-01-Tabmis'!D98</f>
        <v>0</v>
      </c>
      <c r="P99" s="144">
        <f t="shared" si="9"/>
        <v>0</v>
      </c>
    </row>
    <row r="100" spans="1:16" ht="28.5">
      <c r="A100" s="160" t="s">
        <v>132</v>
      </c>
      <c r="B100" s="194" t="s">
        <v>433</v>
      </c>
      <c r="C100" s="195">
        <f t="shared" si="7"/>
        <v>0</v>
      </c>
      <c r="D100" s="195">
        <f>+'B3-01-Tabmis'!D99</f>
        <v>0</v>
      </c>
      <c r="E100" s="195">
        <f t="shared" si="8"/>
        <v>0</v>
      </c>
      <c r="F100" s="195">
        <f>+'B3-01-Tabmis'!F99</f>
        <v>0</v>
      </c>
      <c r="G100" s="195">
        <f>+'B3-01-Tabmis'!G99</f>
        <v>0</v>
      </c>
      <c r="H100" s="195">
        <f>+'B3-01-Tabmis'!H99</f>
        <v>0</v>
      </c>
      <c r="I100" s="195">
        <f t="shared" si="5"/>
        <v>0</v>
      </c>
      <c r="J100" s="195">
        <f>+'B3-01-Tabmis'!J99</f>
        <v>0</v>
      </c>
      <c r="K100" s="195">
        <f t="shared" si="6"/>
        <v>0</v>
      </c>
      <c r="L100" s="195">
        <f>+'B3-01-Tabmis'!L99</f>
        <v>0</v>
      </c>
      <c r="M100" s="195">
        <f>+'B3-01-Tabmis'!M99</f>
        <v>0</v>
      </c>
      <c r="N100" s="195">
        <f>+'B3-01-Tabmis'!N99</f>
        <v>0</v>
      </c>
      <c r="O100" s="144">
        <f>+'B3-01-Tabmis'!D99</f>
        <v>0</v>
      </c>
      <c r="P100" s="144">
        <f t="shared" si="9"/>
        <v>0</v>
      </c>
    </row>
    <row r="101" spans="1:16" ht="14.25">
      <c r="A101" s="160" t="s">
        <v>153</v>
      </c>
      <c r="B101" s="194" t="s">
        <v>434</v>
      </c>
      <c r="C101" s="195">
        <f t="shared" si="7"/>
        <v>0</v>
      </c>
      <c r="D101" s="195">
        <f>+'B3-01-Tabmis'!D100</f>
        <v>0</v>
      </c>
      <c r="E101" s="195">
        <f t="shared" si="8"/>
        <v>0</v>
      </c>
      <c r="F101" s="195">
        <f>+'B3-01-Tabmis'!F100</f>
        <v>0</v>
      </c>
      <c r="G101" s="195">
        <f>+'B3-01-Tabmis'!G100</f>
        <v>0</v>
      </c>
      <c r="H101" s="195">
        <f>+'B3-01-Tabmis'!H100</f>
        <v>0</v>
      </c>
      <c r="I101" s="195">
        <f t="shared" si="5"/>
        <v>0</v>
      </c>
      <c r="J101" s="195">
        <f>+'B3-01-Tabmis'!J100</f>
        <v>0</v>
      </c>
      <c r="K101" s="195">
        <f t="shared" si="6"/>
        <v>0</v>
      </c>
      <c r="L101" s="195">
        <f>+'B3-01-Tabmis'!L100</f>
        <v>0</v>
      </c>
      <c r="M101" s="195">
        <f>+'B3-01-Tabmis'!M100</f>
        <v>0</v>
      </c>
      <c r="N101" s="195">
        <f>+'B3-01-Tabmis'!N100</f>
        <v>0</v>
      </c>
      <c r="O101" s="144">
        <f>+'B3-01-Tabmis'!D100</f>
        <v>0</v>
      </c>
      <c r="P101" s="144">
        <f t="shared" si="9"/>
        <v>0</v>
      </c>
    </row>
    <row r="102" spans="1:16" ht="14.25">
      <c r="A102" s="160" t="s">
        <v>88</v>
      </c>
      <c r="B102" s="194" t="s">
        <v>96</v>
      </c>
      <c r="C102" s="195">
        <f t="shared" si="7"/>
        <v>143481399000</v>
      </c>
      <c r="D102" s="195">
        <f>+D103+D105</f>
        <v>5900000</v>
      </c>
      <c r="E102" s="195">
        <f t="shared" si="8"/>
        <v>143475499000</v>
      </c>
      <c r="F102" s="195">
        <f>+F103+F105</f>
        <v>143475499000</v>
      </c>
      <c r="G102" s="195">
        <f>+G103+G105</f>
        <v>0</v>
      </c>
      <c r="H102" s="195">
        <f>+H103+H105</f>
        <v>0</v>
      </c>
      <c r="I102" s="195">
        <f t="shared" si="5"/>
        <v>143481399000</v>
      </c>
      <c r="J102" s="195">
        <f>+J103+J105</f>
        <v>5900000</v>
      </c>
      <c r="K102" s="195">
        <f t="shared" si="6"/>
        <v>143475499000</v>
      </c>
      <c r="L102" s="195">
        <f>+L103+L105</f>
        <v>143475499000</v>
      </c>
      <c r="M102" s="195">
        <f>+M103+M105</f>
        <v>0</v>
      </c>
      <c r="N102" s="195">
        <f>+N103+N105</f>
        <v>0</v>
      </c>
      <c r="O102" s="144">
        <f>+'B3-01-Tabmis'!D101</f>
        <v>5900000</v>
      </c>
      <c r="P102" s="144">
        <f t="shared" si="9"/>
        <v>0</v>
      </c>
    </row>
    <row r="103" spans="1:16" ht="14.25">
      <c r="A103" s="160">
        <v>1.1000000000000001</v>
      </c>
      <c r="B103" s="194" t="s">
        <v>97</v>
      </c>
      <c r="C103" s="195">
        <f t="shared" si="7"/>
        <v>143481399000</v>
      </c>
      <c r="D103" s="195">
        <f>+'B3-01-Tabmis'!D102</f>
        <v>5900000</v>
      </c>
      <c r="E103" s="195">
        <f t="shared" si="8"/>
        <v>143475499000</v>
      </c>
      <c r="F103" s="195">
        <f>+'B3-01-Tabmis'!F102</f>
        <v>143475499000</v>
      </c>
      <c r="G103" s="195">
        <f>+'B3-01-Tabmis'!G102</f>
        <v>0</v>
      </c>
      <c r="H103" s="195">
        <f>+'B3-01-Tabmis'!H102</f>
        <v>0</v>
      </c>
      <c r="I103" s="195">
        <f t="shared" si="5"/>
        <v>143481399000</v>
      </c>
      <c r="J103" s="195">
        <f>+'B3-01-Tabmis'!J102</f>
        <v>5900000</v>
      </c>
      <c r="K103" s="195">
        <f t="shared" si="6"/>
        <v>143475499000</v>
      </c>
      <c r="L103" s="195">
        <f>+'B3-01-Tabmis'!L102</f>
        <v>143475499000</v>
      </c>
      <c r="M103" s="195">
        <f>+'B3-01-Tabmis'!M102</f>
        <v>0</v>
      </c>
      <c r="N103" s="195">
        <f>+'B3-01-Tabmis'!N102</f>
        <v>0</v>
      </c>
      <c r="O103" s="144">
        <f>+'B3-01-Tabmis'!D102</f>
        <v>5900000</v>
      </c>
      <c r="P103" s="144">
        <f t="shared" si="9"/>
        <v>0</v>
      </c>
    </row>
    <row r="104" spans="1:16" ht="28.5">
      <c r="A104" s="149"/>
      <c r="B104" s="194" t="s">
        <v>435</v>
      </c>
      <c r="C104" s="195">
        <f t="shared" si="7"/>
        <v>0</v>
      </c>
      <c r="D104" s="195">
        <f>+'B3-01-Tabmis'!D103</f>
        <v>0</v>
      </c>
      <c r="E104" s="195">
        <f t="shared" si="8"/>
        <v>0</v>
      </c>
      <c r="F104" s="195">
        <f>+'B3-01-Tabmis'!F103</f>
        <v>0</v>
      </c>
      <c r="G104" s="195">
        <f>+'B3-01-Tabmis'!G103</f>
        <v>0</v>
      </c>
      <c r="H104" s="195">
        <f>+'B3-01-Tabmis'!H103</f>
        <v>0</v>
      </c>
      <c r="I104" s="195">
        <f t="shared" si="5"/>
        <v>0</v>
      </c>
      <c r="J104" s="195">
        <f>+'B3-01-Tabmis'!J103</f>
        <v>0</v>
      </c>
      <c r="K104" s="195">
        <f t="shared" si="6"/>
        <v>0</v>
      </c>
      <c r="L104" s="195">
        <f>+'B3-01-Tabmis'!L103</f>
        <v>0</v>
      </c>
      <c r="M104" s="195">
        <f>+'B3-01-Tabmis'!M103</f>
        <v>0</v>
      </c>
      <c r="N104" s="195">
        <f>+'B3-01-Tabmis'!N103</f>
        <v>0</v>
      </c>
      <c r="O104" s="144">
        <f>+'B3-01-Tabmis'!D103</f>
        <v>0</v>
      </c>
      <c r="P104" s="144">
        <f t="shared" si="9"/>
        <v>0</v>
      </c>
    </row>
    <row r="105" spans="1:16" ht="14.25">
      <c r="A105" s="160">
        <v>1.2</v>
      </c>
      <c r="B105" s="194" t="s">
        <v>98</v>
      </c>
      <c r="C105" s="195">
        <f t="shared" si="7"/>
        <v>0</v>
      </c>
      <c r="D105" s="195">
        <f>+'B3-01-Tabmis'!D104</f>
        <v>0</v>
      </c>
      <c r="E105" s="195">
        <f t="shared" si="8"/>
        <v>0</v>
      </c>
      <c r="F105" s="195">
        <f>+'B3-01-Tabmis'!F104</f>
        <v>0</v>
      </c>
      <c r="G105" s="195">
        <f>+'B3-01-Tabmis'!G104</f>
        <v>0</v>
      </c>
      <c r="H105" s="195">
        <f>+'B3-01-Tabmis'!H104</f>
        <v>0</v>
      </c>
      <c r="I105" s="195">
        <f t="shared" si="5"/>
        <v>0</v>
      </c>
      <c r="J105" s="195">
        <f>+'B3-01-Tabmis'!J104</f>
        <v>0</v>
      </c>
      <c r="K105" s="195">
        <f t="shared" si="6"/>
        <v>0</v>
      </c>
      <c r="L105" s="195">
        <f>+'B3-01-Tabmis'!L104</f>
        <v>0</v>
      </c>
      <c r="M105" s="195">
        <f>+'B3-01-Tabmis'!M104</f>
        <v>0</v>
      </c>
      <c r="N105" s="195">
        <f>+'B3-01-Tabmis'!N104</f>
        <v>0</v>
      </c>
      <c r="O105" s="144">
        <f>+'B3-01-Tabmis'!D104</f>
        <v>0</v>
      </c>
      <c r="P105" s="144">
        <f t="shared" si="9"/>
        <v>0</v>
      </c>
    </row>
    <row r="106" spans="1:16" ht="28.5">
      <c r="A106" s="160" t="s">
        <v>280</v>
      </c>
      <c r="B106" s="194" t="s">
        <v>436</v>
      </c>
      <c r="C106" s="195">
        <f t="shared" si="7"/>
        <v>0</v>
      </c>
      <c r="D106" s="195">
        <f>+'B3-01-Tabmis'!D105</f>
        <v>0</v>
      </c>
      <c r="E106" s="195">
        <f t="shared" si="8"/>
        <v>0</v>
      </c>
      <c r="F106" s="195">
        <f>+'B3-01-Tabmis'!F105</f>
        <v>0</v>
      </c>
      <c r="G106" s="195">
        <f>+'B3-01-Tabmis'!G105</f>
        <v>0</v>
      </c>
      <c r="H106" s="195">
        <f>+'B3-01-Tabmis'!H105</f>
        <v>0</v>
      </c>
      <c r="I106" s="195">
        <f t="shared" si="5"/>
        <v>0</v>
      </c>
      <c r="J106" s="195">
        <f>+'B3-01-Tabmis'!J105</f>
        <v>0</v>
      </c>
      <c r="K106" s="195">
        <f t="shared" si="6"/>
        <v>0</v>
      </c>
      <c r="L106" s="195">
        <f>+'B3-01-Tabmis'!L105</f>
        <v>0</v>
      </c>
      <c r="M106" s="195">
        <f>+'B3-01-Tabmis'!M105</f>
        <v>0</v>
      </c>
      <c r="N106" s="195">
        <f>+'B3-01-Tabmis'!N105</f>
        <v>0</v>
      </c>
      <c r="O106" s="144">
        <f>+'B3-01-Tabmis'!D105</f>
        <v>0</v>
      </c>
      <c r="P106" s="144">
        <f t="shared" si="9"/>
        <v>0</v>
      </c>
    </row>
    <row r="107" spans="1:16" ht="15.75" customHeight="1">
      <c r="A107" s="455"/>
      <c r="B107" s="455"/>
      <c r="C107" s="455"/>
      <c r="D107" s="455"/>
      <c r="E107" s="455"/>
      <c r="F107" s="455"/>
      <c r="G107" s="455"/>
      <c r="H107" s="455"/>
      <c r="I107" s="455"/>
      <c r="J107" s="455"/>
      <c r="K107" s="455"/>
      <c r="L107" s="455"/>
      <c r="M107" s="455"/>
      <c r="N107" s="455"/>
    </row>
    <row r="108" spans="1:16" ht="15.75" customHeight="1">
      <c r="A108" s="446"/>
      <c r="B108" s="446"/>
      <c r="C108" s="446"/>
      <c r="D108" s="446"/>
      <c r="E108" s="446"/>
      <c r="F108" s="446"/>
      <c r="G108" s="446"/>
      <c r="H108" s="446"/>
      <c r="I108" s="446"/>
      <c r="J108" s="446"/>
      <c r="K108" s="446"/>
      <c r="L108" s="446"/>
      <c r="M108" s="446"/>
      <c r="N108" s="446"/>
    </row>
    <row r="109" spans="1:16" ht="15.75" customHeight="1">
      <c r="A109" s="456" t="s">
        <v>287</v>
      </c>
      <c r="B109" s="456"/>
      <c r="C109" s="456"/>
      <c r="D109" s="456"/>
      <c r="E109" s="456"/>
      <c r="F109" s="456"/>
      <c r="G109" s="159"/>
      <c r="H109" s="159"/>
      <c r="I109" s="159"/>
      <c r="J109" s="159"/>
      <c r="K109" s="457" t="s">
        <v>437</v>
      </c>
      <c r="L109" s="457"/>
      <c r="M109" s="457"/>
      <c r="N109" s="457"/>
    </row>
    <row r="110" spans="1:16" ht="15.75" customHeight="1">
      <c r="A110" s="457" t="s">
        <v>170</v>
      </c>
      <c r="B110" s="457"/>
      <c r="C110" s="457"/>
      <c r="D110" s="457"/>
      <c r="E110" s="457"/>
      <c r="F110" s="457" t="s">
        <v>69</v>
      </c>
      <c r="G110" s="457"/>
      <c r="H110" s="457"/>
      <c r="I110" s="457"/>
      <c r="J110" s="457" t="s">
        <v>70</v>
      </c>
      <c r="K110" s="457"/>
      <c r="L110" s="457"/>
      <c r="M110" s="457"/>
      <c r="N110" s="457"/>
    </row>
    <row r="111" spans="1:16">
      <c r="A111" s="446"/>
      <c r="B111" s="446"/>
      <c r="C111" s="446"/>
      <c r="D111" s="446"/>
      <c r="E111" s="446"/>
      <c r="F111" s="446"/>
      <c r="G111" s="446"/>
      <c r="H111" s="446"/>
      <c r="I111" s="446"/>
      <c r="J111" s="446"/>
      <c r="K111" s="446"/>
      <c r="L111" s="446"/>
      <c r="M111" s="446"/>
      <c r="N111" s="446"/>
    </row>
    <row r="112" spans="1:16" ht="15.75" customHeight="1">
      <c r="A112" s="446"/>
      <c r="B112" s="446"/>
      <c r="C112" s="446"/>
      <c r="D112" s="446"/>
      <c r="E112" s="446"/>
      <c r="F112" s="446"/>
      <c r="G112" s="446"/>
      <c r="H112" s="446"/>
      <c r="I112" s="446"/>
      <c r="J112" s="446"/>
      <c r="K112" s="446"/>
      <c r="L112" s="446"/>
      <c r="M112" s="446"/>
      <c r="N112" s="446"/>
    </row>
    <row r="113" spans="1:28" ht="15.75" customHeight="1">
      <c r="A113" s="446"/>
      <c r="B113" s="446"/>
      <c r="C113" s="446"/>
      <c r="D113" s="446"/>
      <c r="E113" s="446"/>
      <c r="F113" s="446"/>
      <c r="G113" s="446"/>
      <c r="H113" s="446"/>
      <c r="I113" s="446"/>
      <c r="J113" s="446"/>
      <c r="K113" s="446"/>
      <c r="L113" s="446"/>
      <c r="M113" s="446"/>
      <c r="N113" s="446"/>
      <c r="O113" s="446"/>
      <c r="P113" s="446"/>
      <c r="Q113" s="446"/>
      <c r="R113" s="446"/>
      <c r="S113" s="446"/>
      <c r="T113" s="446"/>
      <c r="U113" s="446"/>
      <c r="V113" s="446"/>
      <c r="W113" s="446"/>
      <c r="X113" s="446"/>
      <c r="Y113" s="446"/>
      <c r="Z113" s="446"/>
      <c r="AA113" s="446"/>
      <c r="AB113" s="446"/>
    </row>
    <row r="114" spans="1:28" ht="15.75" customHeight="1">
      <c r="A114" s="446"/>
      <c r="B114" s="446"/>
      <c r="C114" s="446"/>
      <c r="D114" s="446"/>
      <c r="E114" s="446"/>
      <c r="F114" s="446"/>
      <c r="G114" s="446"/>
      <c r="H114" s="446"/>
      <c r="I114" s="446"/>
      <c r="J114" s="446"/>
      <c r="K114" s="446"/>
      <c r="L114" s="446"/>
      <c r="M114" s="446"/>
      <c r="N114" s="446"/>
      <c r="O114" s="446"/>
      <c r="P114" s="446"/>
      <c r="Q114" s="446"/>
      <c r="R114" s="446"/>
      <c r="S114" s="446"/>
      <c r="T114" s="446"/>
      <c r="U114" s="446"/>
      <c r="V114" s="446"/>
      <c r="W114" s="446"/>
      <c r="X114" s="446"/>
      <c r="Y114" s="446"/>
      <c r="Z114" s="446"/>
      <c r="AA114" s="446"/>
      <c r="AB114" s="446"/>
    </row>
    <row r="115" spans="1:28" ht="15.75" customHeight="1">
      <c r="A115" s="446"/>
      <c r="B115" s="446"/>
      <c r="C115" s="446"/>
      <c r="D115" s="446"/>
      <c r="E115" s="446"/>
      <c r="F115" s="446"/>
      <c r="G115" s="446"/>
      <c r="H115" s="446"/>
      <c r="I115" s="446"/>
      <c r="J115" s="446"/>
      <c r="K115" s="446"/>
      <c r="L115" s="446"/>
      <c r="M115" s="446"/>
      <c r="N115" s="446"/>
    </row>
    <row r="116" spans="1:28" ht="15.75" customHeight="1">
      <c r="A116" s="446"/>
      <c r="B116" s="446"/>
      <c r="C116" s="446"/>
      <c r="D116" s="446"/>
      <c r="E116" s="446"/>
      <c r="F116" s="446"/>
      <c r="G116" s="446"/>
      <c r="H116" s="446"/>
      <c r="I116" s="446"/>
      <c r="J116" s="446"/>
      <c r="K116" s="446"/>
      <c r="L116" s="446"/>
      <c r="M116" s="446"/>
      <c r="N116" s="446"/>
    </row>
    <row r="117" spans="1:28" ht="15.75" customHeight="1">
      <c r="A117" s="446"/>
      <c r="B117" s="446"/>
      <c r="C117" s="446"/>
      <c r="D117" s="446"/>
      <c r="E117" s="446"/>
      <c r="F117" s="446"/>
      <c r="G117" s="446"/>
      <c r="H117" s="446"/>
      <c r="I117" s="446"/>
      <c r="J117" s="446"/>
      <c r="K117" s="446"/>
      <c r="L117" s="446"/>
      <c r="M117" s="446"/>
      <c r="N117" s="446"/>
    </row>
    <row r="118" spans="1:28" ht="21.4" customHeight="1">
      <c r="A118" s="197" t="s">
        <v>288</v>
      </c>
      <c r="B118" s="198">
        <v>43193.084027777775</v>
      </c>
      <c r="C118" s="199" t="s">
        <v>289</v>
      </c>
    </row>
    <row r="120" spans="1:28">
      <c r="C120" s="144">
        <f>+'B3-01-Tabmis'!C16</f>
        <v>31117799766643</v>
      </c>
      <c r="D120" s="144">
        <f>+'B3-01-Tabmis'!D16</f>
        <v>9076672682592</v>
      </c>
      <c r="E120" s="144">
        <f>+'B3-01-Tabmis'!E16</f>
        <v>22041127084051</v>
      </c>
      <c r="F120" s="144">
        <f>+'B3-01-Tabmis'!F16</f>
        <v>13543056244366</v>
      </c>
      <c r="G120" s="144">
        <f>+'B3-01-Tabmis'!G16</f>
        <v>7247257994091</v>
      </c>
      <c r="H120" s="144">
        <f>+'B3-01-Tabmis'!H16</f>
        <v>1250812845594</v>
      </c>
      <c r="I120" s="144">
        <f>+'B3-01-Tabmis'!I16</f>
        <v>31117799766643</v>
      </c>
      <c r="J120" s="144">
        <f>+'B3-01-Tabmis'!J16</f>
        <v>9076672682592</v>
      </c>
      <c r="K120" s="144">
        <f>+'B3-01-Tabmis'!K16</f>
        <v>22041127084051</v>
      </c>
      <c r="L120" s="144">
        <f>+'B3-01-Tabmis'!L16</f>
        <v>13543056244366</v>
      </c>
      <c r="M120" s="144">
        <f>+'B3-01-Tabmis'!M16</f>
        <v>7247257994091</v>
      </c>
      <c r="N120" s="144">
        <f>+'B3-01-Tabmis'!N16</f>
        <v>1250812845594</v>
      </c>
    </row>
    <row r="121" spans="1:28">
      <c r="C121" s="144">
        <f>+C120-C15</f>
        <v>0</v>
      </c>
      <c r="D121" s="144">
        <f t="shared" ref="D121:N121" si="10">+D120-D15</f>
        <v>0</v>
      </c>
      <c r="E121" s="144">
        <f t="shared" si="10"/>
        <v>0</v>
      </c>
      <c r="F121" s="144">
        <f t="shared" si="10"/>
        <v>0</v>
      </c>
      <c r="G121" s="144">
        <f t="shared" si="10"/>
        <v>0</v>
      </c>
      <c r="H121" s="144">
        <f t="shared" si="10"/>
        <v>0</v>
      </c>
      <c r="I121" s="144">
        <f t="shared" si="10"/>
        <v>0</v>
      </c>
      <c r="J121" s="144">
        <f t="shared" si="10"/>
        <v>0</v>
      </c>
      <c r="K121" s="144">
        <f t="shared" si="10"/>
        <v>0</v>
      </c>
      <c r="L121" s="144">
        <f t="shared" si="10"/>
        <v>0</v>
      </c>
      <c r="M121" s="144">
        <f t="shared" si="10"/>
        <v>0</v>
      </c>
      <c r="N121" s="144">
        <f t="shared" si="10"/>
        <v>0</v>
      </c>
    </row>
  </sheetData>
  <mergeCells count="41">
    <mergeCell ref="A5:N5"/>
    <mergeCell ref="A1:K1"/>
    <mergeCell ref="L1:N1"/>
    <mergeCell ref="A2:K2"/>
    <mergeCell ref="L2:N2"/>
    <mergeCell ref="A3:N3"/>
    <mergeCell ref="A4:N4"/>
    <mergeCell ref="C12:C13"/>
    <mergeCell ref="D12:D13"/>
    <mergeCell ref="E12:E13"/>
    <mergeCell ref="C11:H11"/>
    <mergeCell ref="A11:A13"/>
    <mergeCell ref="B11:B13"/>
    <mergeCell ref="A6:N6"/>
    <mergeCell ref="A7:N7"/>
    <mergeCell ref="A8:N8"/>
    <mergeCell ref="A9:N9"/>
    <mergeCell ref="A10:N10"/>
    <mergeCell ref="I11:N11"/>
    <mergeCell ref="J110:N110"/>
    <mergeCell ref="F12:H12"/>
    <mergeCell ref="I12:I13"/>
    <mergeCell ref="J12:J13"/>
    <mergeCell ref="K12:K13"/>
    <mergeCell ref="L12:N12"/>
    <mergeCell ref="O113:S113"/>
    <mergeCell ref="T113:W113"/>
    <mergeCell ref="X113:AB113"/>
    <mergeCell ref="O114:AB114"/>
    <mergeCell ref="A107:N107"/>
    <mergeCell ref="A108:N108"/>
    <mergeCell ref="A109:F109"/>
    <mergeCell ref="K109:N109"/>
    <mergeCell ref="A110:E110"/>
    <mergeCell ref="F110:I110"/>
    <mergeCell ref="A115:N115"/>
    <mergeCell ref="A116:N116"/>
    <mergeCell ref="A117:N117"/>
    <mergeCell ref="A111:E114"/>
    <mergeCell ref="F111:I114"/>
    <mergeCell ref="J111:N114"/>
  </mergeCells>
  <phoneticPr fontId="7" type="noConversion"/>
  <printOptions headings="1"/>
  <pageMargins left="0.11811023622047245" right="0.11811023622047245" top="0.23622047244094491" bottom="0.23622047244094491" header="0.23622047244094491" footer="0.23622047244094491"/>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O113"/>
  <sheetViews>
    <sheetView topLeftCell="A52" zoomScale="90" zoomScaleNormal="90" workbookViewId="0">
      <selection activeCell="C17" sqref="C17"/>
    </sheetView>
  </sheetViews>
  <sheetFormatPr defaultRowHeight="12.75"/>
  <cols>
    <col min="1" max="1" width="8.28515625" customWidth="1"/>
    <col min="2" max="2" width="36.5703125" bestFit="1" customWidth="1"/>
    <col min="3" max="3" width="16.140625" bestFit="1" customWidth="1"/>
    <col min="4" max="4" width="15.5703125" bestFit="1" customWidth="1"/>
    <col min="5" max="5" width="15.85546875" bestFit="1" customWidth="1"/>
    <col min="6" max="6" width="16.140625" bestFit="1" customWidth="1"/>
    <col min="7" max="7" width="15.5703125" bestFit="1" customWidth="1"/>
    <col min="8" max="8" width="14.85546875" bestFit="1" customWidth="1"/>
    <col min="9" max="9" width="16.140625" bestFit="1" customWidth="1"/>
    <col min="10" max="10" width="15.5703125" bestFit="1" customWidth="1"/>
    <col min="11" max="11" width="15.85546875" bestFit="1" customWidth="1"/>
    <col min="12" max="12" width="16.140625" bestFit="1" customWidth="1"/>
    <col min="13" max="13" width="15.5703125" bestFit="1" customWidth="1"/>
    <col min="14" max="14" width="14.85546875" bestFit="1" customWidth="1"/>
  </cols>
  <sheetData>
    <row r="1" spans="1:15" ht="12.75" customHeight="1">
      <c r="A1" s="472" t="s">
        <v>71</v>
      </c>
      <c r="B1" s="472"/>
      <c r="C1" s="472"/>
      <c r="D1" s="472"/>
      <c r="E1" s="472"/>
      <c r="F1" s="472"/>
      <c r="G1" s="472"/>
      <c r="H1" s="472"/>
      <c r="I1" s="472"/>
      <c r="J1" s="472"/>
      <c r="K1" s="472"/>
      <c r="L1" s="472"/>
      <c r="M1" s="473"/>
      <c r="N1" s="473"/>
      <c r="O1" s="473"/>
    </row>
    <row r="2" spans="1:15" ht="12.75" customHeight="1">
      <c r="A2" s="474"/>
      <c r="B2" s="474"/>
      <c r="C2" s="474"/>
      <c r="D2" s="474"/>
      <c r="E2" s="474"/>
      <c r="F2" s="474"/>
      <c r="G2" s="474"/>
      <c r="H2" s="474"/>
      <c r="I2" s="474"/>
      <c r="J2" s="474"/>
      <c r="K2" s="474"/>
      <c r="L2" s="474"/>
      <c r="M2" s="475"/>
      <c r="N2" s="475"/>
      <c r="O2" s="475"/>
    </row>
    <row r="3" spans="1:15" ht="12.75" customHeight="1">
      <c r="A3" s="474"/>
      <c r="B3" s="474"/>
      <c r="C3" s="474"/>
      <c r="D3" s="474"/>
      <c r="E3" s="474"/>
      <c r="F3" s="474"/>
      <c r="G3" s="474"/>
      <c r="H3" s="474"/>
      <c r="I3" s="474"/>
      <c r="J3" s="474"/>
      <c r="K3" s="474"/>
      <c r="L3" s="474"/>
      <c r="M3" s="475"/>
      <c r="N3" s="475"/>
      <c r="O3" s="475"/>
    </row>
    <row r="4" spans="1:15" ht="18.399999999999999" customHeight="1">
      <c r="A4" s="477" t="s">
        <v>805</v>
      </c>
      <c r="B4" s="477"/>
      <c r="C4" s="477"/>
      <c r="D4" s="477"/>
      <c r="E4" s="477"/>
      <c r="F4" s="477"/>
      <c r="G4" s="477"/>
      <c r="H4" s="477"/>
      <c r="I4" s="477"/>
      <c r="J4" s="477"/>
      <c r="K4" s="477"/>
      <c r="L4" s="477"/>
      <c r="M4" s="477"/>
      <c r="N4" s="477"/>
      <c r="O4" s="477"/>
    </row>
    <row r="5" spans="1:15" ht="12.75" customHeight="1">
      <c r="A5" s="478" t="s">
        <v>806</v>
      </c>
      <c r="B5" s="478"/>
      <c r="C5" s="478"/>
      <c r="D5" s="478"/>
      <c r="E5" s="478"/>
      <c r="F5" s="478"/>
      <c r="G5" s="478"/>
      <c r="H5" s="478"/>
      <c r="I5" s="478"/>
      <c r="J5" s="478"/>
      <c r="K5" s="478"/>
      <c r="L5" s="478"/>
      <c r="M5" s="478"/>
      <c r="N5" s="478"/>
      <c r="O5" s="478"/>
    </row>
    <row r="6" spans="1:15" ht="12.75" customHeight="1">
      <c r="A6" s="478" t="s">
        <v>300</v>
      </c>
      <c r="B6" s="478"/>
      <c r="C6" s="478"/>
      <c r="D6" s="478"/>
      <c r="E6" s="478"/>
      <c r="F6" s="478"/>
      <c r="G6" s="478"/>
      <c r="H6" s="478"/>
      <c r="I6" s="478"/>
      <c r="J6" s="478"/>
      <c r="K6" s="478"/>
      <c r="L6" s="478"/>
      <c r="M6" s="478"/>
      <c r="N6" s="478"/>
      <c r="O6" s="478"/>
    </row>
    <row r="7" spans="1:15" ht="12.75" customHeight="1">
      <c r="A7" s="478" t="s">
        <v>75</v>
      </c>
      <c r="B7" s="478"/>
      <c r="C7" s="478"/>
      <c r="D7" s="478"/>
      <c r="E7" s="478"/>
      <c r="F7" s="478"/>
      <c r="G7" s="478"/>
      <c r="H7" s="478"/>
      <c r="I7" s="478"/>
      <c r="J7" s="478"/>
      <c r="K7" s="478"/>
      <c r="L7" s="478"/>
      <c r="M7" s="478"/>
      <c r="N7" s="478"/>
      <c r="O7" s="478"/>
    </row>
    <row r="8" spans="1:15">
      <c r="A8" s="474"/>
      <c r="B8" s="474"/>
      <c r="C8" s="474"/>
      <c r="D8" s="474"/>
      <c r="E8" s="474"/>
      <c r="F8" s="474"/>
      <c r="G8" s="474"/>
      <c r="H8" s="474"/>
      <c r="I8" s="474"/>
      <c r="J8" s="474"/>
      <c r="K8" s="474"/>
      <c r="L8" s="474"/>
      <c r="M8" s="474"/>
      <c r="N8" s="474"/>
      <c r="O8" s="474"/>
    </row>
    <row r="9" spans="1:15" ht="11.1" customHeight="1">
      <c r="A9" s="367"/>
      <c r="B9" s="367"/>
      <c r="C9" s="367"/>
      <c r="D9" s="367"/>
      <c r="E9" s="367"/>
      <c r="F9" s="367"/>
      <c r="G9" s="367"/>
      <c r="H9" s="367"/>
      <c r="I9" s="367"/>
      <c r="J9" s="367"/>
      <c r="K9" s="367"/>
      <c r="L9" s="367"/>
      <c r="M9" s="367"/>
      <c r="N9" s="367"/>
    </row>
    <row r="10" spans="1:15" ht="11.65" customHeight="1">
      <c r="A10" s="476" t="s">
        <v>202</v>
      </c>
      <c r="B10" s="476"/>
      <c r="C10" s="476"/>
      <c r="D10" s="476"/>
      <c r="E10" s="476"/>
      <c r="F10" s="476"/>
      <c r="G10" s="476"/>
      <c r="H10" s="476"/>
      <c r="I10" s="476"/>
      <c r="J10" s="476"/>
      <c r="K10" s="476"/>
      <c r="L10" s="476"/>
      <c r="M10" s="476"/>
      <c r="N10" s="476"/>
      <c r="O10" s="476"/>
    </row>
    <row r="11" spans="1:15" ht="11.25" customHeight="1">
      <c r="A11" s="353"/>
      <c r="B11" s="353"/>
      <c r="C11" s="353"/>
      <c r="D11" s="353"/>
      <c r="E11" s="353"/>
      <c r="F11" s="353"/>
      <c r="G11" s="353"/>
      <c r="H11" s="353"/>
      <c r="I11" s="353"/>
      <c r="J11" s="353"/>
      <c r="K11" s="353"/>
      <c r="L11" s="353"/>
      <c r="M11" s="353"/>
      <c r="N11" s="353"/>
    </row>
    <row r="12" spans="1:15" ht="13.15" customHeight="1">
      <c r="A12" s="468" t="s">
        <v>206</v>
      </c>
      <c r="B12" s="468" t="s">
        <v>203</v>
      </c>
      <c r="C12" s="480" t="s">
        <v>281</v>
      </c>
      <c r="D12" s="481"/>
      <c r="E12" s="481"/>
      <c r="F12" s="481"/>
      <c r="G12" s="481"/>
      <c r="H12" s="482"/>
      <c r="I12" s="480" t="s">
        <v>282</v>
      </c>
      <c r="J12" s="481"/>
      <c r="K12" s="481"/>
      <c r="L12" s="481"/>
      <c r="M12" s="481"/>
      <c r="N12" s="482"/>
    </row>
    <row r="13" spans="1:15" ht="13.15" customHeight="1">
      <c r="A13" s="479"/>
      <c r="B13" s="479"/>
      <c r="C13" s="468" t="s">
        <v>43</v>
      </c>
      <c r="D13" s="468" t="s">
        <v>246</v>
      </c>
      <c r="E13" s="468" t="s">
        <v>37</v>
      </c>
      <c r="F13" s="480" t="s">
        <v>48</v>
      </c>
      <c r="G13" s="481"/>
      <c r="H13" s="482"/>
      <c r="I13" s="468" t="s">
        <v>43</v>
      </c>
      <c r="J13" s="468" t="s">
        <v>246</v>
      </c>
      <c r="K13" s="470" t="s">
        <v>37</v>
      </c>
      <c r="L13" s="480" t="s">
        <v>48</v>
      </c>
      <c r="M13" s="481"/>
      <c r="N13" s="482"/>
    </row>
    <row r="14" spans="1:15" ht="13.15" customHeight="1">
      <c r="A14" s="469"/>
      <c r="B14" s="469"/>
      <c r="C14" s="469"/>
      <c r="D14" s="469"/>
      <c r="E14" s="469"/>
      <c r="F14" s="354" t="s">
        <v>76</v>
      </c>
      <c r="G14" s="354" t="s">
        <v>77</v>
      </c>
      <c r="H14" s="354" t="s">
        <v>78</v>
      </c>
      <c r="I14" s="469"/>
      <c r="J14" s="469"/>
      <c r="K14" s="471"/>
      <c r="L14" s="366" t="s">
        <v>76</v>
      </c>
      <c r="M14" s="354" t="s">
        <v>77</v>
      </c>
      <c r="N14" s="354" t="s">
        <v>78</v>
      </c>
    </row>
    <row r="15" spans="1:15" ht="13.15" customHeight="1">
      <c r="A15" s="354">
        <v>1</v>
      </c>
      <c r="B15" s="354">
        <v>2</v>
      </c>
      <c r="C15" s="354">
        <v>3</v>
      </c>
      <c r="D15" s="354">
        <v>4</v>
      </c>
      <c r="E15" s="354">
        <v>5</v>
      </c>
      <c r="F15" s="354">
        <v>6</v>
      </c>
      <c r="G15" s="354">
        <v>7</v>
      </c>
      <c r="H15" s="354">
        <v>8</v>
      </c>
      <c r="I15" s="354">
        <v>9</v>
      </c>
      <c r="J15" s="354">
        <v>10</v>
      </c>
      <c r="K15" s="366">
        <v>11</v>
      </c>
      <c r="L15" s="366">
        <v>12</v>
      </c>
      <c r="M15" s="354">
        <v>13</v>
      </c>
      <c r="N15" s="354">
        <v>14</v>
      </c>
    </row>
    <row r="16" spans="1:15" ht="9.75" customHeight="1">
      <c r="A16" s="355"/>
      <c r="B16" s="356" t="s">
        <v>79</v>
      </c>
      <c r="C16" s="357">
        <v>31117799766643</v>
      </c>
      <c r="D16" s="357">
        <v>9076672682592</v>
      </c>
      <c r="E16" s="357">
        <v>22041127084051</v>
      </c>
      <c r="F16" s="357">
        <v>13543056244366</v>
      </c>
      <c r="G16" s="357">
        <v>7247257994091</v>
      </c>
      <c r="H16" s="357">
        <v>1250812845594</v>
      </c>
      <c r="I16" s="357">
        <v>31117799766643</v>
      </c>
      <c r="J16" s="357">
        <v>9076672682592</v>
      </c>
      <c r="K16" s="358">
        <v>22041127084051</v>
      </c>
      <c r="L16" s="358">
        <v>13543056244366</v>
      </c>
      <c r="M16" s="357">
        <v>7247257994091</v>
      </c>
      <c r="N16" s="357">
        <v>1250812845594</v>
      </c>
    </row>
    <row r="17" spans="1:14" ht="9.75" customHeight="1">
      <c r="A17" s="356" t="s">
        <v>208</v>
      </c>
      <c r="B17" s="356" t="s">
        <v>80</v>
      </c>
      <c r="C17" s="357">
        <v>13643910004652</v>
      </c>
      <c r="D17" s="357">
        <v>2199915164025</v>
      </c>
      <c r="E17" s="357">
        <v>11443994840627</v>
      </c>
      <c r="F17" s="357">
        <v>5236264748782</v>
      </c>
      <c r="G17" s="357">
        <v>5046105647159</v>
      </c>
      <c r="H17" s="357">
        <v>1161624444686</v>
      </c>
      <c r="I17" s="357">
        <v>13643910004652</v>
      </c>
      <c r="J17" s="357">
        <v>2199915164025</v>
      </c>
      <c r="K17" s="358">
        <v>11443994840627</v>
      </c>
      <c r="L17" s="358">
        <v>5236264748782</v>
      </c>
      <c r="M17" s="357">
        <v>5046105647159</v>
      </c>
      <c r="N17" s="357">
        <v>1161624444686</v>
      </c>
    </row>
    <row r="18" spans="1:14" ht="9.75" customHeight="1">
      <c r="A18" s="356" t="s">
        <v>209</v>
      </c>
      <c r="B18" s="356" t="s">
        <v>47</v>
      </c>
      <c r="C18" s="357">
        <v>4737743218926</v>
      </c>
      <c r="D18" s="357">
        <v>826133947467</v>
      </c>
      <c r="E18" s="357">
        <v>3911609271459</v>
      </c>
      <c r="F18" s="357">
        <v>2825663338642</v>
      </c>
      <c r="G18" s="357">
        <v>1064047302817</v>
      </c>
      <c r="H18" s="357">
        <v>21898630000</v>
      </c>
      <c r="I18" s="357">
        <v>4737743218926</v>
      </c>
      <c r="J18" s="357">
        <v>826133947467</v>
      </c>
      <c r="K18" s="358">
        <v>3911609271459</v>
      </c>
      <c r="L18" s="358">
        <v>2825663338642</v>
      </c>
      <c r="M18" s="357">
        <v>1064047302817</v>
      </c>
      <c r="N18" s="357">
        <v>21898630000</v>
      </c>
    </row>
    <row r="19" spans="1:14" ht="9.75" customHeight="1">
      <c r="A19" s="356">
        <v>1</v>
      </c>
      <c r="B19" s="356" t="s">
        <v>807</v>
      </c>
      <c r="C19" s="357">
        <v>4574118559575</v>
      </c>
      <c r="D19" s="357">
        <v>826133947467</v>
      </c>
      <c r="E19" s="357">
        <v>3747984612108</v>
      </c>
      <c r="F19" s="357">
        <v>2662038679291</v>
      </c>
      <c r="G19" s="357">
        <v>1064047302817</v>
      </c>
      <c r="H19" s="357">
        <v>21898630000</v>
      </c>
      <c r="I19" s="357">
        <v>4574118559575</v>
      </c>
      <c r="J19" s="357">
        <v>826133947467</v>
      </c>
      <c r="K19" s="358">
        <v>3747984612108</v>
      </c>
      <c r="L19" s="358">
        <v>2662038679291</v>
      </c>
      <c r="M19" s="357">
        <v>1064047302817</v>
      </c>
      <c r="N19" s="357">
        <v>21898630000</v>
      </c>
    </row>
    <row r="20" spans="1:14" ht="9.75" customHeight="1">
      <c r="A20" s="355"/>
      <c r="B20" s="356" t="s">
        <v>403</v>
      </c>
      <c r="C20" s="357">
        <v>177512766477</v>
      </c>
      <c r="D20" s="357">
        <v>3052783477</v>
      </c>
      <c r="E20" s="357">
        <v>174459983000</v>
      </c>
      <c r="F20" s="357">
        <v>174459983000</v>
      </c>
      <c r="G20" s="359">
        <v>0</v>
      </c>
      <c r="H20" s="359">
        <v>0</v>
      </c>
      <c r="I20" s="357">
        <v>177512766477</v>
      </c>
      <c r="J20" s="357">
        <v>3052783477</v>
      </c>
      <c r="K20" s="358">
        <v>174459983000</v>
      </c>
      <c r="L20" s="358">
        <v>174459983000</v>
      </c>
      <c r="M20" s="359">
        <v>0</v>
      </c>
      <c r="N20" s="359">
        <v>0</v>
      </c>
    </row>
    <row r="21" spans="1:14" ht="9.75" customHeight="1">
      <c r="A21" s="356">
        <v>1.1000000000000001</v>
      </c>
      <c r="B21" s="356" t="s">
        <v>189</v>
      </c>
      <c r="C21" s="357">
        <v>40752471800</v>
      </c>
      <c r="D21" s="357">
        <v>16857837000</v>
      </c>
      <c r="E21" s="357">
        <v>23894634800</v>
      </c>
      <c r="F21" s="357">
        <v>18326171000</v>
      </c>
      <c r="G21" s="357">
        <v>5212546800</v>
      </c>
      <c r="H21" s="357">
        <v>355917000</v>
      </c>
      <c r="I21" s="357">
        <v>40752471800</v>
      </c>
      <c r="J21" s="357">
        <v>16857837000</v>
      </c>
      <c r="K21" s="358">
        <v>23894634800</v>
      </c>
      <c r="L21" s="358">
        <v>18326171000</v>
      </c>
      <c r="M21" s="357">
        <v>5212546800</v>
      </c>
      <c r="N21" s="357">
        <v>355917000</v>
      </c>
    </row>
    <row r="22" spans="1:14" ht="9.75" customHeight="1">
      <c r="A22" s="356">
        <v>1.2</v>
      </c>
      <c r="B22" s="356" t="s">
        <v>404</v>
      </c>
      <c r="C22" s="357">
        <v>76579186000</v>
      </c>
      <c r="D22" s="357">
        <v>11595620000</v>
      </c>
      <c r="E22" s="357">
        <v>64983566000</v>
      </c>
      <c r="F22" s="357">
        <v>53038629000</v>
      </c>
      <c r="G22" s="357">
        <v>11944937000</v>
      </c>
      <c r="H22" s="359">
        <v>0</v>
      </c>
      <c r="I22" s="357">
        <v>76579186000</v>
      </c>
      <c r="J22" s="357">
        <v>11595620000</v>
      </c>
      <c r="K22" s="358">
        <v>64983566000</v>
      </c>
      <c r="L22" s="358">
        <v>53038629000</v>
      </c>
      <c r="M22" s="357">
        <v>11944937000</v>
      </c>
      <c r="N22" s="359">
        <v>0</v>
      </c>
    </row>
    <row r="23" spans="1:14" ht="9.75" customHeight="1">
      <c r="A23" s="356">
        <v>1.3</v>
      </c>
      <c r="B23" s="356" t="s">
        <v>405</v>
      </c>
      <c r="C23" s="357">
        <v>599420993058</v>
      </c>
      <c r="D23" s="359">
        <v>0</v>
      </c>
      <c r="E23" s="357">
        <v>599420993058</v>
      </c>
      <c r="F23" s="357">
        <v>468705206058</v>
      </c>
      <c r="G23" s="357">
        <v>130715787000</v>
      </c>
      <c r="H23" s="359">
        <v>0</v>
      </c>
      <c r="I23" s="357">
        <v>599420993058</v>
      </c>
      <c r="J23" s="359">
        <v>0</v>
      </c>
      <c r="K23" s="358">
        <v>599420993058</v>
      </c>
      <c r="L23" s="358">
        <v>468705206058</v>
      </c>
      <c r="M23" s="357">
        <v>130715787000</v>
      </c>
      <c r="N23" s="359">
        <v>0</v>
      </c>
    </row>
    <row r="24" spans="1:14" ht="9.75" customHeight="1">
      <c r="A24" s="355"/>
      <c r="B24" s="356" t="s">
        <v>808</v>
      </c>
      <c r="C24" s="359">
        <v>0</v>
      </c>
      <c r="D24" s="359">
        <v>0</v>
      </c>
      <c r="E24" s="359">
        <v>0</v>
      </c>
      <c r="F24" s="359">
        <v>0</v>
      </c>
      <c r="G24" s="359">
        <v>0</v>
      </c>
      <c r="H24" s="359">
        <v>0</v>
      </c>
      <c r="I24" s="359">
        <v>0</v>
      </c>
      <c r="J24" s="359">
        <v>0</v>
      </c>
      <c r="K24" s="360">
        <v>0</v>
      </c>
      <c r="L24" s="360">
        <v>0</v>
      </c>
      <c r="M24" s="359">
        <v>0</v>
      </c>
      <c r="N24" s="359">
        <v>0</v>
      </c>
    </row>
    <row r="25" spans="1:14" ht="9.75" customHeight="1">
      <c r="A25" s="356">
        <v>1.4</v>
      </c>
      <c r="B25" s="356" t="s">
        <v>809</v>
      </c>
      <c r="C25" s="357">
        <v>55296699000</v>
      </c>
      <c r="D25" s="359">
        <v>0</v>
      </c>
      <c r="E25" s="357">
        <v>55296699000</v>
      </c>
      <c r="F25" s="357">
        <v>55296699000</v>
      </c>
      <c r="G25" s="359">
        <v>0</v>
      </c>
      <c r="H25" s="359">
        <v>0</v>
      </c>
      <c r="I25" s="357">
        <v>55296699000</v>
      </c>
      <c r="J25" s="359">
        <v>0</v>
      </c>
      <c r="K25" s="358">
        <v>55296699000</v>
      </c>
      <c r="L25" s="358">
        <v>55296699000</v>
      </c>
      <c r="M25" s="359">
        <v>0</v>
      </c>
      <c r="N25" s="359">
        <v>0</v>
      </c>
    </row>
    <row r="26" spans="1:14" ht="9.75" customHeight="1">
      <c r="A26" s="355"/>
      <c r="B26" s="356" t="s">
        <v>808</v>
      </c>
      <c r="C26" s="359">
        <v>0</v>
      </c>
      <c r="D26" s="359">
        <v>0</v>
      </c>
      <c r="E26" s="359">
        <v>0</v>
      </c>
      <c r="F26" s="359">
        <v>0</v>
      </c>
      <c r="G26" s="359">
        <v>0</v>
      </c>
      <c r="H26" s="359">
        <v>0</v>
      </c>
      <c r="I26" s="359">
        <v>0</v>
      </c>
      <c r="J26" s="359">
        <v>0</v>
      </c>
      <c r="K26" s="360">
        <v>0</v>
      </c>
      <c r="L26" s="360">
        <v>0</v>
      </c>
      <c r="M26" s="359">
        <v>0</v>
      </c>
      <c r="N26" s="359">
        <v>0</v>
      </c>
    </row>
    <row r="27" spans="1:14" ht="9.75" customHeight="1">
      <c r="A27" s="356">
        <v>1.5</v>
      </c>
      <c r="B27" s="356" t="s">
        <v>378</v>
      </c>
      <c r="C27" s="357">
        <v>286449943507</v>
      </c>
      <c r="D27" s="359">
        <v>0</v>
      </c>
      <c r="E27" s="357">
        <v>286449943507</v>
      </c>
      <c r="F27" s="357">
        <v>286449943507</v>
      </c>
      <c r="G27" s="359">
        <v>0</v>
      </c>
      <c r="H27" s="359">
        <v>0</v>
      </c>
      <c r="I27" s="357">
        <v>286449943507</v>
      </c>
      <c r="J27" s="359">
        <v>0</v>
      </c>
      <c r="K27" s="358">
        <v>286449943507</v>
      </c>
      <c r="L27" s="358">
        <v>286449943507</v>
      </c>
      <c r="M27" s="359">
        <v>0</v>
      </c>
      <c r="N27" s="359">
        <v>0</v>
      </c>
    </row>
    <row r="28" spans="1:14" ht="9.75" customHeight="1">
      <c r="A28" s="355"/>
      <c r="B28" s="356" t="s">
        <v>808</v>
      </c>
      <c r="C28" s="357">
        <v>27952313507</v>
      </c>
      <c r="D28" s="359">
        <v>0</v>
      </c>
      <c r="E28" s="357">
        <v>27952313507</v>
      </c>
      <c r="F28" s="357">
        <v>27952313507</v>
      </c>
      <c r="G28" s="359">
        <v>0</v>
      </c>
      <c r="H28" s="359">
        <v>0</v>
      </c>
      <c r="I28" s="357">
        <v>27952313507</v>
      </c>
      <c r="J28" s="359">
        <v>0</v>
      </c>
      <c r="K28" s="358">
        <v>27952313507</v>
      </c>
      <c r="L28" s="358">
        <v>27952313507</v>
      </c>
      <c r="M28" s="359">
        <v>0</v>
      </c>
      <c r="N28" s="359">
        <v>0</v>
      </c>
    </row>
    <row r="29" spans="1:14" ht="9.75" customHeight="1">
      <c r="A29" s="356">
        <v>1.6</v>
      </c>
      <c r="B29" s="356" t="s">
        <v>379</v>
      </c>
      <c r="C29" s="357">
        <v>77109536800</v>
      </c>
      <c r="D29" s="359">
        <v>0</v>
      </c>
      <c r="E29" s="357">
        <v>77109536800</v>
      </c>
      <c r="F29" s="357">
        <v>26945769800</v>
      </c>
      <c r="G29" s="357">
        <v>48862200000</v>
      </c>
      <c r="H29" s="357">
        <v>1301567000</v>
      </c>
      <c r="I29" s="357">
        <v>77109536800</v>
      </c>
      <c r="J29" s="359">
        <v>0</v>
      </c>
      <c r="K29" s="358">
        <v>77109536800</v>
      </c>
      <c r="L29" s="358">
        <v>26945769800</v>
      </c>
      <c r="M29" s="357">
        <v>48862200000</v>
      </c>
      <c r="N29" s="357">
        <v>1301567000</v>
      </c>
    </row>
    <row r="30" spans="1:14" ht="9.75" customHeight="1">
      <c r="A30" s="355"/>
      <c r="B30" s="356" t="s">
        <v>808</v>
      </c>
      <c r="C30" s="359">
        <v>0</v>
      </c>
      <c r="D30" s="359">
        <v>0</v>
      </c>
      <c r="E30" s="359">
        <v>0</v>
      </c>
      <c r="F30" s="359">
        <v>0</v>
      </c>
      <c r="G30" s="359">
        <v>0</v>
      </c>
      <c r="H30" s="359">
        <v>0</v>
      </c>
      <c r="I30" s="359">
        <v>0</v>
      </c>
      <c r="J30" s="359">
        <v>0</v>
      </c>
      <c r="K30" s="360">
        <v>0</v>
      </c>
      <c r="L30" s="360">
        <v>0</v>
      </c>
      <c r="M30" s="359">
        <v>0</v>
      </c>
      <c r="N30" s="359">
        <v>0</v>
      </c>
    </row>
    <row r="31" spans="1:14" ht="9.75" customHeight="1">
      <c r="A31" s="356">
        <v>1.7</v>
      </c>
      <c r="B31" s="356" t="s">
        <v>410</v>
      </c>
      <c r="C31" s="357">
        <v>25173523000</v>
      </c>
      <c r="D31" s="359">
        <v>0</v>
      </c>
      <c r="E31" s="357">
        <v>25173523000</v>
      </c>
      <c r="F31" s="357">
        <v>21359041000</v>
      </c>
      <c r="G31" s="357">
        <v>3814482000</v>
      </c>
      <c r="H31" s="359">
        <v>0</v>
      </c>
      <c r="I31" s="357">
        <v>25173523000</v>
      </c>
      <c r="J31" s="359">
        <v>0</v>
      </c>
      <c r="K31" s="358">
        <v>25173523000</v>
      </c>
      <c r="L31" s="358">
        <v>21359041000</v>
      </c>
      <c r="M31" s="357">
        <v>3814482000</v>
      </c>
      <c r="N31" s="359">
        <v>0</v>
      </c>
    </row>
    <row r="32" spans="1:14" ht="9.75" customHeight="1">
      <c r="A32" s="355"/>
      <c r="B32" s="356" t="s">
        <v>808</v>
      </c>
      <c r="C32" s="359">
        <v>0</v>
      </c>
      <c r="D32" s="359">
        <v>0</v>
      </c>
      <c r="E32" s="359">
        <v>0</v>
      </c>
      <c r="F32" s="359">
        <v>0</v>
      </c>
      <c r="G32" s="359">
        <v>0</v>
      </c>
      <c r="H32" s="359">
        <v>0</v>
      </c>
      <c r="I32" s="359">
        <v>0</v>
      </c>
      <c r="J32" s="359">
        <v>0</v>
      </c>
      <c r="K32" s="360">
        <v>0</v>
      </c>
      <c r="L32" s="360">
        <v>0</v>
      </c>
      <c r="M32" s="359">
        <v>0</v>
      </c>
      <c r="N32" s="359">
        <v>0</v>
      </c>
    </row>
    <row r="33" spans="1:14" ht="9.75" customHeight="1">
      <c r="A33" s="356">
        <v>1.8</v>
      </c>
      <c r="B33" s="356" t="s">
        <v>380</v>
      </c>
      <c r="C33" s="357">
        <v>243345000</v>
      </c>
      <c r="D33" s="359">
        <v>0</v>
      </c>
      <c r="E33" s="357">
        <v>243345000</v>
      </c>
      <c r="F33" s="357">
        <v>20730000</v>
      </c>
      <c r="G33" s="359">
        <v>0</v>
      </c>
      <c r="H33" s="357">
        <v>222615000</v>
      </c>
      <c r="I33" s="357">
        <v>243345000</v>
      </c>
      <c r="J33" s="359">
        <v>0</v>
      </c>
      <c r="K33" s="358">
        <v>243345000</v>
      </c>
      <c r="L33" s="358">
        <v>20730000</v>
      </c>
      <c r="M33" s="359">
        <v>0</v>
      </c>
      <c r="N33" s="357">
        <v>222615000</v>
      </c>
    </row>
    <row r="34" spans="1:14" ht="9.75" customHeight="1">
      <c r="A34" s="355"/>
      <c r="B34" s="356" t="s">
        <v>808</v>
      </c>
      <c r="C34" s="359">
        <v>0</v>
      </c>
      <c r="D34" s="359">
        <v>0</v>
      </c>
      <c r="E34" s="359">
        <v>0</v>
      </c>
      <c r="F34" s="359">
        <v>0</v>
      </c>
      <c r="G34" s="359">
        <v>0</v>
      </c>
      <c r="H34" s="359">
        <v>0</v>
      </c>
      <c r="I34" s="359">
        <v>0</v>
      </c>
      <c r="J34" s="359">
        <v>0</v>
      </c>
      <c r="K34" s="360">
        <v>0</v>
      </c>
      <c r="L34" s="360">
        <v>0</v>
      </c>
      <c r="M34" s="359">
        <v>0</v>
      </c>
      <c r="N34" s="359">
        <v>0</v>
      </c>
    </row>
    <row r="35" spans="1:14" ht="9.75" customHeight="1">
      <c r="A35" s="356">
        <v>1.9</v>
      </c>
      <c r="B35" s="356" t="s">
        <v>411</v>
      </c>
      <c r="C35" s="357">
        <v>12432892000</v>
      </c>
      <c r="D35" s="359">
        <v>0</v>
      </c>
      <c r="E35" s="357">
        <v>12432892000</v>
      </c>
      <c r="F35" s="359">
        <v>0</v>
      </c>
      <c r="G35" s="357">
        <v>12432892000</v>
      </c>
      <c r="H35" s="359">
        <v>0</v>
      </c>
      <c r="I35" s="357">
        <v>12432892000</v>
      </c>
      <c r="J35" s="359">
        <v>0</v>
      </c>
      <c r="K35" s="358">
        <v>12432892000</v>
      </c>
      <c r="L35" s="360">
        <v>0</v>
      </c>
      <c r="M35" s="357">
        <v>12432892000</v>
      </c>
      <c r="N35" s="359">
        <v>0</v>
      </c>
    </row>
    <row r="36" spans="1:14" ht="9.75" customHeight="1">
      <c r="A36" s="355"/>
      <c r="B36" s="356" t="s">
        <v>808</v>
      </c>
      <c r="C36" s="359">
        <v>0</v>
      </c>
      <c r="D36" s="359">
        <v>0</v>
      </c>
      <c r="E36" s="359">
        <v>0</v>
      </c>
      <c r="F36" s="359">
        <v>0</v>
      </c>
      <c r="G36" s="359">
        <v>0</v>
      </c>
      <c r="H36" s="359">
        <v>0</v>
      </c>
      <c r="I36" s="359">
        <v>0</v>
      </c>
      <c r="J36" s="359">
        <v>0</v>
      </c>
      <c r="K36" s="360">
        <v>0</v>
      </c>
      <c r="L36" s="360">
        <v>0</v>
      </c>
      <c r="M36" s="359">
        <v>0</v>
      </c>
      <c r="N36" s="359">
        <v>0</v>
      </c>
    </row>
    <row r="37" spans="1:14" ht="9.75" customHeight="1">
      <c r="A37" s="356">
        <v>1.1000000000000001</v>
      </c>
      <c r="B37" s="356" t="s">
        <v>364</v>
      </c>
      <c r="C37" s="357">
        <v>3160919883410</v>
      </c>
      <c r="D37" s="357">
        <v>774398085467</v>
      </c>
      <c r="E37" s="357">
        <v>2386521797943</v>
      </c>
      <c r="F37" s="357">
        <v>1654711873926</v>
      </c>
      <c r="G37" s="357">
        <v>715695022017</v>
      </c>
      <c r="H37" s="357">
        <v>16114902000</v>
      </c>
      <c r="I37" s="357">
        <v>3160919883410</v>
      </c>
      <c r="J37" s="357">
        <v>774398085467</v>
      </c>
      <c r="K37" s="358">
        <v>2386521797943</v>
      </c>
      <c r="L37" s="358">
        <v>1654711873926</v>
      </c>
      <c r="M37" s="357">
        <v>715695022017</v>
      </c>
      <c r="N37" s="357">
        <v>16114902000</v>
      </c>
    </row>
    <row r="38" spans="1:14" ht="9.75" customHeight="1">
      <c r="A38" s="355"/>
      <c r="B38" s="356" t="s">
        <v>808</v>
      </c>
      <c r="C38" s="357">
        <v>1077154000835</v>
      </c>
      <c r="D38" s="357">
        <v>653966614042</v>
      </c>
      <c r="E38" s="357">
        <v>423187386793</v>
      </c>
      <c r="F38" s="357">
        <v>423187386793</v>
      </c>
      <c r="G38" s="359">
        <v>0</v>
      </c>
      <c r="H38" s="359">
        <v>0</v>
      </c>
      <c r="I38" s="357">
        <v>1077154000835</v>
      </c>
      <c r="J38" s="357">
        <v>653966614042</v>
      </c>
      <c r="K38" s="358">
        <v>423187386793</v>
      </c>
      <c r="L38" s="358">
        <v>423187386793</v>
      </c>
      <c r="M38" s="359">
        <v>0</v>
      </c>
      <c r="N38" s="359">
        <v>0</v>
      </c>
    </row>
    <row r="39" spans="1:14" ht="9.75" customHeight="1">
      <c r="A39" s="356" t="s">
        <v>412</v>
      </c>
      <c r="B39" s="356" t="s">
        <v>413</v>
      </c>
      <c r="C39" s="357">
        <v>1893310010786</v>
      </c>
      <c r="D39" s="357">
        <v>637824409866</v>
      </c>
      <c r="E39" s="357">
        <v>1255485600920</v>
      </c>
      <c r="F39" s="357">
        <v>776331973920</v>
      </c>
      <c r="G39" s="357">
        <v>466067463000</v>
      </c>
      <c r="H39" s="357">
        <v>13086164000</v>
      </c>
      <c r="I39" s="357">
        <v>1893310010786</v>
      </c>
      <c r="J39" s="357">
        <v>637824409866</v>
      </c>
      <c r="K39" s="358">
        <v>1255485600920</v>
      </c>
      <c r="L39" s="358">
        <v>776331973920</v>
      </c>
      <c r="M39" s="357">
        <v>466067463000</v>
      </c>
      <c r="N39" s="357">
        <v>13086164000</v>
      </c>
    </row>
    <row r="40" spans="1:14" ht="9.75" customHeight="1">
      <c r="A40" s="355"/>
      <c r="B40" s="356" t="s">
        <v>808</v>
      </c>
      <c r="C40" s="357">
        <v>555248142441</v>
      </c>
      <c r="D40" s="357">
        <v>555248142441</v>
      </c>
      <c r="E40" s="359">
        <v>0</v>
      </c>
      <c r="F40" s="359">
        <v>0</v>
      </c>
      <c r="G40" s="359">
        <v>0</v>
      </c>
      <c r="H40" s="359">
        <v>0</v>
      </c>
      <c r="I40" s="357">
        <v>555248142441</v>
      </c>
      <c r="J40" s="357">
        <v>555248142441</v>
      </c>
      <c r="K40" s="360">
        <v>0</v>
      </c>
      <c r="L40" s="360">
        <v>0</v>
      </c>
      <c r="M40" s="359">
        <v>0</v>
      </c>
      <c r="N40" s="359">
        <v>0</v>
      </c>
    </row>
    <row r="41" spans="1:14" ht="9.75" customHeight="1">
      <c r="A41" s="356" t="s">
        <v>414</v>
      </c>
      <c r="B41" s="356" t="s">
        <v>415</v>
      </c>
      <c r="C41" s="357">
        <v>410218163398</v>
      </c>
      <c r="D41" s="357">
        <v>136573675601</v>
      </c>
      <c r="E41" s="357">
        <v>273644487797</v>
      </c>
      <c r="F41" s="357">
        <v>254512774433</v>
      </c>
      <c r="G41" s="357">
        <v>17862746364</v>
      </c>
      <c r="H41" s="357">
        <v>1268967000</v>
      </c>
      <c r="I41" s="357">
        <v>410218163398</v>
      </c>
      <c r="J41" s="357">
        <v>136573675601</v>
      </c>
      <c r="K41" s="358">
        <v>273644487797</v>
      </c>
      <c r="L41" s="358">
        <v>254512774433</v>
      </c>
      <c r="M41" s="357">
        <v>17862746364</v>
      </c>
      <c r="N41" s="357">
        <v>1268967000</v>
      </c>
    </row>
    <row r="42" spans="1:14" ht="9.75" customHeight="1">
      <c r="A42" s="356">
        <v>1.1100000000000001</v>
      </c>
      <c r="B42" s="356" t="s">
        <v>810</v>
      </c>
      <c r="C42" s="357">
        <v>233541237000</v>
      </c>
      <c r="D42" s="357">
        <v>23282405000</v>
      </c>
      <c r="E42" s="357">
        <v>210258832000</v>
      </c>
      <c r="F42" s="357">
        <v>76640843000</v>
      </c>
      <c r="G42" s="357">
        <v>129714360000</v>
      </c>
      <c r="H42" s="357">
        <v>3903629000</v>
      </c>
      <c r="I42" s="357">
        <v>233541237000</v>
      </c>
      <c r="J42" s="357">
        <v>23282405000</v>
      </c>
      <c r="K42" s="358">
        <v>210258832000</v>
      </c>
      <c r="L42" s="358">
        <v>76640843000</v>
      </c>
      <c r="M42" s="357">
        <v>129714360000</v>
      </c>
      <c r="N42" s="357">
        <v>3903629000</v>
      </c>
    </row>
    <row r="43" spans="1:14" ht="9.75" customHeight="1">
      <c r="A43" s="355"/>
      <c r="B43" s="356" t="s">
        <v>808</v>
      </c>
      <c r="C43" s="359">
        <v>0</v>
      </c>
      <c r="D43" s="359">
        <v>0</v>
      </c>
      <c r="E43" s="359">
        <v>0</v>
      </c>
      <c r="F43" s="359">
        <v>0</v>
      </c>
      <c r="G43" s="359">
        <v>0</v>
      </c>
      <c r="H43" s="359">
        <v>0</v>
      </c>
      <c r="I43" s="359">
        <v>0</v>
      </c>
      <c r="J43" s="359">
        <v>0</v>
      </c>
      <c r="K43" s="360">
        <v>0</v>
      </c>
      <c r="L43" s="360">
        <v>0</v>
      </c>
      <c r="M43" s="359">
        <v>0</v>
      </c>
      <c r="N43" s="359">
        <v>0</v>
      </c>
    </row>
    <row r="44" spans="1:14" ht="9.75" customHeight="1">
      <c r="A44" s="356">
        <v>1.1200000000000001</v>
      </c>
      <c r="B44" s="356" t="s">
        <v>418</v>
      </c>
      <c r="C44" s="357">
        <v>1495735000</v>
      </c>
      <c r="D44" s="359">
        <v>0</v>
      </c>
      <c r="E44" s="357">
        <v>1495735000</v>
      </c>
      <c r="F44" s="357">
        <v>543773000</v>
      </c>
      <c r="G44" s="357">
        <v>951962000</v>
      </c>
      <c r="H44" s="359">
        <v>0</v>
      </c>
      <c r="I44" s="357">
        <v>1495735000</v>
      </c>
      <c r="J44" s="359">
        <v>0</v>
      </c>
      <c r="K44" s="358">
        <v>1495735000</v>
      </c>
      <c r="L44" s="358">
        <v>543773000</v>
      </c>
      <c r="M44" s="357">
        <v>951962000</v>
      </c>
      <c r="N44" s="359">
        <v>0</v>
      </c>
    </row>
    <row r="45" spans="1:14" ht="9.75" customHeight="1">
      <c r="A45" s="355"/>
      <c r="B45" s="356" t="s">
        <v>808</v>
      </c>
      <c r="C45" s="359">
        <v>0</v>
      </c>
      <c r="D45" s="359">
        <v>0</v>
      </c>
      <c r="E45" s="359">
        <v>0</v>
      </c>
      <c r="F45" s="359">
        <v>0</v>
      </c>
      <c r="G45" s="359">
        <v>0</v>
      </c>
      <c r="H45" s="359">
        <v>0</v>
      </c>
      <c r="I45" s="359">
        <v>0</v>
      </c>
      <c r="J45" s="359">
        <v>0</v>
      </c>
      <c r="K45" s="360">
        <v>0</v>
      </c>
      <c r="L45" s="360">
        <v>0</v>
      </c>
      <c r="M45" s="359">
        <v>0</v>
      </c>
      <c r="N45" s="359">
        <v>0</v>
      </c>
    </row>
    <row r="46" spans="1:14" ht="9.75" customHeight="1">
      <c r="A46" s="356">
        <v>1.1299999999999999</v>
      </c>
      <c r="B46" s="356" t="s">
        <v>419</v>
      </c>
      <c r="C46" s="357">
        <v>4703114000</v>
      </c>
      <c r="D46" s="359">
        <v>0</v>
      </c>
      <c r="E46" s="357">
        <v>4703114000</v>
      </c>
      <c r="F46" s="359">
        <v>0</v>
      </c>
      <c r="G46" s="357">
        <v>4703114000</v>
      </c>
      <c r="H46" s="359">
        <v>0</v>
      </c>
      <c r="I46" s="357">
        <v>4703114000</v>
      </c>
      <c r="J46" s="359">
        <v>0</v>
      </c>
      <c r="K46" s="358">
        <v>4703114000</v>
      </c>
      <c r="L46" s="360">
        <v>0</v>
      </c>
      <c r="M46" s="357">
        <v>4703114000</v>
      </c>
      <c r="N46" s="359">
        <v>0</v>
      </c>
    </row>
    <row r="47" spans="1:14" ht="9.75" customHeight="1">
      <c r="A47" s="356">
        <v>2</v>
      </c>
      <c r="B47" s="356" t="s">
        <v>811</v>
      </c>
      <c r="C47" s="357">
        <v>19215482527</v>
      </c>
      <c r="D47" s="359">
        <v>0</v>
      </c>
      <c r="E47" s="357">
        <v>19215482527</v>
      </c>
      <c r="F47" s="357">
        <v>19215482527</v>
      </c>
      <c r="G47" s="359">
        <v>0</v>
      </c>
      <c r="H47" s="359">
        <v>0</v>
      </c>
      <c r="I47" s="357">
        <v>19215482527</v>
      </c>
      <c r="J47" s="359">
        <v>0</v>
      </c>
      <c r="K47" s="358">
        <v>19215482527</v>
      </c>
      <c r="L47" s="358">
        <v>19215482527</v>
      </c>
      <c r="M47" s="359">
        <v>0</v>
      </c>
      <c r="N47" s="359">
        <v>0</v>
      </c>
    </row>
    <row r="48" spans="1:14" ht="9.75" customHeight="1">
      <c r="A48" s="356">
        <v>3</v>
      </c>
      <c r="B48" s="356" t="s">
        <v>421</v>
      </c>
      <c r="C48" s="357">
        <v>144409176824</v>
      </c>
      <c r="D48" s="359">
        <v>0</v>
      </c>
      <c r="E48" s="357">
        <v>144409176824</v>
      </c>
      <c r="F48" s="357">
        <v>144409176824</v>
      </c>
      <c r="G48" s="359">
        <v>0</v>
      </c>
      <c r="H48" s="359">
        <v>0</v>
      </c>
      <c r="I48" s="357">
        <v>144409176824</v>
      </c>
      <c r="J48" s="359">
        <v>0</v>
      </c>
      <c r="K48" s="358">
        <v>144409176824</v>
      </c>
      <c r="L48" s="358">
        <v>144409176824</v>
      </c>
      <c r="M48" s="359">
        <v>0</v>
      </c>
      <c r="N48" s="359">
        <v>0</v>
      </c>
    </row>
    <row r="49" spans="1:14" ht="9.75" customHeight="1">
      <c r="A49" s="356" t="s">
        <v>210</v>
      </c>
      <c r="B49" s="356" t="s">
        <v>422</v>
      </c>
      <c r="C49" s="359">
        <v>0</v>
      </c>
      <c r="D49" s="359">
        <v>0</v>
      </c>
      <c r="E49" s="359">
        <v>0</v>
      </c>
      <c r="F49" s="359">
        <v>0</v>
      </c>
      <c r="G49" s="359">
        <v>0</v>
      </c>
      <c r="H49" s="359">
        <v>0</v>
      </c>
      <c r="I49" s="359">
        <v>0</v>
      </c>
      <c r="J49" s="359">
        <v>0</v>
      </c>
      <c r="K49" s="360">
        <v>0</v>
      </c>
      <c r="L49" s="360">
        <v>0</v>
      </c>
      <c r="M49" s="359">
        <v>0</v>
      </c>
      <c r="N49" s="359">
        <v>0</v>
      </c>
    </row>
    <row r="50" spans="1:14" ht="9.75" customHeight="1">
      <c r="A50" s="356" t="s">
        <v>132</v>
      </c>
      <c r="B50" s="356" t="s">
        <v>812</v>
      </c>
      <c r="C50" s="357">
        <v>8902070500416</v>
      </c>
      <c r="D50" s="357">
        <v>1373778483558</v>
      </c>
      <c r="E50" s="357">
        <v>7528292016858</v>
      </c>
      <c r="F50" s="357">
        <v>2408601410140</v>
      </c>
      <c r="G50" s="357">
        <v>3980824935342</v>
      </c>
      <c r="H50" s="357">
        <v>1138865671376</v>
      </c>
      <c r="I50" s="357">
        <v>8902070500416</v>
      </c>
      <c r="J50" s="357">
        <v>1373778483558</v>
      </c>
      <c r="K50" s="358">
        <v>7528292016858</v>
      </c>
      <c r="L50" s="358">
        <v>2408601410140</v>
      </c>
      <c r="M50" s="357">
        <v>3980824935342</v>
      </c>
      <c r="N50" s="357">
        <v>1138865671376</v>
      </c>
    </row>
    <row r="51" spans="1:14" ht="9.75" customHeight="1">
      <c r="A51" s="356">
        <v>1</v>
      </c>
      <c r="B51" s="356" t="s">
        <v>189</v>
      </c>
      <c r="C51" s="357">
        <v>203349115818</v>
      </c>
      <c r="D51" s="359">
        <v>0</v>
      </c>
      <c r="E51" s="357">
        <v>203349115818</v>
      </c>
      <c r="F51" s="357">
        <v>73740882000</v>
      </c>
      <c r="G51" s="357">
        <v>77300266714</v>
      </c>
      <c r="H51" s="357">
        <v>52307967104</v>
      </c>
      <c r="I51" s="357">
        <v>203349115818</v>
      </c>
      <c r="J51" s="359">
        <v>0</v>
      </c>
      <c r="K51" s="358">
        <v>203349115818</v>
      </c>
      <c r="L51" s="358">
        <v>73740882000</v>
      </c>
      <c r="M51" s="357">
        <v>77300266714</v>
      </c>
      <c r="N51" s="357">
        <v>52307967104</v>
      </c>
    </row>
    <row r="52" spans="1:14" ht="9.75" customHeight="1">
      <c r="A52" s="356">
        <v>2</v>
      </c>
      <c r="B52" s="356" t="s">
        <v>404</v>
      </c>
      <c r="C52" s="357">
        <v>779061493727</v>
      </c>
      <c r="D52" s="357">
        <v>613243000000</v>
      </c>
      <c r="E52" s="357">
        <v>165818493727</v>
      </c>
      <c r="F52" s="357">
        <v>70823278000</v>
      </c>
      <c r="G52" s="357">
        <v>21304521848</v>
      </c>
      <c r="H52" s="357">
        <v>73690693879</v>
      </c>
      <c r="I52" s="357">
        <v>779061493727</v>
      </c>
      <c r="J52" s="357">
        <v>613243000000</v>
      </c>
      <c r="K52" s="358">
        <v>165818493727</v>
      </c>
      <c r="L52" s="358">
        <v>70823278000</v>
      </c>
      <c r="M52" s="357">
        <v>21304521848</v>
      </c>
      <c r="N52" s="357">
        <v>73690693879</v>
      </c>
    </row>
    <row r="53" spans="1:14" ht="9.75" customHeight="1">
      <c r="A53" s="356">
        <v>3</v>
      </c>
      <c r="B53" s="356" t="s">
        <v>405</v>
      </c>
      <c r="C53" s="357">
        <v>3130598742844</v>
      </c>
      <c r="D53" s="357">
        <v>86406583342</v>
      </c>
      <c r="E53" s="357">
        <v>3044192159502</v>
      </c>
      <c r="F53" s="357">
        <v>587963199735</v>
      </c>
      <c r="G53" s="357">
        <v>2426849793103</v>
      </c>
      <c r="H53" s="357">
        <v>29379166664</v>
      </c>
      <c r="I53" s="357">
        <v>3130598742844</v>
      </c>
      <c r="J53" s="357">
        <v>86406583342</v>
      </c>
      <c r="K53" s="358">
        <v>3044192159502</v>
      </c>
      <c r="L53" s="358">
        <v>587963199735</v>
      </c>
      <c r="M53" s="357">
        <v>2426849793103</v>
      </c>
      <c r="N53" s="357">
        <v>29379166664</v>
      </c>
    </row>
    <row r="54" spans="1:14" ht="9.75" customHeight="1">
      <c r="A54" s="355"/>
      <c r="B54" s="356" t="s">
        <v>808</v>
      </c>
      <c r="C54" s="357">
        <v>1746026967</v>
      </c>
      <c r="D54" s="359">
        <v>0</v>
      </c>
      <c r="E54" s="357">
        <v>1746026967</v>
      </c>
      <c r="F54" s="357">
        <v>1746026967</v>
      </c>
      <c r="G54" s="359">
        <v>0</v>
      </c>
      <c r="H54" s="359">
        <v>0</v>
      </c>
      <c r="I54" s="357">
        <v>1746026967</v>
      </c>
      <c r="J54" s="359">
        <v>0</v>
      </c>
      <c r="K54" s="358">
        <v>1746026967</v>
      </c>
      <c r="L54" s="358">
        <v>1746026967</v>
      </c>
      <c r="M54" s="359">
        <v>0</v>
      </c>
      <c r="N54" s="359">
        <v>0</v>
      </c>
    </row>
    <row r="55" spans="1:14" ht="9.75" customHeight="1">
      <c r="A55" s="356">
        <v>4</v>
      </c>
      <c r="B55" s="356" t="s">
        <v>809</v>
      </c>
      <c r="C55" s="357">
        <v>19460074590</v>
      </c>
      <c r="D55" s="357">
        <v>557379000</v>
      </c>
      <c r="E55" s="357">
        <v>18902695590</v>
      </c>
      <c r="F55" s="357">
        <v>18454723590</v>
      </c>
      <c r="G55" s="357">
        <v>406196000</v>
      </c>
      <c r="H55" s="357">
        <v>41776000</v>
      </c>
      <c r="I55" s="357">
        <v>19460074590</v>
      </c>
      <c r="J55" s="357">
        <v>557379000</v>
      </c>
      <c r="K55" s="358">
        <v>18902695590</v>
      </c>
      <c r="L55" s="358">
        <v>18454723590</v>
      </c>
      <c r="M55" s="357">
        <v>406196000</v>
      </c>
      <c r="N55" s="357">
        <v>41776000</v>
      </c>
    </row>
    <row r="56" spans="1:14" ht="9.75" customHeight="1">
      <c r="A56" s="355"/>
      <c r="B56" s="356" t="s">
        <v>808</v>
      </c>
      <c r="C56" s="359">
        <v>0</v>
      </c>
      <c r="D56" s="359">
        <v>0</v>
      </c>
      <c r="E56" s="359">
        <v>0</v>
      </c>
      <c r="F56" s="359">
        <v>0</v>
      </c>
      <c r="G56" s="359">
        <v>0</v>
      </c>
      <c r="H56" s="359">
        <v>0</v>
      </c>
      <c r="I56" s="359">
        <v>0</v>
      </c>
      <c r="J56" s="359">
        <v>0</v>
      </c>
      <c r="K56" s="360">
        <v>0</v>
      </c>
      <c r="L56" s="360">
        <v>0</v>
      </c>
      <c r="M56" s="359">
        <v>0</v>
      </c>
      <c r="N56" s="359">
        <v>0</v>
      </c>
    </row>
    <row r="57" spans="1:14" ht="9.75" customHeight="1">
      <c r="A57" s="356">
        <v>5</v>
      </c>
      <c r="B57" s="356" t="s">
        <v>378</v>
      </c>
      <c r="C57" s="357">
        <v>743200283969</v>
      </c>
      <c r="D57" s="357">
        <v>20744555703</v>
      </c>
      <c r="E57" s="357">
        <v>722455728266</v>
      </c>
      <c r="F57" s="357">
        <v>722422517266</v>
      </c>
      <c r="G57" s="359">
        <v>0</v>
      </c>
      <c r="H57" s="357">
        <v>33211000</v>
      </c>
      <c r="I57" s="357">
        <v>743200283969</v>
      </c>
      <c r="J57" s="357">
        <v>20744555703</v>
      </c>
      <c r="K57" s="358">
        <v>722455728266</v>
      </c>
      <c r="L57" s="358">
        <v>722422517266</v>
      </c>
      <c r="M57" s="359">
        <v>0</v>
      </c>
      <c r="N57" s="357">
        <v>33211000</v>
      </c>
    </row>
    <row r="58" spans="1:14" ht="9.75" customHeight="1">
      <c r="A58" s="355"/>
      <c r="B58" s="356" t="s">
        <v>808</v>
      </c>
      <c r="C58" s="359">
        <v>0</v>
      </c>
      <c r="D58" s="359">
        <v>0</v>
      </c>
      <c r="E58" s="359">
        <v>0</v>
      </c>
      <c r="F58" s="359">
        <v>0</v>
      </c>
      <c r="G58" s="359">
        <v>0</v>
      </c>
      <c r="H58" s="359">
        <v>0</v>
      </c>
      <c r="I58" s="359">
        <v>0</v>
      </c>
      <c r="J58" s="359">
        <v>0</v>
      </c>
      <c r="K58" s="360">
        <v>0</v>
      </c>
      <c r="L58" s="360">
        <v>0</v>
      </c>
      <c r="M58" s="359">
        <v>0</v>
      </c>
      <c r="N58" s="359">
        <v>0</v>
      </c>
    </row>
    <row r="59" spans="1:14" ht="9.75" customHeight="1">
      <c r="A59" s="356">
        <v>6</v>
      </c>
      <c r="B59" s="356" t="s">
        <v>379</v>
      </c>
      <c r="C59" s="357">
        <v>83162060146</v>
      </c>
      <c r="D59" s="359">
        <v>0</v>
      </c>
      <c r="E59" s="357">
        <v>83162060146</v>
      </c>
      <c r="F59" s="357">
        <v>38312566847</v>
      </c>
      <c r="G59" s="357">
        <v>34676170283</v>
      </c>
      <c r="H59" s="357">
        <v>10173323016</v>
      </c>
      <c r="I59" s="357">
        <v>83162060146</v>
      </c>
      <c r="J59" s="359">
        <v>0</v>
      </c>
      <c r="K59" s="358">
        <v>83162060146</v>
      </c>
      <c r="L59" s="358">
        <v>38312566847</v>
      </c>
      <c r="M59" s="357">
        <v>34676170283</v>
      </c>
      <c r="N59" s="357">
        <v>10173323016</v>
      </c>
    </row>
    <row r="60" spans="1:14" ht="9.75" customHeight="1">
      <c r="A60" s="355"/>
      <c r="B60" s="356" t="s">
        <v>808</v>
      </c>
      <c r="C60" s="359">
        <v>0</v>
      </c>
      <c r="D60" s="359">
        <v>0</v>
      </c>
      <c r="E60" s="359">
        <v>0</v>
      </c>
      <c r="F60" s="359">
        <v>0</v>
      </c>
      <c r="G60" s="359">
        <v>0</v>
      </c>
      <c r="H60" s="359">
        <v>0</v>
      </c>
      <c r="I60" s="359">
        <v>0</v>
      </c>
      <c r="J60" s="359">
        <v>0</v>
      </c>
      <c r="K60" s="360">
        <v>0</v>
      </c>
      <c r="L60" s="360">
        <v>0</v>
      </c>
      <c r="M60" s="359">
        <v>0</v>
      </c>
      <c r="N60" s="359">
        <v>0</v>
      </c>
    </row>
    <row r="61" spans="1:14" ht="9.75" customHeight="1">
      <c r="A61" s="356">
        <v>7</v>
      </c>
      <c r="B61" s="356" t="s">
        <v>813</v>
      </c>
      <c r="C61" s="357">
        <v>21712812980</v>
      </c>
      <c r="D61" s="359">
        <v>0</v>
      </c>
      <c r="E61" s="357">
        <v>21712812980</v>
      </c>
      <c r="F61" s="357">
        <v>4721035500</v>
      </c>
      <c r="G61" s="357">
        <v>10928868599</v>
      </c>
      <c r="H61" s="357">
        <v>6062908881</v>
      </c>
      <c r="I61" s="357">
        <v>21712812980</v>
      </c>
      <c r="J61" s="359">
        <v>0</v>
      </c>
      <c r="K61" s="358">
        <v>21712812980</v>
      </c>
      <c r="L61" s="358">
        <v>4721035500</v>
      </c>
      <c r="M61" s="357">
        <v>10928868599</v>
      </c>
      <c r="N61" s="357">
        <v>6062908881</v>
      </c>
    </row>
    <row r="62" spans="1:14" ht="9.75" customHeight="1">
      <c r="A62" s="355"/>
      <c r="B62" s="356" t="s">
        <v>808</v>
      </c>
      <c r="C62" s="359">
        <v>0</v>
      </c>
      <c r="D62" s="359">
        <v>0</v>
      </c>
      <c r="E62" s="359">
        <v>0</v>
      </c>
      <c r="F62" s="359">
        <v>0</v>
      </c>
      <c r="G62" s="359">
        <v>0</v>
      </c>
      <c r="H62" s="359">
        <v>0</v>
      </c>
      <c r="I62" s="359">
        <v>0</v>
      </c>
      <c r="J62" s="359">
        <v>0</v>
      </c>
      <c r="K62" s="360">
        <v>0</v>
      </c>
      <c r="L62" s="360">
        <v>0</v>
      </c>
      <c r="M62" s="359">
        <v>0</v>
      </c>
      <c r="N62" s="359">
        <v>0</v>
      </c>
    </row>
    <row r="63" spans="1:14" ht="9.75" customHeight="1">
      <c r="A63" s="356">
        <v>8</v>
      </c>
      <c r="B63" s="356" t="s">
        <v>380</v>
      </c>
      <c r="C63" s="357">
        <v>33093863715</v>
      </c>
      <c r="D63" s="359">
        <v>0</v>
      </c>
      <c r="E63" s="357">
        <v>33093863715</v>
      </c>
      <c r="F63" s="357">
        <v>9575486002</v>
      </c>
      <c r="G63" s="357">
        <v>19962569093</v>
      </c>
      <c r="H63" s="357">
        <v>3555808620</v>
      </c>
      <c r="I63" s="357">
        <v>33093863715</v>
      </c>
      <c r="J63" s="359">
        <v>0</v>
      </c>
      <c r="K63" s="358">
        <v>33093863715</v>
      </c>
      <c r="L63" s="358">
        <v>9575486002</v>
      </c>
      <c r="M63" s="357">
        <v>19962569093</v>
      </c>
      <c r="N63" s="357">
        <v>3555808620</v>
      </c>
    </row>
    <row r="64" spans="1:14" ht="9.75" customHeight="1">
      <c r="A64" s="355"/>
      <c r="B64" s="356" t="s">
        <v>808</v>
      </c>
      <c r="C64" s="359">
        <v>0</v>
      </c>
      <c r="D64" s="359">
        <v>0</v>
      </c>
      <c r="E64" s="359">
        <v>0</v>
      </c>
      <c r="F64" s="359">
        <v>0</v>
      </c>
      <c r="G64" s="359">
        <v>0</v>
      </c>
      <c r="H64" s="359">
        <v>0</v>
      </c>
      <c r="I64" s="359">
        <v>0</v>
      </c>
      <c r="J64" s="359">
        <v>0</v>
      </c>
      <c r="K64" s="360">
        <v>0</v>
      </c>
      <c r="L64" s="360">
        <v>0</v>
      </c>
      <c r="M64" s="359">
        <v>0</v>
      </c>
      <c r="N64" s="359">
        <v>0</v>
      </c>
    </row>
    <row r="65" spans="1:14" ht="9.75" customHeight="1">
      <c r="A65" s="356">
        <v>9</v>
      </c>
      <c r="B65" s="356" t="s">
        <v>411</v>
      </c>
      <c r="C65" s="357">
        <v>165807507395</v>
      </c>
      <c r="D65" s="359">
        <v>0</v>
      </c>
      <c r="E65" s="357">
        <v>165807507395</v>
      </c>
      <c r="F65" s="357">
        <v>104190673372</v>
      </c>
      <c r="G65" s="357">
        <v>56342176277</v>
      </c>
      <c r="H65" s="357">
        <v>5274657746</v>
      </c>
      <c r="I65" s="357">
        <v>165807507395</v>
      </c>
      <c r="J65" s="359">
        <v>0</v>
      </c>
      <c r="K65" s="358">
        <v>165807507395</v>
      </c>
      <c r="L65" s="358">
        <v>104190673372</v>
      </c>
      <c r="M65" s="357">
        <v>56342176277</v>
      </c>
      <c r="N65" s="357">
        <v>5274657746</v>
      </c>
    </row>
    <row r="66" spans="1:14" ht="9.75" customHeight="1">
      <c r="A66" s="355"/>
      <c r="B66" s="356" t="s">
        <v>808</v>
      </c>
      <c r="C66" s="359">
        <v>0</v>
      </c>
      <c r="D66" s="359">
        <v>0</v>
      </c>
      <c r="E66" s="359">
        <v>0</v>
      </c>
      <c r="F66" s="359">
        <v>0</v>
      </c>
      <c r="G66" s="359">
        <v>0</v>
      </c>
      <c r="H66" s="359">
        <v>0</v>
      </c>
      <c r="I66" s="359">
        <v>0</v>
      </c>
      <c r="J66" s="359">
        <v>0</v>
      </c>
      <c r="K66" s="360">
        <v>0</v>
      </c>
      <c r="L66" s="360">
        <v>0</v>
      </c>
      <c r="M66" s="359">
        <v>0</v>
      </c>
      <c r="N66" s="359">
        <v>0</v>
      </c>
    </row>
    <row r="67" spans="1:14" ht="9.75" customHeight="1">
      <c r="A67" s="356">
        <v>10</v>
      </c>
      <c r="B67" s="356" t="s">
        <v>364</v>
      </c>
      <c r="C67" s="357">
        <v>1115195973220</v>
      </c>
      <c r="D67" s="357">
        <v>9617112894</v>
      </c>
      <c r="E67" s="357">
        <v>1105578860326</v>
      </c>
      <c r="F67" s="357">
        <v>252070727740</v>
      </c>
      <c r="G67" s="357">
        <v>725784087197</v>
      </c>
      <c r="H67" s="357">
        <v>127724045389</v>
      </c>
      <c r="I67" s="357">
        <v>1115195973220</v>
      </c>
      <c r="J67" s="357">
        <v>9617112894</v>
      </c>
      <c r="K67" s="358">
        <v>1105578860326</v>
      </c>
      <c r="L67" s="358">
        <v>252070727740</v>
      </c>
      <c r="M67" s="357">
        <v>725784087197</v>
      </c>
      <c r="N67" s="357">
        <v>127724045389</v>
      </c>
    </row>
    <row r="68" spans="1:14" ht="9.75" customHeight="1">
      <c r="A68" s="355"/>
      <c r="B68" s="356" t="s">
        <v>808</v>
      </c>
      <c r="C68" s="359">
        <v>0</v>
      </c>
      <c r="D68" s="359">
        <v>0</v>
      </c>
      <c r="E68" s="359">
        <v>0</v>
      </c>
      <c r="F68" s="359">
        <v>0</v>
      </c>
      <c r="G68" s="359">
        <v>0</v>
      </c>
      <c r="H68" s="359">
        <v>0</v>
      </c>
      <c r="I68" s="359">
        <v>0</v>
      </c>
      <c r="J68" s="359">
        <v>0</v>
      </c>
      <c r="K68" s="360">
        <v>0</v>
      </c>
      <c r="L68" s="360">
        <v>0</v>
      </c>
      <c r="M68" s="359">
        <v>0</v>
      </c>
      <c r="N68" s="359">
        <v>0</v>
      </c>
    </row>
    <row r="69" spans="1:14" ht="9.75" customHeight="1">
      <c r="A69" s="356">
        <v>10.1</v>
      </c>
      <c r="B69" s="356" t="s">
        <v>413</v>
      </c>
      <c r="C69" s="357">
        <v>209100588377</v>
      </c>
      <c r="D69" s="359">
        <v>0</v>
      </c>
      <c r="E69" s="357">
        <v>209100588377</v>
      </c>
      <c r="F69" s="357">
        <v>8921587210</v>
      </c>
      <c r="G69" s="357">
        <v>122009317704</v>
      </c>
      <c r="H69" s="357">
        <v>78169683463</v>
      </c>
      <c r="I69" s="357">
        <v>209100588377</v>
      </c>
      <c r="J69" s="359">
        <v>0</v>
      </c>
      <c r="K69" s="358">
        <v>209100588377</v>
      </c>
      <c r="L69" s="358">
        <v>8921587210</v>
      </c>
      <c r="M69" s="357">
        <v>122009317704</v>
      </c>
      <c r="N69" s="357">
        <v>78169683463</v>
      </c>
    </row>
    <row r="70" spans="1:14" ht="9.75" customHeight="1">
      <c r="A70" s="356">
        <v>10.199999999999999</v>
      </c>
      <c r="B70" s="356" t="s">
        <v>415</v>
      </c>
      <c r="C70" s="357">
        <v>437733140208</v>
      </c>
      <c r="D70" s="357">
        <v>4940171000</v>
      </c>
      <c r="E70" s="357">
        <v>432792969208</v>
      </c>
      <c r="F70" s="357">
        <v>107386612457</v>
      </c>
      <c r="G70" s="357">
        <v>295630605495</v>
      </c>
      <c r="H70" s="357">
        <v>29775751256</v>
      </c>
      <c r="I70" s="357">
        <v>437733140208</v>
      </c>
      <c r="J70" s="357">
        <v>4940171000</v>
      </c>
      <c r="K70" s="358">
        <v>432792969208</v>
      </c>
      <c r="L70" s="358">
        <v>107386612457</v>
      </c>
      <c r="M70" s="357">
        <v>295630605495</v>
      </c>
      <c r="N70" s="357">
        <v>29775751256</v>
      </c>
    </row>
    <row r="71" spans="1:14" ht="9.75" customHeight="1">
      <c r="A71" s="356">
        <v>11</v>
      </c>
      <c r="B71" s="356" t="s">
        <v>810</v>
      </c>
      <c r="C71" s="357">
        <v>1772912391155</v>
      </c>
      <c r="D71" s="357">
        <v>387513800978</v>
      </c>
      <c r="E71" s="357">
        <v>1385398590177</v>
      </c>
      <c r="F71" s="357">
        <v>447856493237</v>
      </c>
      <c r="G71" s="357">
        <v>368063297595</v>
      </c>
      <c r="H71" s="357">
        <v>569478799345</v>
      </c>
      <c r="I71" s="357">
        <v>1772912391155</v>
      </c>
      <c r="J71" s="357">
        <v>387513800978</v>
      </c>
      <c r="K71" s="358">
        <v>1385398590177</v>
      </c>
      <c r="L71" s="358">
        <v>447856493237</v>
      </c>
      <c r="M71" s="357">
        <v>368063297595</v>
      </c>
      <c r="N71" s="357">
        <v>569478799345</v>
      </c>
    </row>
    <row r="72" spans="1:14" ht="9.75" customHeight="1">
      <c r="A72" s="355"/>
      <c r="B72" s="356" t="s">
        <v>808</v>
      </c>
      <c r="C72" s="359">
        <v>0</v>
      </c>
      <c r="D72" s="359">
        <v>0</v>
      </c>
      <c r="E72" s="359">
        <v>0</v>
      </c>
      <c r="F72" s="359">
        <v>0</v>
      </c>
      <c r="G72" s="359">
        <v>0</v>
      </c>
      <c r="H72" s="359">
        <v>0</v>
      </c>
      <c r="I72" s="359">
        <v>0</v>
      </c>
      <c r="J72" s="359">
        <v>0</v>
      </c>
      <c r="K72" s="360">
        <v>0</v>
      </c>
      <c r="L72" s="360">
        <v>0</v>
      </c>
      <c r="M72" s="359">
        <v>0</v>
      </c>
      <c r="N72" s="359">
        <v>0</v>
      </c>
    </row>
    <row r="73" spans="1:14" ht="9.75" customHeight="1">
      <c r="A73" s="356">
        <v>12</v>
      </c>
      <c r="B73" s="356" t="s">
        <v>229</v>
      </c>
      <c r="C73" s="357">
        <v>738429734044</v>
      </c>
      <c r="D73" s="357">
        <v>254080660584</v>
      </c>
      <c r="E73" s="357">
        <v>484349073460</v>
      </c>
      <c r="F73" s="357">
        <v>65480682470</v>
      </c>
      <c r="G73" s="357">
        <v>171220048600</v>
      </c>
      <c r="H73" s="357">
        <v>247648342390</v>
      </c>
      <c r="I73" s="357">
        <v>738429734044</v>
      </c>
      <c r="J73" s="357">
        <v>254080660584</v>
      </c>
      <c r="K73" s="358">
        <v>484349073460</v>
      </c>
      <c r="L73" s="358">
        <v>65480682470</v>
      </c>
      <c r="M73" s="357">
        <v>171220048600</v>
      </c>
      <c r="N73" s="357">
        <v>247648342390</v>
      </c>
    </row>
    <row r="74" spans="1:14" ht="9.75" customHeight="1">
      <c r="A74" s="355"/>
      <c r="B74" s="356" t="s">
        <v>808</v>
      </c>
      <c r="C74" s="359">
        <v>0</v>
      </c>
      <c r="D74" s="359">
        <v>0</v>
      </c>
      <c r="E74" s="359">
        <v>0</v>
      </c>
      <c r="F74" s="359">
        <v>0</v>
      </c>
      <c r="G74" s="359">
        <v>0</v>
      </c>
      <c r="H74" s="359">
        <v>0</v>
      </c>
      <c r="I74" s="359">
        <v>0</v>
      </c>
      <c r="J74" s="359">
        <v>0</v>
      </c>
      <c r="K74" s="360">
        <v>0</v>
      </c>
      <c r="L74" s="360">
        <v>0</v>
      </c>
      <c r="M74" s="359">
        <v>0</v>
      </c>
      <c r="N74" s="359">
        <v>0</v>
      </c>
    </row>
    <row r="75" spans="1:14" ht="9.75" customHeight="1">
      <c r="A75" s="356">
        <v>13</v>
      </c>
      <c r="B75" s="356" t="s">
        <v>424</v>
      </c>
      <c r="C75" s="357">
        <v>96086446813</v>
      </c>
      <c r="D75" s="357">
        <v>1615391057</v>
      </c>
      <c r="E75" s="357">
        <v>94471055756</v>
      </c>
      <c r="F75" s="357">
        <v>12989144381</v>
      </c>
      <c r="G75" s="357">
        <v>67986940033</v>
      </c>
      <c r="H75" s="357">
        <v>13494971342</v>
      </c>
      <c r="I75" s="357">
        <v>96086446813</v>
      </c>
      <c r="J75" s="357">
        <v>1615391057</v>
      </c>
      <c r="K75" s="358">
        <v>94471055756</v>
      </c>
      <c r="L75" s="358">
        <v>12989144381</v>
      </c>
      <c r="M75" s="357">
        <v>67986940033</v>
      </c>
      <c r="N75" s="357">
        <v>13494971342</v>
      </c>
    </row>
    <row r="76" spans="1:14" ht="9.75" customHeight="1">
      <c r="A76" s="356" t="s">
        <v>153</v>
      </c>
      <c r="B76" s="356" t="s">
        <v>425</v>
      </c>
      <c r="C76" s="357">
        <v>2733000</v>
      </c>
      <c r="D76" s="357">
        <v>2733000</v>
      </c>
      <c r="E76" s="359">
        <v>0</v>
      </c>
      <c r="F76" s="359">
        <v>0</v>
      </c>
      <c r="G76" s="359">
        <v>0</v>
      </c>
      <c r="H76" s="359">
        <v>0</v>
      </c>
      <c r="I76" s="357">
        <v>2733000</v>
      </c>
      <c r="J76" s="357">
        <v>2733000</v>
      </c>
      <c r="K76" s="360">
        <v>0</v>
      </c>
      <c r="L76" s="360">
        <v>0</v>
      </c>
      <c r="M76" s="359">
        <v>0</v>
      </c>
      <c r="N76" s="359">
        <v>0</v>
      </c>
    </row>
    <row r="77" spans="1:14" ht="9.75" customHeight="1">
      <c r="A77" s="356">
        <v>1</v>
      </c>
      <c r="B77" s="356" t="s">
        <v>187</v>
      </c>
      <c r="C77" s="357">
        <v>2733000</v>
      </c>
      <c r="D77" s="357">
        <v>2733000</v>
      </c>
      <c r="E77" s="359">
        <v>0</v>
      </c>
      <c r="F77" s="359">
        <v>0</v>
      </c>
      <c r="G77" s="359">
        <v>0</v>
      </c>
      <c r="H77" s="359">
        <v>0</v>
      </c>
      <c r="I77" s="357">
        <v>2733000</v>
      </c>
      <c r="J77" s="357">
        <v>2733000</v>
      </c>
      <c r="K77" s="360">
        <v>0</v>
      </c>
      <c r="L77" s="360">
        <v>0</v>
      </c>
      <c r="M77" s="359">
        <v>0</v>
      </c>
      <c r="N77" s="359">
        <v>0</v>
      </c>
    </row>
    <row r="78" spans="1:14" ht="9.75" customHeight="1">
      <c r="A78" s="355"/>
      <c r="B78" s="356" t="s">
        <v>426</v>
      </c>
      <c r="C78" s="359">
        <v>0</v>
      </c>
      <c r="D78" s="359">
        <v>0</v>
      </c>
      <c r="E78" s="359">
        <v>0</v>
      </c>
      <c r="F78" s="359">
        <v>0</v>
      </c>
      <c r="G78" s="359">
        <v>0</v>
      </c>
      <c r="H78" s="359">
        <v>0</v>
      </c>
      <c r="I78" s="359">
        <v>0</v>
      </c>
      <c r="J78" s="359">
        <v>0</v>
      </c>
      <c r="K78" s="360">
        <v>0</v>
      </c>
      <c r="L78" s="360">
        <v>0</v>
      </c>
      <c r="M78" s="359">
        <v>0</v>
      </c>
      <c r="N78" s="359">
        <v>0</v>
      </c>
    </row>
    <row r="79" spans="1:14" ht="9.75" customHeight="1">
      <c r="A79" s="356">
        <v>2</v>
      </c>
      <c r="B79" s="356" t="s">
        <v>188</v>
      </c>
      <c r="C79" s="359">
        <v>0</v>
      </c>
      <c r="D79" s="359">
        <v>0</v>
      </c>
      <c r="E79" s="359">
        <v>0</v>
      </c>
      <c r="F79" s="359">
        <v>0</v>
      </c>
      <c r="G79" s="359">
        <v>0</v>
      </c>
      <c r="H79" s="359">
        <v>0</v>
      </c>
      <c r="I79" s="359">
        <v>0</v>
      </c>
      <c r="J79" s="359">
        <v>0</v>
      </c>
      <c r="K79" s="360">
        <v>0</v>
      </c>
      <c r="L79" s="360">
        <v>0</v>
      </c>
      <c r="M79" s="359">
        <v>0</v>
      </c>
      <c r="N79" s="359">
        <v>0</v>
      </c>
    </row>
    <row r="80" spans="1:14" ht="9.75" customHeight="1">
      <c r="A80" s="356" t="s">
        <v>154</v>
      </c>
      <c r="B80" s="356" t="s">
        <v>186</v>
      </c>
      <c r="C80" s="359">
        <v>0</v>
      </c>
      <c r="D80" s="359">
        <v>0</v>
      </c>
      <c r="E80" s="359">
        <v>0</v>
      </c>
      <c r="F80" s="359">
        <v>0</v>
      </c>
      <c r="G80" s="359">
        <v>0</v>
      </c>
      <c r="H80" s="359">
        <v>0</v>
      </c>
      <c r="I80" s="359">
        <v>0</v>
      </c>
      <c r="J80" s="359">
        <v>0</v>
      </c>
      <c r="K80" s="360">
        <v>0</v>
      </c>
      <c r="L80" s="360">
        <v>0</v>
      </c>
      <c r="M80" s="359">
        <v>0</v>
      </c>
      <c r="N80" s="359">
        <v>0</v>
      </c>
    </row>
    <row r="81" spans="1:14" ht="9.75" customHeight="1">
      <c r="A81" s="356" t="s">
        <v>155</v>
      </c>
      <c r="B81" s="356" t="s">
        <v>38</v>
      </c>
      <c r="C81" s="359">
        <v>0</v>
      </c>
      <c r="D81" s="359">
        <v>0</v>
      </c>
      <c r="E81" s="359">
        <v>0</v>
      </c>
      <c r="F81" s="359">
        <v>0</v>
      </c>
      <c r="G81" s="359">
        <v>0</v>
      </c>
      <c r="H81" s="359">
        <v>0</v>
      </c>
      <c r="I81" s="359">
        <v>0</v>
      </c>
      <c r="J81" s="359">
        <v>0</v>
      </c>
      <c r="K81" s="360">
        <v>0</v>
      </c>
      <c r="L81" s="360">
        <v>0</v>
      </c>
      <c r="M81" s="359">
        <v>0</v>
      </c>
      <c r="N81" s="359">
        <v>0</v>
      </c>
    </row>
    <row r="82" spans="1:14" ht="9.75" customHeight="1">
      <c r="A82" s="356">
        <v>1</v>
      </c>
      <c r="B82" s="356" t="s">
        <v>89</v>
      </c>
      <c r="C82" s="359">
        <v>0</v>
      </c>
      <c r="D82" s="359">
        <v>0</v>
      </c>
      <c r="E82" s="359">
        <v>0</v>
      </c>
      <c r="F82" s="359">
        <v>0</v>
      </c>
      <c r="G82" s="359">
        <v>0</v>
      </c>
      <c r="H82" s="359">
        <v>0</v>
      </c>
      <c r="I82" s="359">
        <v>0</v>
      </c>
      <c r="J82" s="359">
        <v>0</v>
      </c>
      <c r="K82" s="360">
        <v>0</v>
      </c>
      <c r="L82" s="360">
        <v>0</v>
      </c>
      <c r="M82" s="359">
        <v>0</v>
      </c>
      <c r="N82" s="359">
        <v>0</v>
      </c>
    </row>
    <row r="83" spans="1:14" ht="9.75" customHeight="1">
      <c r="A83" s="356">
        <v>2</v>
      </c>
      <c r="B83" s="356" t="s">
        <v>90</v>
      </c>
      <c r="C83" s="359">
        <v>0</v>
      </c>
      <c r="D83" s="359">
        <v>0</v>
      </c>
      <c r="E83" s="359">
        <v>0</v>
      </c>
      <c r="F83" s="359">
        <v>0</v>
      </c>
      <c r="G83" s="359">
        <v>0</v>
      </c>
      <c r="H83" s="359">
        <v>0</v>
      </c>
      <c r="I83" s="359">
        <v>0</v>
      </c>
      <c r="J83" s="359">
        <v>0</v>
      </c>
      <c r="K83" s="360">
        <v>0</v>
      </c>
      <c r="L83" s="360">
        <v>0</v>
      </c>
      <c r="M83" s="359">
        <v>0</v>
      </c>
      <c r="N83" s="359">
        <v>0</v>
      </c>
    </row>
    <row r="84" spans="1:14" ht="9.75" customHeight="1">
      <c r="A84" s="356">
        <v>3</v>
      </c>
      <c r="B84" s="356" t="s">
        <v>617</v>
      </c>
      <c r="C84" s="359">
        <v>0</v>
      </c>
      <c r="D84" s="359">
        <v>0</v>
      </c>
      <c r="E84" s="359">
        <v>0</v>
      </c>
      <c r="F84" s="359">
        <v>0</v>
      </c>
      <c r="G84" s="359">
        <v>0</v>
      </c>
      <c r="H84" s="359">
        <v>0</v>
      </c>
      <c r="I84" s="359">
        <v>0</v>
      </c>
      <c r="J84" s="359">
        <v>0</v>
      </c>
      <c r="K84" s="360">
        <v>0</v>
      </c>
      <c r="L84" s="360">
        <v>0</v>
      </c>
      <c r="M84" s="359">
        <v>0</v>
      </c>
      <c r="N84" s="359">
        <v>0</v>
      </c>
    </row>
    <row r="85" spans="1:14" ht="9.75" customHeight="1">
      <c r="A85" s="356" t="s">
        <v>156</v>
      </c>
      <c r="B85" s="356" t="s">
        <v>23</v>
      </c>
      <c r="C85" s="357">
        <v>2000000000</v>
      </c>
      <c r="D85" s="359">
        <v>0</v>
      </c>
      <c r="E85" s="357">
        <v>2000000000</v>
      </c>
      <c r="F85" s="357">
        <v>2000000000</v>
      </c>
      <c r="G85" s="359">
        <v>0</v>
      </c>
      <c r="H85" s="359">
        <v>0</v>
      </c>
      <c r="I85" s="357">
        <v>2000000000</v>
      </c>
      <c r="J85" s="359">
        <v>0</v>
      </c>
      <c r="K85" s="358">
        <v>2000000000</v>
      </c>
      <c r="L85" s="358">
        <v>2000000000</v>
      </c>
      <c r="M85" s="359">
        <v>0</v>
      </c>
      <c r="N85" s="359">
        <v>0</v>
      </c>
    </row>
    <row r="86" spans="1:14" ht="9.75" customHeight="1">
      <c r="A86" s="356" t="s">
        <v>104</v>
      </c>
      <c r="B86" s="356" t="s">
        <v>428</v>
      </c>
      <c r="C86" s="357">
        <v>2093552310</v>
      </c>
      <c r="D86" s="359">
        <v>0</v>
      </c>
      <c r="E86" s="357">
        <v>2093552310</v>
      </c>
      <c r="F86" s="359">
        <v>0</v>
      </c>
      <c r="G86" s="357">
        <v>1233409000</v>
      </c>
      <c r="H86" s="357">
        <v>860143310</v>
      </c>
      <c r="I86" s="357">
        <v>2093552310</v>
      </c>
      <c r="J86" s="359">
        <v>0</v>
      </c>
      <c r="K86" s="358">
        <v>2093552310</v>
      </c>
      <c r="L86" s="360">
        <v>0</v>
      </c>
      <c r="M86" s="357">
        <v>1233409000</v>
      </c>
      <c r="N86" s="357">
        <v>860143310</v>
      </c>
    </row>
    <row r="87" spans="1:14" ht="9.75" customHeight="1">
      <c r="A87" s="356" t="s">
        <v>211</v>
      </c>
      <c r="B87" s="356" t="s">
        <v>91</v>
      </c>
      <c r="C87" s="357">
        <v>12988594300250</v>
      </c>
      <c r="D87" s="357">
        <v>6876751618567</v>
      </c>
      <c r="E87" s="357">
        <v>6111842681683</v>
      </c>
      <c r="F87" s="357">
        <v>4865079314298</v>
      </c>
      <c r="G87" s="357">
        <v>1246763367385</v>
      </c>
      <c r="H87" s="359">
        <v>0</v>
      </c>
      <c r="I87" s="357">
        <v>12988594300250</v>
      </c>
      <c r="J87" s="357">
        <v>6876751618567</v>
      </c>
      <c r="K87" s="358">
        <v>6111842681683</v>
      </c>
      <c r="L87" s="358">
        <v>4865079314298</v>
      </c>
      <c r="M87" s="357">
        <v>1246763367385</v>
      </c>
      <c r="N87" s="359">
        <v>0</v>
      </c>
    </row>
    <row r="88" spans="1:14" ht="9.75" customHeight="1">
      <c r="A88" s="356">
        <v>1</v>
      </c>
      <c r="B88" s="356" t="s">
        <v>92</v>
      </c>
      <c r="C88" s="357">
        <v>12813313143290</v>
      </c>
      <c r="D88" s="357">
        <v>6876751618567</v>
      </c>
      <c r="E88" s="357">
        <v>5936561524723</v>
      </c>
      <c r="F88" s="357">
        <v>4846946860298</v>
      </c>
      <c r="G88" s="357">
        <v>1089614664425</v>
      </c>
      <c r="H88" s="359">
        <v>0</v>
      </c>
      <c r="I88" s="357">
        <v>12813313143290</v>
      </c>
      <c r="J88" s="357">
        <v>6876751618567</v>
      </c>
      <c r="K88" s="358">
        <v>5936561524723</v>
      </c>
      <c r="L88" s="358">
        <v>4846946860298</v>
      </c>
      <c r="M88" s="357">
        <v>1089614664425</v>
      </c>
      <c r="N88" s="359">
        <v>0</v>
      </c>
    </row>
    <row r="89" spans="1:14" ht="9.75" customHeight="1">
      <c r="A89" s="356">
        <v>1.1000000000000001</v>
      </c>
      <c r="B89" s="356" t="s">
        <v>115</v>
      </c>
      <c r="C89" s="357">
        <v>8823570287000</v>
      </c>
      <c r="D89" s="357">
        <v>4787581000000</v>
      </c>
      <c r="E89" s="357">
        <v>4035989287000</v>
      </c>
      <c r="F89" s="357">
        <v>3464851000000</v>
      </c>
      <c r="G89" s="357">
        <v>571138287000</v>
      </c>
      <c r="H89" s="359">
        <v>0</v>
      </c>
      <c r="I89" s="357">
        <v>8823570287000</v>
      </c>
      <c r="J89" s="357">
        <v>4787581000000</v>
      </c>
      <c r="K89" s="358">
        <v>4035989287000</v>
      </c>
      <c r="L89" s="358">
        <v>3464851000000</v>
      </c>
      <c r="M89" s="357">
        <v>571138287000</v>
      </c>
      <c r="N89" s="359">
        <v>0</v>
      </c>
    </row>
    <row r="90" spans="1:14" ht="9.75" customHeight="1">
      <c r="A90" s="356">
        <v>1.2</v>
      </c>
      <c r="B90" s="356" t="s">
        <v>116</v>
      </c>
      <c r="C90" s="357">
        <v>3989742856290</v>
      </c>
      <c r="D90" s="357">
        <v>2089170618567</v>
      </c>
      <c r="E90" s="357">
        <v>1900572237723</v>
      </c>
      <c r="F90" s="357">
        <v>1382095860298</v>
      </c>
      <c r="G90" s="357">
        <v>518476377425</v>
      </c>
      <c r="H90" s="359">
        <v>0</v>
      </c>
      <c r="I90" s="357">
        <v>3989742856290</v>
      </c>
      <c r="J90" s="357">
        <v>2089170618567</v>
      </c>
      <c r="K90" s="358">
        <v>1900572237723</v>
      </c>
      <c r="L90" s="358">
        <v>1382095860298</v>
      </c>
      <c r="M90" s="357">
        <v>518476377425</v>
      </c>
      <c r="N90" s="359">
        <v>0</v>
      </c>
    </row>
    <row r="91" spans="1:14" ht="9.75" customHeight="1">
      <c r="A91" s="355"/>
      <c r="B91" s="356" t="s">
        <v>814</v>
      </c>
      <c r="C91" s="357">
        <v>3536857129023</v>
      </c>
      <c r="D91" s="357">
        <v>1636284891300</v>
      </c>
      <c r="E91" s="357">
        <v>1900572237723</v>
      </c>
      <c r="F91" s="357">
        <v>1382095860298</v>
      </c>
      <c r="G91" s="357">
        <v>518476377425</v>
      </c>
      <c r="H91" s="359">
        <v>0</v>
      </c>
      <c r="I91" s="357">
        <v>3536857129023</v>
      </c>
      <c r="J91" s="357">
        <v>1636284891300</v>
      </c>
      <c r="K91" s="358">
        <v>1900572237723</v>
      </c>
      <c r="L91" s="358">
        <v>1382095860298</v>
      </c>
      <c r="M91" s="357">
        <v>518476377425</v>
      </c>
      <c r="N91" s="359">
        <v>0</v>
      </c>
    </row>
    <row r="92" spans="1:14" ht="9.75" customHeight="1">
      <c r="A92" s="355"/>
      <c r="B92" s="356" t="s">
        <v>618</v>
      </c>
      <c r="C92" s="357">
        <v>452885727267</v>
      </c>
      <c r="D92" s="357">
        <v>452885727267</v>
      </c>
      <c r="E92" s="359">
        <v>0</v>
      </c>
      <c r="F92" s="359">
        <v>0</v>
      </c>
      <c r="G92" s="359">
        <v>0</v>
      </c>
      <c r="H92" s="359">
        <v>0</v>
      </c>
      <c r="I92" s="357">
        <v>452885727267</v>
      </c>
      <c r="J92" s="357">
        <v>452885727267</v>
      </c>
      <c r="K92" s="360">
        <v>0</v>
      </c>
      <c r="L92" s="360">
        <v>0</v>
      </c>
      <c r="M92" s="359">
        <v>0</v>
      </c>
      <c r="N92" s="359">
        <v>0</v>
      </c>
    </row>
    <row r="93" spans="1:14" ht="9.75" customHeight="1">
      <c r="A93" s="356">
        <v>2</v>
      </c>
      <c r="B93" s="356" t="s">
        <v>120</v>
      </c>
      <c r="C93" s="357">
        <v>175281156960</v>
      </c>
      <c r="D93" s="359">
        <v>0</v>
      </c>
      <c r="E93" s="357">
        <v>175281156960</v>
      </c>
      <c r="F93" s="357">
        <v>18132454000</v>
      </c>
      <c r="G93" s="357">
        <v>157148702960</v>
      </c>
      <c r="H93" s="359">
        <v>0</v>
      </c>
      <c r="I93" s="357">
        <v>175281156960</v>
      </c>
      <c r="J93" s="359">
        <v>0</v>
      </c>
      <c r="K93" s="358">
        <v>175281156960</v>
      </c>
      <c r="L93" s="358">
        <v>18132454000</v>
      </c>
      <c r="M93" s="357">
        <v>157148702960</v>
      </c>
      <c r="N93" s="359">
        <v>0</v>
      </c>
    </row>
    <row r="94" spans="1:14" ht="9.75" customHeight="1">
      <c r="A94" s="356">
        <v>3</v>
      </c>
      <c r="B94" s="356" t="s">
        <v>429</v>
      </c>
      <c r="C94" s="359">
        <v>0</v>
      </c>
      <c r="D94" s="359">
        <v>0</v>
      </c>
      <c r="E94" s="359">
        <v>0</v>
      </c>
      <c r="F94" s="359">
        <v>0</v>
      </c>
      <c r="G94" s="359">
        <v>0</v>
      </c>
      <c r="H94" s="359">
        <v>0</v>
      </c>
      <c r="I94" s="359">
        <v>0</v>
      </c>
      <c r="J94" s="359">
        <v>0</v>
      </c>
      <c r="K94" s="360">
        <v>0</v>
      </c>
      <c r="L94" s="360">
        <v>0</v>
      </c>
      <c r="M94" s="359">
        <v>0</v>
      </c>
      <c r="N94" s="359">
        <v>0</v>
      </c>
    </row>
    <row r="95" spans="1:14" ht="9.75" customHeight="1">
      <c r="A95" s="356" t="s">
        <v>105</v>
      </c>
      <c r="B95" s="356" t="s">
        <v>95</v>
      </c>
      <c r="C95" s="357">
        <v>4341814062741</v>
      </c>
      <c r="D95" s="359">
        <v>0</v>
      </c>
      <c r="E95" s="357">
        <v>4341814062741</v>
      </c>
      <c r="F95" s="357">
        <v>3298236682286</v>
      </c>
      <c r="G95" s="357">
        <v>954388979547</v>
      </c>
      <c r="H95" s="357">
        <v>89188400908</v>
      </c>
      <c r="I95" s="357">
        <v>4341814062741</v>
      </c>
      <c r="J95" s="359">
        <v>0</v>
      </c>
      <c r="K95" s="358">
        <v>4341814062741</v>
      </c>
      <c r="L95" s="358">
        <v>3298236682286</v>
      </c>
      <c r="M95" s="357">
        <v>954388979547</v>
      </c>
      <c r="N95" s="357">
        <v>89188400908</v>
      </c>
    </row>
    <row r="96" spans="1:14" ht="9.75" customHeight="1">
      <c r="A96" s="356" t="s">
        <v>108</v>
      </c>
      <c r="B96" s="356" t="s">
        <v>815</v>
      </c>
      <c r="C96" s="359">
        <v>0</v>
      </c>
      <c r="D96" s="359">
        <v>0</v>
      </c>
      <c r="E96" s="359">
        <v>0</v>
      </c>
      <c r="F96" s="359">
        <v>0</v>
      </c>
      <c r="G96" s="359">
        <v>0</v>
      </c>
      <c r="H96" s="359">
        <v>0</v>
      </c>
      <c r="I96" s="359">
        <v>0</v>
      </c>
      <c r="J96" s="359">
        <v>0</v>
      </c>
      <c r="K96" s="360">
        <v>0</v>
      </c>
      <c r="L96" s="360">
        <v>0</v>
      </c>
      <c r="M96" s="359">
        <v>0</v>
      </c>
      <c r="N96" s="359">
        <v>0</v>
      </c>
    </row>
    <row r="97" spans="1:15" ht="9.75" customHeight="1">
      <c r="A97" s="356">
        <v>1</v>
      </c>
      <c r="B97" s="356" t="s">
        <v>619</v>
      </c>
      <c r="C97" s="359">
        <v>0</v>
      </c>
      <c r="D97" s="359">
        <v>0</v>
      </c>
      <c r="E97" s="359">
        <v>0</v>
      </c>
      <c r="F97" s="359">
        <v>0</v>
      </c>
      <c r="G97" s="359">
        <v>0</v>
      </c>
      <c r="H97" s="359">
        <v>0</v>
      </c>
      <c r="I97" s="359">
        <v>0</v>
      </c>
      <c r="J97" s="359">
        <v>0</v>
      </c>
      <c r="K97" s="360">
        <v>0</v>
      </c>
      <c r="L97" s="360">
        <v>0</v>
      </c>
      <c r="M97" s="359">
        <v>0</v>
      </c>
      <c r="N97" s="359">
        <v>0</v>
      </c>
    </row>
    <row r="98" spans="1:15" ht="9.75" customHeight="1">
      <c r="A98" s="356">
        <v>2</v>
      </c>
      <c r="B98" s="356" t="s">
        <v>816</v>
      </c>
      <c r="C98" s="359">
        <v>0</v>
      </c>
      <c r="D98" s="359">
        <v>0</v>
      </c>
      <c r="E98" s="359">
        <v>0</v>
      </c>
      <c r="F98" s="359">
        <v>0</v>
      </c>
      <c r="G98" s="359">
        <v>0</v>
      </c>
      <c r="H98" s="359">
        <v>0</v>
      </c>
      <c r="I98" s="359">
        <v>0</v>
      </c>
      <c r="J98" s="359">
        <v>0</v>
      </c>
      <c r="K98" s="360">
        <v>0</v>
      </c>
      <c r="L98" s="360">
        <v>0</v>
      </c>
      <c r="M98" s="359">
        <v>0</v>
      </c>
      <c r="N98" s="359">
        <v>0</v>
      </c>
    </row>
    <row r="99" spans="1:15" ht="9.75" customHeight="1">
      <c r="A99" s="356">
        <v>3</v>
      </c>
      <c r="B99" s="356" t="s">
        <v>817</v>
      </c>
      <c r="C99" s="359">
        <v>0</v>
      </c>
      <c r="D99" s="359">
        <v>0</v>
      </c>
      <c r="E99" s="359">
        <v>0</v>
      </c>
      <c r="F99" s="359">
        <v>0</v>
      </c>
      <c r="G99" s="359">
        <v>0</v>
      </c>
      <c r="H99" s="359">
        <v>0</v>
      </c>
      <c r="I99" s="359">
        <v>0</v>
      </c>
      <c r="J99" s="359">
        <v>0</v>
      </c>
      <c r="K99" s="360">
        <v>0</v>
      </c>
      <c r="L99" s="360">
        <v>0</v>
      </c>
      <c r="M99" s="359">
        <v>0</v>
      </c>
      <c r="N99" s="359">
        <v>0</v>
      </c>
    </row>
    <row r="100" spans="1:15" ht="9.75" customHeight="1">
      <c r="A100" s="356">
        <v>4</v>
      </c>
      <c r="B100" s="356" t="s">
        <v>434</v>
      </c>
      <c r="C100" s="359">
        <v>0</v>
      </c>
      <c r="D100" s="359">
        <v>0</v>
      </c>
      <c r="E100" s="359">
        <v>0</v>
      </c>
      <c r="F100" s="359">
        <v>0</v>
      </c>
      <c r="G100" s="359">
        <v>0</v>
      </c>
      <c r="H100" s="359">
        <v>0</v>
      </c>
      <c r="I100" s="359">
        <v>0</v>
      </c>
      <c r="J100" s="359">
        <v>0</v>
      </c>
      <c r="K100" s="360">
        <v>0</v>
      </c>
      <c r="L100" s="360">
        <v>0</v>
      </c>
      <c r="M100" s="359">
        <v>0</v>
      </c>
      <c r="N100" s="359">
        <v>0</v>
      </c>
    </row>
    <row r="101" spans="1:15" ht="9.75" customHeight="1">
      <c r="A101" s="356" t="s">
        <v>88</v>
      </c>
      <c r="B101" s="356" t="s">
        <v>96</v>
      </c>
      <c r="C101" s="357">
        <v>143481399000</v>
      </c>
      <c r="D101" s="357">
        <v>5900000</v>
      </c>
      <c r="E101" s="357">
        <v>143475499000</v>
      </c>
      <c r="F101" s="357">
        <v>143475499000</v>
      </c>
      <c r="G101" s="359">
        <v>0</v>
      </c>
      <c r="H101" s="359">
        <v>0</v>
      </c>
      <c r="I101" s="357">
        <v>143481399000</v>
      </c>
      <c r="J101" s="357">
        <v>5900000</v>
      </c>
      <c r="K101" s="358">
        <v>143475499000</v>
      </c>
      <c r="L101" s="358">
        <v>143475499000</v>
      </c>
      <c r="M101" s="359">
        <v>0</v>
      </c>
      <c r="N101" s="359">
        <v>0</v>
      </c>
    </row>
    <row r="102" spans="1:15" ht="9.75" customHeight="1">
      <c r="A102" s="356">
        <v>1</v>
      </c>
      <c r="B102" s="356" t="s">
        <v>97</v>
      </c>
      <c r="C102" s="357">
        <v>143481399000</v>
      </c>
      <c r="D102" s="357">
        <v>5900000</v>
      </c>
      <c r="E102" s="357">
        <v>143475499000</v>
      </c>
      <c r="F102" s="357">
        <v>143475499000</v>
      </c>
      <c r="G102" s="359">
        <v>0</v>
      </c>
      <c r="H102" s="359">
        <v>0</v>
      </c>
      <c r="I102" s="357">
        <v>143481399000</v>
      </c>
      <c r="J102" s="357">
        <v>5900000</v>
      </c>
      <c r="K102" s="358">
        <v>143475499000</v>
      </c>
      <c r="L102" s="358">
        <v>143475499000</v>
      </c>
      <c r="M102" s="359">
        <v>0</v>
      </c>
      <c r="N102" s="359">
        <v>0</v>
      </c>
    </row>
    <row r="103" spans="1:15" ht="9.75" customHeight="1">
      <c r="A103" s="355"/>
      <c r="B103" s="356" t="s">
        <v>435</v>
      </c>
      <c r="C103" s="359">
        <v>0</v>
      </c>
      <c r="D103" s="359">
        <v>0</v>
      </c>
      <c r="E103" s="359">
        <v>0</v>
      </c>
      <c r="F103" s="359">
        <v>0</v>
      </c>
      <c r="G103" s="359">
        <v>0</v>
      </c>
      <c r="H103" s="359">
        <v>0</v>
      </c>
      <c r="I103" s="359">
        <v>0</v>
      </c>
      <c r="J103" s="359">
        <v>0</v>
      </c>
      <c r="K103" s="360">
        <v>0</v>
      </c>
      <c r="L103" s="360">
        <v>0</v>
      </c>
      <c r="M103" s="359">
        <v>0</v>
      </c>
      <c r="N103" s="359">
        <v>0</v>
      </c>
    </row>
    <row r="104" spans="1:15" ht="9.75" customHeight="1">
      <c r="A104" s="356">
        <v>2</v>
      </c>
      <c r="B104" s="356" t="s">
        <v>98</v>
      </c>
      <c r="C104" s="359">
        <v>0</v>
      </c>
      <c r="D104" s="359">
        <v>0</v>
      </c>
      <c r="E104" s="359">
        <v>0</v>
      </c>
      <c r="F104" s="359">
        <v>0</v>
      </c>
      <c r="G104" s="359">
        <v>0</v>
      </c>
      <c r="H104" s="359">
        <v>0</v>
      </c>
      <c r="I104" s="359">
        <v>0</v>
      </c>
      <c r="J104" s="359">
        <v>0</v>
      </c>
      <c r="K104" s="360">
        <v>0</v>
      </c>
      <c r="L104" s="360">
        <v>0</v>
      </c>
      <c r="M104" s="359">
        <v>0</v>
      </c>
      <c r="N104" s="359">
        <v>0</v>
      </c>
    </row>
    <row r="105" spans="1:15" ht="11.25" customHeight="1">
      <c r="A105" s="483"/>
      <c r="B105" s="483"/>
      <c r="C105" s="483"/>
      <c r="D105" s="483"/>
      <c r="E105" s="483"/>
      <c r="F105" s="483"/>
      <c r="G105" s="483"/>
      <c r="H105" s="483"/>
      <c r="I105" s="483"/>
      <c r="J105" s="483"/>
      <c r="K105" s="483"/>
      <c r="L105" s="483"/>
      <c r="M105" s="483"/>
      <c r="N105" s="483"/>
      <c r="O105" s="483"/>
    </row>
    <row r="106" spans="1:15">
      <c r="A106" s="474"/>
      <c r="B106" s="474"/>
      <c r="C106" s="474"/>
      <c r="D106" s="474"/>
      <c r="E106" s="474"/>
      <c r="F106" s="474"/>
      <c r="G106" s="474"/>
      <c r="H106" s="474"/>
      <c r="I106" s="474"/>
      <c r="J106" s="474"/>
      <c r="K106" s="474"/>
      <c r="L106" s="474"/>
      <c r="M106" s="474"/>
      <c r="N106" s="474"/>
      <c r="O106" s="474"/>
    </row>
    <row r="107" spans="1:15" ht="12.75" customHeight="1">
      <c r="A107" s="474"/>
      <c r="B107" s="474"/>
      <c r="C107" s="474"/>
      <c r="D107" s="474"/>
      <c r="E107" s="474"/>
      <c r="F107" s="474"/>
      <c r="G107" s="474"/>
      <c r="H107" s="474"/>
      <c r="I107" s="474"/>
      <c r="J107" s="474"/>
      <c r="K107" s="474"/>
      <c r="L107" s="472"/>
      <c r="M107" s="472"/>
      <c r="N107" s="472"/>
      <c r="O107" s="472"/>
    </row>
    <row r="108" spans="1:15" ht="56.65" customHeight="1">
      <c r="A108" s="478" t="s">
        <v>170</v>
      </c>
      <c r="B108" s="478"/>
      <c r="C108" s="478"/>
      <c r="D108" s="478"/>
      <c r="E108" s="478"/>
      <c r="F108" s="478" t="s">
        <v>69</v>
      </c>
      <c r="G108" s="478"/>
      <c r="H108" s="478"/>
      <c r="I108" s="478"/>
      <c r="J108" s="478" t="s">
        <v>70</v>
      </c>
      <c r="K108" s="478"/>
      <c r="L108" s="478"/>
      <c r="M108" s="478"/>
      <c r="N108" s="478"/>
    </row>
    <row r="109" spans="1:15" ht="11.1" customHeight="1">
      <c r="A109" s="367"/>
      <c r="B109" s="367"/>
      <c r="C109" s="367"/>
      <c r="D109" s="367"/>
      <c r="E109" s="367"/>
      <c r="F109" s="367"/>
      <c r="G109" s="367"/>
      <c r="H109" s="367"/>
      <c r="I109" s="367"/>
      <c r="J109" s="367"/>
      <c r="K109" s="367"/>
      <c r="L109" s="367"/>
      <c r="M109" s="367"/>
      <c r="N109" s="367"/>
    </row>
    <row r="110" spans="1:15" ht="11.1" customHeight="1">
      <c r="A110" s="367"/>
      <c r="B110" s="367"/>
      <c r="C110" s="367"/>
      <c r="D110" s="367"/>
      <c r="E110" s="367"/>
      <c r="F110" s="367"/>
      <c r="G110" s="367"/>
      <c r="H110" s="367"/>
      <c r="I110" s="367"/>
      <c r="J110" s="367"/>
      <c r="K110" s="367"/>
      <c r="L110" s="367"/>
      <c r="M110" s="367"/>
      <c r="N110" s="367"/>
    </row>
    <row r="111" spans="1:15" ht="11.1" customHeight="1">
      <c r="A111" s="367"/>
      <c r="B111" s="367"/>
      <c r="C111" s="367"/>
      <c r="D111" s="367"/>
      <c r="E111" s="367"/>
      <c r="F111" s="367"/>
      <c r="G111" s="367"/>
      <c r="H111" s="367"/>
      <c r="I111" s="367"/>
      <c r="J111" s="367"/>
      <c r="K111" s="367"/>
      <c r="L111" s="367"/>
      <c r="M111" s="367"/>
      <c r="N111" s="367"/>
    </row>
    <row r="113" spans="1:3" ht="21.4" customHeight="1">
      <c r="A113" s="361" t="s">
        <v>288</v>
      </c>
      <c r="B113" s="377">
        <v>43795.339201388888</v>
      </c>
      <c r="C113" s="362" t="s">
        <v>289</v>
      </c>
    </row>
  </sheetData>
  <mergeCells count="31">
    <mergeCell ref="A108:E108"/>
    <mergeCell ref="F108:I108"/>
    <mergeCell ref="J108:N108"/>
    <mergeCell ref="D13:D14"/>
    <mergeCell ref="E13:E14"/>
    <mergeCell ref="A12:A14"/>
    <mergeCell ref="L13:N13"/>
    <mergeCell ref="A105:O105"/>
    <mergeCell ref="A106:O106"/>
    <mergeCell ref="B12:B14"/>
    <mergeCell ref="C12:H12"/>
    <mergeCell ref="I12:N12"/>
    <mergeCell ref="C13:C14"/>
    <mergeCell ref="L107:O107"/>
    <mergeCell ref="A107:K107"/>
    <mergeCell ref="F13:H13"/>
    <mergeCell ref="I13:I14"/>
    <mergeCell ref="J13:J14"/>
    <mergeCell ref="K13:K14"/>
    <mergeCell ref="A1:L1"/>
    <mergeCell ref="M1:O1"/>
    <mergeCell ref="A2:L2"/>
    <mergeCell ref="M2:O2"/>
    <mergeCell ref="A3:L3"/>
    <mergeCell ref="A8:O8"/>
    <mergeCell ref="A10:O10"/>
    <mergeCell ref="A4:O4"/>
    <mergeCell ref="A5:O5"/>
    <mergeCell ref="A6:O6"/>
    <mergeCell ref="A7:O7"/>
    <mergeCell ref="M3:O3"/>
  </mergeCells>
  <pageMargins left="0.11811023622047245" right="0" top="0.23622047244094491" bottom="0.23622047244094491" header="0.23622047244094491" footer="0.23622047244094491"/>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MB59-342</vt:lpstr>
      <vt:lpstr>MB58-342</vt:lpstr>
      <vt:lpstr>CandoiMB60-342 (đ)</vt:lpstr>
      <vt:lpstr>MB61.1 (ko ke cac Cap (đ)</vt:lpstr>
      <vt:lpstr>MB62.1(ko ke cac capNS (đ)</vt:lpstr>
      <vt:lpstr>B2-01</vt:lpstr>
      <vt:lpstr>B2-01-Tabmis</vt:lpstr>
      <vt:lpstr>B3-01</vt:lpstr>
      <vt:lpstr>B3-01-Tabmis</vt:lpstr>
      <vt:lpstr>XDCBTT-XSKT-TSDD</vt:lpstr>
      <vt:lpstr>CTMTQG (A CONG)</vt:lpstr>
      <vt:lpstr>Bao cao</vt:lpstr>
      <vt:lpstr>BS62-ND31 (DT)</vt:lpstr>
      <vt:lpstr>'Bao cao'!chuong_phuluc_57_name</vt:lpstr>
      <vt:lpstr>'BS62-ND31 (DT)'!chuong_phuluc_62</vt:lpstr>
      <vt:lpstr>'BS62-ND31 (DT)'!chuong_phuluc_62_name</vt:lpstr>
      <vt:lpstr>'B2-01'!Print_Area</vt:lpstr>
      <vt:lpstr>'B2-01-Tabmis'!Print_Area</vt:lpstr>
      <vt:lpstr>'B3-01'!Print_Area</vt:lpstr>
      <vt:lpstr>'CandoiMB60-342 (đ)'!Print_Area</vt:lpstr>
      <vt:lpstr>'MB61.1 (ko ke cac Cap (đ)'!Print_Area</vt:lpstr>
      <vt:lpstr>'MB62.1(ko ke cac capNS (đ)'!Print_Area</vt:lpstr>
      <vt:lpstr>'XDCBTT-XSKT-TSDD'!Print_Area</vt:lpstr>
      <vt:lpstr>'B2-01-Tabmis'!Print_Titles</vt:lpstr>
      <vt:lpstr>'B3-01'!Print_Titles</vt:lpstr>
      <vt:lpstr>'B3-01-Tabmis'!Print_Titles</vt:lpstr>
      <vt:lpstr>'Bao cao'!Print_Titles</vt:lpstr>
      <vt:lpstr>'MB61.1 (ko ke cac Cap (đ)'!Print_Titles</vt:lpstr>
      <vt:lpstr>'MB62.1(ko ke cac capNS (đ)'!Print_Titles</vt:lpstr>
      <vt:lpstr>'XDCBTT-XSKT-TSDD'!Print_Titles</vt:lpstr>
    </vt:vector>
  </TitlesOfParts>
  <Company>ELEAD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cuongnv</dc:creator>
  <cp:lastModifiedBy>A</cp:lastModifiedBy>
  <cp:lastPrinted>2019-12-05T00:51:35Z</cp:lastPrinted>
  <dcterms:created xsi:type="dcterms:W3CDTF">2004-09-10T03:04:08Z</dcterms:created>
  <dcterms:modified xsi:type="dcterms:W3CDTF">2020-05-18T02:39:54Z</dcterms:modified>
</cp:coreProperties>
</file>