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ghiabh\Downloads\GOI ANH NGHIA DANG TREN CONG\"/>
    </mc:Choice>
  </mc:AlternateContent>
  <bookViews>
    <workbookView xWindow="0" yWindow="0" windowWidth="23040" windowHeight="8616"/>
  </bookViews>
  <sheets>
    <sheet name="Mau 60" sheetId="6" r:id="rId1"/>
  </sheets>
  <externalReferences>
    <externalReference r:id="rId2"/>
  </externalReferences>
  <calcPr calcId="191029"/>
</workbook>
</file>

<file path=xl/calcChain.xml><?xml version="1.0" encoding="utf-8"?>
<calcChain xmlns="http://schemas.openxmlformats.org/spreadsheetml/2006/main">
  <c r="D42" i="6" l="1"/>
  <c r="E42" i="6" s="1"/>
  <c r="C42" i="6"/>
  <c r="D41" i="6"/>
  <c r="F41" i="6" s="1"/>
  <c r="C41" i="6"/>
  <c r="C40" i="6" s="1"/>
  <c r="G40" i="6"/>
  <c r="D39" i="6"/>
  <c r="D35" i="6"/>
  <c r="C35" i="6"/>
  <c r="A34" i="6"/>
  <c r="A35" i="6" s="1"/>
  <c r="A36" i="6" s="1"/>
  <c r="D33" i="6"/>
  <c r="C33" i="6"/>
  <c r="G32" i="6"/>
  <c r="E32" i="6"/>
  <c r="D32" i="6"/>
  <c r="C32" i="6"/>
  <c r="G30" i="6"/>
  <c r="D30" i="6"/>
  <c r="F30" i="6" s="1"/>
  <c r="C30" i="6"/>
  <c r="G29" i="6"/>
  <c r="D29" i="6"/>
  <c r="F29" i="6" s="1"/>
  <c r="C29" i="6"/>
  <c r="A29" i="6"/>
  <c r="A30" i="6" s="1"/>
  <c r="G28" i="6"/>
  <c r="F28" i="6"/>
  <c r="D28" i="6"/>
  <c r="C28" i="6"/>
  <c r="G27" i="6"/>
  <c r="D27" i="6"/>
  <c r="F27" i="6" s="1"/>
  <c r="C27" i="6"/>
  <c r="A27" i="6"/>
  <c r="G26" i="6"/>
  <c r="D26" i="6"/>
  <c r="F26" i="6" s="1"/>
  <c r="C26" i="6"/>
  <c r="G25" i="6"/>
  <c r="D25" i="6"/>
  <c r="F25" i="6" s="1"/>
  <c r="C25" i="6"/>
  <c r="G24" i="6"/>
  <c r="D24" i="6"/>
  <c r="F24" i="6" s="1"/>
  <c r="C24" i="6"/>
  <c r="G23" i="6"/>
  <c r="D23" i="6"/>
  <c r="F23" i="6" s="1"/>
  <c r="C23" i="6"/>
  <c r="G22" i="6"/>
  <c r="D22" i="6"/>
  <c r="C22" i="6"/>
  <c r="G21" i="6"/>
  <c r="D21" i="6"/>
  <c r="F21" i="6" s="1"/>
  <c r="C21" i="6"/>
  <c r="G19" i="6"/>
  <c r="D19" i="6"/>
  <c r="E19" i="6" s="1"/>
  <c r="C19" i="6"/>
  <c r="G18" i="6"/>
  <c r="F18" i="6"/>
  <c r="D18" i="6"/>
  <c r="E18" i="6" s="1"/>
  <c r="C18" i="6"/>
  <c r="G17" i="6"/>
  <c r="D17" i="6"/>
  <c r="F17" i="6" s="1"/>
  <c r="C17" i="6"/>
  <c r="G16" i="6"/>
  <c r="D16" i="6"/>
  <c r="E16" i="6" s="1"/>
  <c r="C16" i="6"/>
  <c r="G15" i="6"/>
  <c r="F15" i="6" s="1"/>
  <c r="E15" i="6"/>
  <c r="D15" i="6"/>
  <c r="C15" i="6"/>
  <c r="G14" i="6"/>
  <c r="D14" i="6"/>
  <c r="F14" i="6" s="1"/>
  <c r="C14" i="6"/>
  <c r="A14" i="6"/>
  <c r="A15" i="6" s="1"/>
  <c r="A16" i="6" s="1"/>
  <c r="A17" i="6" s="1"/>
  <c r="A18" i="6" s="1"/>
  <c r="A19" i="6" s="1"/>
  <c r="G13" i="6"/>
  <c r="F13" i="6"/>
  <c r="D13" i="6"/>
  <c r="E13" i="6" s="1"/>
  <c r="C13" i="6"/>
  <c r="F42" i="6" l="1"/>
  <c r="F16" i="6"/>
  <c r="E26" i="6"/>
  <c r="E14" i="6"/>
  <c r="E17" i="6"/>
  <c r="E24" i="6"/>
  <c r="G20" i="6"/>
  <c r="F19" i="6"/>
  <c r="E30" i="6"/>
  <c r="D40" i="6"/>
  <c r="F40" i="6" s="1"/>
  <c r="E28" i="6"/>
  <c r="F32" i="6"/>
  <c r="C20" i="6"/>
  <c r="C12" i="6" s="1"/>
  <c r="C11" i="6" s="1"/>
  <c r="F22" i="6"/>
  <c r="G12" i="6"/>
  <c r="G11" i="6" s="1"/>
  <c r="E22" i="6"/>
  <c r="E29" i="6"/>
  <c r="E40" i="6"/>
  <c r="E27" i="6"/>
  <c r="D20" i="6"/>
  <c r="E23" i="6"/>
  <c r="E41" i="6"/>
  <c r="D12" i="6" l="1"/>
  <c r="F20" i="6"/>
  <c r="E20" i="6"/>
  <c r="F12" i="6" l="1"/>
  <c r="E12" i="6"/>
  <c r="D11" i="6"/>
  <c r="F11" i="6" l="1"/>
  <c r="E11" i="6"/>
</calcChain>
</file>

<file path=xl/comments1.xml><?xml version="1.0" encoding="utf-8"?>
<comments xmlns="http://schemas.openxmlformats.org/spreadsheetml/2006/main">
  <authors>
    <author>PC</author>
  </authors>
  <commentList>
    <comment ref="G40" authorId="0" shapeId="0">
      <text>
        <r>
          <rPr>
            <b/>
            <sz val="9"/>
            <rFont val="Tahoma"/>
            <family val="2"/>
          </rPr>
          <t>PC:</t>
        </r>
        <r>
          <rPr>
            <sz val="9"/>
            <rFont val="Tahoma"/>
            <family val="2"/>
          </rPr>
          <t xml:space="preserve">
Biểu 60 năm trước</t>
        </r>
      </text>
    </comment>
  </commentList>
</comments>
</file>

<file path=xl/sharedStrings.xml><?xml version="1.0" encoding="utf-8"?>
<sst xmlns="http://schemas.openxmlformats.org/spreadsheetml/2006/main" count="59" uniqueCount="53">
  <si>
    <t>STT</t>
  </si>
  <si>
    <t>A</t>
  </si>
  <si>
    <t>B</t>
  </si>
  <si>
    <t>I</t>
  </si>
  <si>
    <t>II</t>
  </si>
  <si>
    <t>Thu nội địa</t>
  </si>
  <si>
    <t>Thu viện trợ</t>
  </si>
  <si>
    <t>Thu từ dầu thô</t>
  </si>
  <si>
    <t>UBND TỈNH ĐỒNG THÁP</t>
  </si>
  <si>
    <t>Đơn vị tính: triệu đồng</t>
  </si>
  <si>
    <t xml:space="preserve"> Chỉ tiêu</t>
  </si>
  <si>
    <t>Dự toán năm 2023 (HĐND Tỉnh)</t>
  </si>
  <si>
    <t>So sánh Ước TH với (%)</t>
  </si>
  <si>
    <t xml:space="preserve">Dự toán năm </t>
  </si>
  <si>
    <t>Cùng kỳ năm trước</t>
  </si>
  <si>
    <t>3=2/1</t>
  </si>
  <si>
    <t>III</t>
  </si>
  <si>
    <t>IV</t>
  </si>
  <si>
    <t>Biểu số 60/CK-NSNN</t>
  </si>
  <si>
    <t>TỔNG THU NGÂN SÁCH NHÀ NƯỚC TRÊN ĐỊA BÀN (I+II+III+IV)</t>
  </si>
  <si>
    <t>Thu từ khu vực DNNN</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</si>
  <si>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</si>
  <si>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</si>
  <si>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</si>
  <si>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</si>
  <si>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</si>
  <si>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</si>
  <si>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Các khoản thu về nhà, đất</t>
  </si>
  <si>
    <t>-</t>
  </si>
  <si>
    <t>Thuế sử dụng đất nông nghiệp</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</si>
  <si>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</si>
  <si>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</si>
  <si>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</si>
  <si>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</si>
  <si>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t>
  </si>
  <si>
    <t>Thu hồi vốn, thu cổ tức, lợi nhuận được chia của Nhà nước và lợi nhuận sau thuế còn lại sau khi trích lập các quỹ của doanh nghiệp nhà nước</t>
  </si>
  <si>
    <t>Thu từ hoạt động xổ số kiến thiết</t>
  </si>
  <si>
    <t>Thu từ quỹ đất công ích, hoa lợi công sản khác</t>
  </si>
  <si>
    <t>Thu khác ngân sách</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</si>
  <si>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</si>
  <si>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</si>
  <si>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</si>
  <si>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</si>
  <si>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</si>
  <si>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</si>
  <si>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</si>
  <si>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NGÂN SÁCH ĐỊA PHƯƠNG ĐƯỢC HƯỞNG THEO PHÂN CẤP</t>
  </si>
  <si>
    <t>Từ các khoản thu phân chia</t>
  </si>
  <si>
    <t>Các khoản thu NSĐP được hưởng 100%</t>
  </si>
  <si>
    <t xml:space="preserve">       SỞ TÀI CHÍNH</t>
  </si>
  <si>
    <t xml:space="preserve">Ước thực hiện năm 2023 </t>
  </si>
  <si>
    <t>THỰC HIỆN THU NGÂN SÁCH NHÀ NƯỚC NĂM 2023</t>
  </si>
  <si>
    <t>(Kèm theo Quyết định số 13 /QĐ-STC ngày  15 /  01 /2024 của Sở Tài chính)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</si>
</sst>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quot;&quot;;_(@_)"/>
  </numFmts>
  <fonts count="15">
    <font>
      <sz val="11"/>
      <color theme="1"/>
      <name val="Calibri"/>
      <family val="2"/>
      <scheme val="minor"/>
    </font>
    <font>
      <sz val="12"/>
      <name val=".VnArial Narrow"/>
    </font>
    <font>
      <sz val="12"/>
      <name val=".VnArial Narrow"/>
      <family val="2"/>
    </font>
    <font>
      <sz val="12"/>
      <name val="Times New Roman"/>
      <family val="1"/>
    </font>
    <font>
      <b/>
      <sz val="12"/>
      <name val="Times New Roman"/>
      <family val="1"/>
    </font>
    <font>
      <i/>
      <sz val="12"/>
      <name val="Times New Roman"/>
      <family val="1"/>
    </font>
    <font>
      <sz val="12"/>
      <name val=".VnTime"/>
      <family val="2"/>
    </font>
    <font>
      <sz val="10"/>
      <name val="Arial"/>
      <family val="2"/>
      <charset val="163"/>
    </font>
    <font>
      <sz val="13"/>
      <name val=".VnTime"/>
      <family val="2"/>
    </font>
    <font>
      <sz val="11"/>
      <name val="Times New Roman"/>
      <family val="1"/>
      <charset val="163"/>
    </font>
    <font>
      <sz val="11"/>
      <color theme="1"/>
      <name val="Calibri"/>
      <family val="2"/>
      <charset val="163"/>
      <scheme val="minor"/>
    </font>
    <font>
      <sz val="12"/>
      <name val=".VnArial"/>
      <charset val="134"/>
    </font>
    <font>
      <sz val="12"/>
      <name val=".VnTime"/>
      <charset val="134"/>
    </font>
    <font>
      <b/>
      <sz val="9"/>
      <name val="Tahoma"/>
      <family val="2"/>
    </font>
    <font>
      <sz val="9"/>
      <name val="Tahoma"/>
      <family val="2"/>
    </font>
  </fonts>
  <fills count="2">
    <fill>
      <patternFill patternType="none"/>
    </fill>
    <fill>
      <patternFill patternType="gray125"/>
    </fill>
  </fills>
  <borders count="24">
    <border>
      <left/>
      <right/>
      <top/>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top style="hair">
        <color indexed="64"/>
      </top>
      <bottom style="double">
        <color indexed="64"/>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s>
  <cellStyleXfs count="11">
    <xf numFmtId="0" fontId="0" fillId="0" borderId="0"/>
    <xf numFmtId="43" fontId="9" fillId="0" borderId="0" applyFont="0" applyFill="0" applyBorder="0" applyAlignment="0" applyProtection="0"/>
    <xf numFmtId="44" fontId="9" fillId="0" borderId="0" applyFont="0" applyFill="0" applyBorder="0" applyAlignment="0" applyProtection="0"/>
    <xf numFmtId="164" fontId="8" fillId="0" borderId="0" applyFont="0" applyFill="0" applyBorder="0" applyAlignment="0" applyProtection="0"/>
    <xf numFmtId="0" fontId="6" fillId="0" borderId="0"/>
    <xf numFmtId="0" fontId="7" fillId="0" borderId="0"/>
    <xf numFmtId="0" fontId="2" fillId="0" borderId="0"/>
    <xf numFmtId="0" fontId="10" fillId="0" borderId="0"/>
    <xf numFmtId="0" fontId="6" fillId="0" borderId="0"/>
    <xf numFmtId="0" fontId="9" fillId="0" borderId="0"/>
    <xf numFmtId="0" fontId="1" fillId="0" borderId="0"/>
  </cellStyleXfs>
  <cellXfs count="67">
    <xf numFmtId="0" fontId="0" fillId="0" borderId="0" xfId="0"/>
    <xf numFmtId="0" fontId="4" fillId="0" borderId="0" xfId="0" applyFont="1"/>
    <xf numFmtId="0" fontId="3" fillId="0" borderId="0" xfId="0" applyFont="1"/>
    <xf numFmtId="0" fontId="3" fillId="0" borderId="0" xfId="0" applyFont="1" applyAlignment="1">
      <alignment horizontal="center"/>
    </xf>
    <xf numFmtId="0" fontId="4" fillId="0" borderId="0" xfId="0" applyFont="1" applyAlignment="1">
      <alignment horizontal="center" vertical="top" wrapText="1"/>
    </xf>
    <xf numFmtId="0" fontId="3" fillId="0" borderId="0" xfId="0" applyFont="1" applyAlignment="1">
      <alignment vertical="top" wrapText="1"/>
    </xf>
    <xf numFmtId="3" fontId="3" fillId="0" borderId="0" xfId="0" applyNumberFormat="1" applyFont="1" applyAlignment="1">
      <alignment horizontal="left"/>
    </xf>
    <xf numFmtId="3" fontId="5" fillId="0" borderId="0" xfId="0" applyNumberFormat="1" applyFont="1"/>
    <xf numFmtId="3" fontId="5" fillId="0" borderId="0" xfId="0" applyNumberFormat="1" applyFont="1" applyAlignment="1">
      <alignment horizontal="right"/>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xf>
    <xf numFmtId="0" fontId="4" fillId="0" borderId="0" xfId="0" applyFont="1" applyAlignment="1">
      <alignment vertical="center"/>
    </xf>
    <xf numFmtId="0" fontId="3" fillId="0" borderId="11" xfId="0" applyFont="1" applyBorder="1" applyAlignment="1">
      <alignment horizontal="center" vertical="center"/>
    </xf>
    <xf numFmtId="0" fontId="3" fillId="0" borderId="0" xfId="0" applyFont="1" applyAlignment="1">
      <alignmen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xf>
    <xf numFmtId="0" fontId="4" fillId="0" borderId="1" xfId="0" applyFont="1" applyBorder="1" applyAlignment="1">
      <alignment horizontal="left" vertical="center" shrinkToFit="1"/>
    </xf>
    <xf numFmtId="0" fontId="4" fillId="0" borderId="17" xfId="0" applyFont="1" applyBorder="1" applyAlignment="1">
      <alignment horizontal="left" vertical="center" wrapText="1"/>
    </xf>
    <xf numFmtId="0" fontId="4" fillId="0" borderId="11" xfId="0" applyFont="1" applyBorder="1" applyAlignment="1">
      <alignment horizontal="center"/>
    </xf>
    <xf numFmtId="3" fontId="4" fillId="0" borderId="1" xfId="0" applyNumberFormat="1" applyFont="1" applyBorder="1"/>
    <xf numFmtId="0" fontId="3" fillId="0" borderId="11" xfId="0" applyFont="1" applyBorder="1" applyAlignment="1">
      <alignment horizontal="center"/>
    </xf>
    <xf numFmtId="0" fontId="3" fillId="0" borderId="1" xfId="0" applyFont="1" applyBorder="1"/>
    <xf numFmtId="3" fontId="4" fillId="0" borderId="17" xfId="0" applyNumberFormat="1" applyFont="1" applyBorder="1"/>
    <xf numFmtId="10" fontId="4" fillId="0" borderId="17" xfId="0" applyNumberFormat="1" applyFont="1" applyBorder="1"/>
    <xf numFmtId="10" fontId="4" fillId="0" borderId="1" xfId="0" applyNumberFormat="1" applyFont="1" applyBorder="1"/>
    <xf numFmtId="0" fontId="5" fillId="0" borderId="11" xfId="0" quotePrefix="1" applyFont="1" applyBorder="1" applyAlignment="1">
      <alignment horizontal="center"/>
    </xf>
    <xf numFmtId="3" fontId="3" fillId="0" borderId="1" xfId="0" applyNumberFormat="1" applyFont="1" applyBorder="1"/>
    <xf numFmtId="3" fontId="3" fillId="0" borderId="3" xfId="0" applyNumberFormat="1" applyFont="1" applyBorder="1"/>
    <xf numFmtId="3" fontId="3" fillId="0" borderId="1" xfId="0" applyNumberFormat="1" applyFont="1" applyBorder="1" applyAlignment="1">
      <alignment shrinkToFit="1"/>
    </xf>
    <xf numFmtId="0" fontId="4" fillId="0" borderId="10" xfId="0" applyFont="1" applyBorder="1" applyAlignment="1">
      <alignment horizontal="center" vertical="center" wrapText="1"/>
    </xf>
    <xf numFmtId="10" fontId="3" fillId="0" borderId="2" xfId="0" applyNumberFormat="1" applyFont="1" applyBorder="1"/>
    <xf numFmtId="0" fontId="11" fillId="0" borderId="0" xfId="0" applyFont="1"/>
    <xf numFmtId="0" fontId="4" fillId="0" borderId="15" xfId="0" applyFont="1" applyBorder="1" applyAlignment="1">
      <alignment horizontal="center" vertical="center" wrapText="1"/>
    </xf>
    <xf numFmtId="10" fontId="4" fillId="0" borderId="18" xfId="0" applyNumberFormat="1" applyFont="1" applyBorder="1"/>
    <xf numFmtId="3" fontId="4" fillId="0" borderId="20" xfId="0" applyNumberFormat="1" applyFont="1" applyBorder="1"/>
    <xf numFmtId="3" fontId="4" fillId="0" borderId="0" xfId="0" applyNumberFormat="1" applyFont="1"/>
    <xf numFmtId="10" fontId="4" fillId="0" borderId="2" xfId="0" applyNumberFormat="1" applyFont="1" applyBorder="1"/>
    <xf numFmtId="3" fontId="4" fillId="0" borderId="21" xfId="0" applyNumberFormat="1" applyFont="1" applyBorder="1" applyAlignment="1">
      <alignment horizontal="right"/>
    </xf>
    <xf numFmtId="0" fontId="3" fillId="0" borderId="21" xfId="0" applyFont="1" applyBorder="1"/>
    <xf numFmtId="10" fontId="3" fillId="0" borderId="1" xfId="0" applyNumberFormat="1" applyFont="1" applyBorder="1"/>
    <xf numFmtId="3" fontId="3" fillId="0" borderId="20" xfId="0" applyNumberFormat="1" applyFont="1" applyBorder="1" applyAlignment="1">
      <alignment horizontal="right" vertical="center" shrinkToFit="1"/>
    </xf>
    <xf numFmtId="3" fontId="12" fillId="0" borderId="1" xfId="0" applyNumberFormat="1" applyFont="1" applyBorder="1"/>
    <xf numFmtId="3" fontId="12" fillId="0" borderId="21" xfId="0" applyNumberFormat="1" applyFont="1" applyBorder="1" applyAlignment="1">
      <alignment horizontal="right" vertical="center"/>
    </xf>
    <xf numFmtId="0" fontId="5" fillId="0" borderId="21" xfId="0" applyFont="1" applyBorder="1"/>
    <xf numFmtId="0" fontId="3" fillId="0" borderId="21" xfId="0" applyFont="1" applyBorder="1" applyAlignment="1">
      <alignment horizontal="justify" wrapText="1"/>
    </xf>
    <xf numFmtId="0" fontId="4" fillId="0" borderId="21" xfId="0" applyFont="1" applyBorder="1"/>
    <xf numFmtId="3" fontId="4" fillId="0" borderId="1" xfId="0" applyNumberFormat="1" applyFont="1" applyBorder="1" applyAlignment="1">
      <alignment shrinkToFit="1"/>
    </xf>
    <xf numFmtId="3" fontId="4" fillId="0" borderId="20" xfId="0" applyNumberFormat="1" applyFont="1" applyBorder="1" applyAlignment="1">
      <alignment horizontal="right" vertical="center" shrinkToFit="1"/>
    </xf>
    <xf numFmtId="3" fontId="4" fillId="0" borderId="22" xfId="0" applyNumberFormat="1" applyFont="1" applyBorder="1" applyAlignment="1">
      <alignment horizontal="right" vertical="center" shrinkToFit="1"/>
    </xf>
    <xf numFmtId="0" fontId="4" fillId="0" borderId="23" xfId="0" applyFont="1" applyBorder="1"/>
    <xf numFmtId="0" fontId="4" fillId="0" borderId="23" xfId="0" applyFont="1" applyBorder="1" applyAlignment="1">
      <alignment vertical="center" wrapText="1"/>
    </xf>
    <xf numFmtId="3" fontId="4" fillId="0" borderId="21" xfId="0" applyNumberFormat="1" applyFont="1" applyBorder="1" applyAlignment="1">
      <alignment vertical="center"/>
    </xf>
    <xf numFmtId="0" fontId="3" fillId="0" borderId="23" xfId="0" applyFont="1" applyBorder="1" applyAlignment="1">
      <alignment horizontal="left" vertical="center" wrapText="1"/>
    </xf>
    <xf numFmtId="0" fontId="3" fillId="0" borderId="12" xfId="0" applyFont="1" applyBorder="1" applyAlignment="1">
      <alignment horizontal="center" vertical="center"/>
    </xf>
    <xf numFmtId="0" fontId="3" fillId="0" borderId="19" xfId="0" applyFont="1" applyBorder="1" applyAlignment="1">
      <alignment vertical="center" wrapText="1"/>
    </xf>
    <xf numFmtId="10" fontId="3" fillId="0" borderId="3" xfId="0" applyNumberFormat="1" applyFont="1" applyBorder="1"/>
    <xf numFmtId="10" fontId="3" fillId="0" borderId="4" xfId="0" applyNumberFormat="1" applyFont="1" applyBorder="1"/>
    <xf numFmtId="0" fontId="3" fillId="0" borderId="0" xfId="0" applyFont="1" applyAlignment="1">
      <alignment horizontal="right"/>
    </xf>
    <xf numFmtId="0" fontId="4" fillId="0" borderId="0" xfId="0" applyFont="1" applyAlignment="1">
      <alignment horizontal="center" vertical="top" wrapText="1"/>
    </xf>
    <xf numFmtId="0" fontId="5" fillId="0" borderId="0" xfId="0" applyFont="1" applyAlignment="1">
      <alignment horizontal="center" vertical="top"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cellXfs>
  <cellStyles count="11">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ieuttd/Documents/Zalo%20Received%20Files/Thu%20chi%20va%20DBT%2031-12-2023%20(H)%20KX%20ngay%20100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 bieu do cung ky nam truoc"/>
      <sheetName val="0101-TH Thu"/>
      <sheetName val="B2-02"/>
      <sheetName val="CackhoanLoaitru"/>
      <sheetName val="Kangatang"/>
      <sheetName val="Kangatang_2"/>
      <sheetName val="Kangatang_3"/>
      <sheetName val="Kangatang_4"/>
      <sheetName val="Kangatang_5"/>
      <sheetName val="Kangatang_6"/>
      <sheetName val="Kangatang_7"/>
      <sheetName val="Kangatang_8"/>
      <sheetName val="Kangatang_9"/>
      <sheetName val="Kangatang_10"/>
      <sheetName val="Kangatang_11"/>
      <sheetName val="Kangatang_12"/>
      <sheetName val="Kangatang_13"/>
      <sheetName val="Kangatang_14"/>
      <sheetName val="Kangatang_15"/>
      <sheetName val="Kangatang_16"/>
      <sheetName val="Kangatang_17"/>
      <sheetName val="Kangatang_18"/>
      <sheetName val="Kangatang_19"/>
      <sheetName val="Kangatang_20"/>
      <sheetName val="Kangatang_21"/>
      <sheetName val="Kangatang_22"/>
      <sheetName val="Kangatang_23"/>
      <sheetName val="Kangatang_24"/>
      <sheetName val="Kangatang_25"/>
      <sheetName val="Kangatang_26"/>
      <sheetName val="Kangatang_27"/>
      <sheetName val="Kangatang_28"/>
      <sheetName val="Kangatang_29"/>
      <sheetName val="Kangatang_30"/>
      <sheetName val="Kangatang_31"/>
      <sheetName val="Kangatang_32"/>
      <sheetName val="Kangatang_33"/>
      <sheetName val="Kangatang_34"/>
      <sheetName val="Kangatang_35"/>
      <sheetName val="Kangatang_36"/>
      <sheetName val="Kangatang_37"/>
      <sheetName val="Kangatang_38"/>
      <sheetName val="Kangatang_39"/>
      <sheetName val="Kangatang_40"/>
      <sheetName val="Kangatang_41"/>
      <sheetName val="Kangatang_42"/>
      <sheetName val="Kangatang_43"/>
      <sheetName val="Kangatang_44"/>
      <sheetName val="Kangatang_45"/>
      <sheetName val="Kangatang_46"/>
      <sheetName val="Kangatang_47"/>
      <sheetName val="Kangatang_48"/>
      <sheetName val="Kangatang_49"/>
      <sheetName val="Kangatang_50"/>
      <sheetName val="Kangatang_51"/>
      <sheetName val="Kangatang_52"/>
      <sheetName val="Kangatang_53"/>
      <sheetName val="Kangatang_54"/>
      <sheetName val="Kangatang_55"/>
      <sheetName val="Kangatang_56"/>
      <sheetName val="Kangatang_57"/>
      <sheetName val="Kangatang_58"/>
      <sheetName val="Kangatang_59"/>
      <sheetName val="Kangatang_60"/>
      <sheetName val="Kangatang_61"/>
      <sheetName val="Kangatang_62"/>
      <sheetName val="Kangatang_63"/>
      <sheetName val="Kangatang_64"/>
      <sheetName val="Kangatang_65"/>
      <sheetName val="Kangatang_66"/>
      <sheetName val="Kangatang_67"/>
      <sheetName val="Kangatang_68"/>
      <sheetName val="Kangatang_69"/>
      <sheetName val="Kangatang_70"/>
      <sheetName val="Kangatang_71"/>
      <sheetName val="Kangatang_72"/>
      <sheetName val="Kangatang_73"/>
      <sheetName val="Kangatang_74"/>
      <sheetName val="Kangatang_75"/>
      <sheetName val="Kangatang_76"/>
      <sheetName val="Kangatang_77"/>
      <sheetName val="Kangatang_78"/>
      <sheetName val="Kangatang_79"/>
      <sheetName val="Kangatang_80"/>
      <sheetName val="Kangatang_81"/>
      <sheetName val="Kangatang_82"/>
      <sheetName val="Kangatang_83"/>
      <sheetName val="Kangatang_84"/>
      <sheetName val="Kangatang_85"/>
      <sheetName val="Kangatang_86"/>
      <sheetName val="Kangatang_87"/>
      <sheetName val="Kangatang_88"/>
      <sheetName val="Kangatang_89"/>
      <sheetName val="Kangatang_90"/>
      <sheetName val="Kangatang_91"/>
      <sheetName val="Kangatang_92"/>
      <sheetName val="Kangatang_93"/>
      <sheetName val="Kangatang_94"/>
      <sheetName val="Kangatang_95"/>
      <sheetName val="Kangatang_96"/>
      <sheetName val="Kangatang_97"/>
      <sheetName val="Kangatang_98"/>
      <sheetName val="Kangatang_99"/>
      <sheetName val="Kangatang_100"/>
      <sheetName val="Kangatang_101"/>
      <sheetName val="Kangatang_102"/>
      <sheetName val="Kangatang_103"/>
      <sheetName val="Kangatang_104"/>
      <sheetName val="Kangatang_105"/>
      <sheetName val="Kangatang_106"/>
      <sheetName val="Kangatang_107"/>
      <sheetName val="Kangatang_108"/>
      <sheetName val="Kangatang_109"/>
      <sheetName val="Kangatang_110"/>
      <sheetName val="Kangatang_111"/>
      <sheetName val="Kangatang_112"/>
      <sheetName val="Kangatang_113"/>
      <sheetName val="Kangatang_114"/>
      <sheetName val="Kangatang_115"/>
      <sheetName val="Kangatang_116"/>
      <sheetName val="Kangatang_117"/>
      <sheetName val="Kangatang_118"/>
      <sheetName val="Kangatang_119"/>
      <sheetName val="Kangatang_120"/>
      <sheetName val="Kangatang_121"/>
      <sheetName val="Kangatang_122"/>
      <sheetName val="Kangatang_123"/>
      <sheetName val="Kangatang_124"/>
      <sheetName val="Kangatang_125"/>
      <sheetName val="Kangatang_126"/>
      <sheetName val="Kangatang_127"/>
      <sheetName val="Kangatang_128"/>
      <sheetName val="Kangatang_129"/>
      <sheetName val="Kangatang_130"/>
      <sheetName val="Kangatang_131"/>
      <sheetName val="Kangatang_132"/>
      <sheetName val="Kangatang_133"/>
      <sheetName val="Kangatang_134"/>
      <sheetName val="Kangatang_135"/>
      <sheetName val="Kangatang_136"/>
      <sheetName val="Kangatang_137"/>
      <sheetName val="Kangatang_138"/>
      <sheetName val="Kangatang_139"/>
      <sheetName val="Kangatang_140"/>
      <sheetName val="Kangatang_141"/>
      <sheetName val="Kangatang_142"/>
      <sheetName val="Kangatang_143"/>
      <sheetName val="Kangatang_144"/>
      <sheetName val="Kangatang_145"/>
      <sheetName val="Kangatang_146"/>
      <sheetName val="Kangatang_147"/>
      <sheetName val="Kangatang_148"/>
      <sheetName val="Kangatang_149"/>
      <sheetName val="Kangatang_150"/>
      <sheetName val="Kangatang_151"/>
      <sheetName val="Kangatang_152"/>
      <sheetName val="Kangatang_153"/>
      <sheetName val="Kangatang_154"/>
      <sheetName val="Kangatang_155"/>
      <sheetName val="Kangatang_156"/>
      <sheetName val="Kangatang_157"/>
      <sheetName val="Kangatang_158"/>
      <sheetName val="Kangatang_159"/>
      <sheetName val="Kangatang_160"/>
      <sheetName val="Kangatang_161"/>
      <sheetName val="Kangatang_162"/>
      <sheetName val="Kangatang_163"/>
      <sheetName val="Kangatang_164"/>
      <sheetName val="Kangatang_165"/>
      <sheetName val="Kangatang_166"/>
      <sheetName val="Kangatang_167"/>
      <sheetName val="Kangatang_168"/>
      <sheetName val="Kangatang_169"/>
      <sheetName val="Kangatang_170"/>
      <sheetName val="Kangatang_171"/>
      <sheetName val="Kangatang_172"/>
      <sheetName val="Kangatang_173"/>
      <sheetName val="Kangatang_174"/>
      <sheetName val="Kangatang_175"/>
      <sheetName val="Kangatang_176"/>
      <sheetName val="Kangatang_177"/>
      <sheetName val="Kangatang_178"/>
      <sheetName val="Kangatang_179"/>
      <sheetName val="Kangatang_180"/>
      <sheetName val="Kangatang_181"/>
      <sheetName val="Kangatang_182"/>
      <sheetName val="Kangatang_183"/>
      <sheetName val="Kangatang_184"/>
      <sheetName val="Kangatang_185"/>
      <sheetName val="Kangatang_186"/>
      <sheetName val="Kangatang_187"/>
      <sheetName val="Kangatang_188"/>
      <sheetName val="Kangatang_189"/>
      <sheetName val="Kangatang_190"/>
      <sheetName val="Kangatang_191"/>
      <sheetName val="Kangatang_192"/>
      <sheetName val="Kangatang_193"/>
      <sheetName val="Kangatang_194"/>
      <sheetName val="Kangatang_195"/>
      <sheetName val="Kangatang_196"/>
      <sheetName val="Kangatang_197"/>
      <sheetName val="Kangatang_198"/>
      <sheetName val="Kangatang_200"/>
      <sheetName val="Kangatang_201"/>
      <sheetName val="Kangatang_202"/>
      <sheetName val="Kangatang_203"/>
      <sheetName val="Kangatang_204"/>
      <sheetName val="Kangatang_206"/>
      <sheetName val="Kangatang_207"/>
      <sheetName val="Kangatang_209"/>
      <sheetName val="Kangatang_210"/>
      <sheetName val="Kangatang_211"/>
      <sheetName val="Kangatang_212"/>
      <sheetName val="Kangatang_213"/>
      <sheetName val="Kangatang_214"/>
      <sheetName val="Kangatang_215"/>
      <sheetName val="Kangatang_216"/>
      <sheetName val="Kangatang_217"/>
      <sheetName val="Kangatang_218"/>
      <sheetName val="Kangatang_219"/>
      <sheetName val="Kangatang_220"/>
      <sheetName val="Kangatang_221"/>
      <sheetName val="Kangatang_222"/>
      <sheetName val="Kangatang_223"/>
      <sheetName val="Kangatang_224"/>
      <sheetName val="Kangatang_225"/>
      <sheetName val="Kangatang_226"/>
      <sheetName val="Kangatang_227"/>
      <sheetName val="Kangatang_229"/>
      <sheetName val="Kangatang_232"/>
      <sheetName val="Kangatang_233"/>
      <sheetName val="Kangatang_235"/>
      <sheetName val="Kangatang_236"/>
      <sheetName val="Kangatang_237"/>
      <sheetName val="Kangatang_238"/>
      <sheetName val="Kangatang_199"/>
      <sheetName val="Kangatang_205"/>
      <sheetName val="Kangatang_208"/>
      <sheetName val="Kangatang_228"/>
      <sheetName val="Kangatang_230"/>
      <sheetName val="Kangatang_231"/>
      <sheetName val="Kangatang_234"/>
      <sheetName val="Kangatang_239"/>
      <sheetName val="Kangatang_240"/>
      <sheetName val="Kangatang_241"/>
      <sheetName val="Kangatang_242"/>
      <sheetName val="Kangatang_243"/>
      <sheetName val="Kangatang_244"/>
      <sheetName val="Kangatang_245"/>
      <sheetName val="Kangatang_246"/>
      <sheetName val="Kangatang_247"/>
      <sheetName val="Kangatang_248"/>
      <sheetName val="Kangatang_249"/>
      <sheetName val="Kangatang_250"/>
      <sheetName val="Kangatang_251"/>
      <sheetName val="Kangatang_252"/>
      <sheetName val="Kangatang_253"/>
      <sheetName val="Kangatang_254"/>
      <sheetName val="Kangatang_255"/>
      <sheetName val="Kangatang_256"/>
      <sheetName val="Kangatang_257"/>
      <sheetName val="Kangatang_258"/>
      <sheetName val="Kangatang_259"/>
      <sheetName val="Kangatang_260"/>
      <sheetName val="Kangatang_261"/>
      <sheetName val="Kangatang_262"/>
      <sheetName val="Kangatang_263"/>
      <sheetName val="Kangatang_264"/>
      <sheetName val="Kangatang_265"/>
      <sheetName val="Kangatang_266"/>
      <sheetName val="Kangatang_267"/>
      <sheetName val="Kangatang_268"/>
      <sheetName val="Kangatang_269"/>
      <sheetName val="Kangatang_270"/>
      <sheetName val="Kangatang_271"/>
      <sheetName val="Kangatang_272"/>
      <sheetName val="Kangatang_273"/>
      <sheetName val="Kangatang_274"/>
      <sheetName val="Kangatang_275"/>
      <sheetName val="Kangatang_276"/>
      <sheetName val="Kangatang_277"/>
      <sheetName val="Kangatang_278"/>
      <sheetName val="Kangatang_279"/>
      <sheetName val="Kangatang_280"/>
      <sheetName val="Kangatang_281"/>
      <sheetName val="Kangatang_282"/>
      <sheetName val="Kangatang_283"/>
      <sheetName val="Kangatang_284"/>
      <sheetName val="Kangatang_285"/>
      <sheetName val="Kangatang_286"/>
      <sheetName val="Kangatang_287"/>
      <sheetName val="Kangatang_288"/>
      <sheetName val="Kangatang_289"/>
      <sheetName val="Kangatang_290"/>
      <sheetName val="Kangatang_291"/>
      <sheetName val="Kangatang_292"/>
      <sheetName val="Kangatang_293"/>
      <sheetName val="Kangatang_294"/>
      <sheetName val="Kangatang_295"/>
      <sheetName val="Kangatang_296"/>
      <sheetName val="Kangatang_297"/>
      <sheetName val="Kangatang_298"/>
      <sheetName val="Kangatang_299"/>
      <sheetName val="Kangatang_300"/>
      <sheetName val="Kangatang_301"/>
      <sheetName val="Kangatang_302"/>
      <sheetName val="Kangatang_303"/>
      <sheetName val="Kangatang_304"/>
      <sheetName val="Kangatang_305"/>
      <sheetName val="Kangatang_306"/>
      <sheetName val="Kangatang_307"/>
      <sheetName val="Kangatang_308"/>
      <sheetName val="Kangatang_309"/>
      <sheetName val="Kangatang_310"/>
      <sheetName val="Kangatang_311"/>
      <sheetName val="Kangatang_312"/>
      <sheetName val="Kangatang_313"/>
      <sheetName val="Kangatang_314"/>
      <sheetName val="Kangatang_315"/>
      <sheetName val="Kangatang_316"/>
      <sheetName val="Kangatang_317"/>
      <sheetName val="Kangatang_318"/>
      <sheetName val="Kangatang_319"/>
      <sheetName val="Kangatang_320"/>
      <sheetName val="Kangatang_321"/>
      <sheetName val="Kangatang_322"/>
      <sheetName val="Kangatang_323"/>
      <sheetName val="Kangatang_324"/>
      <sheetName val="Kangatang_325"/>
      <sheetName val="Kangatang_326"/>
      <sheetName val="Kangatang_327"/>
      <sheetName val="Kangatang_328"/>
      <sheetName val="Kangatang_329"/>
      <sheetName val="Kangatang_330"/>
      <sheetName val="Kangatang_331"/>
      <sheetName val="Kangatang_332"/>
      <sheetName val="Kangatang_333"/>
      <sheetName val="Kangatang_334"/>
      <sheetName val="Kangatang_335"/>
      <sheetName val="Kangatang_336"/>
      <sheetName val="Kangatang_337"/>
      <sheetName val="Kangatang_338"/>
      <sheetName val="Kangatang_339"/>
      <sheetName val="Kangatang_340"/>
      <sheetName val="Kangatang_341"/>
      <sheetName val="Kangatang_342"/>
      <sheetName val="Kangatang_343"/>
      <sheetName val="Kangatang_344"/>
      <sheetName val="Kangatang_345"/>
      <sheetName val="Kangatang_346"/>
      <sheetName val="Kangatang_347"/>
      <sheetName val="Kangatang_348"/>
      <sheetName val="Kangatang_349"/>
      <sheetName val="Kangatang_350"/>
      <sheetName val="Kangatang_351"/>
      <sheetName val="Kangatang_352"/>
      <sheetName val="Kangatang_353"/>
      <sheetName val="Kangatang_354"/>
      <sheetName val="Kangatang_355"/>
      <sheetName val="Kangatang_356"/>
      <sheetName val="Kangatang_357"/>
      <sheetName val="Kangatang_358"/>
      <sheetName val="Kangatang_359"/>
      <sheetName val="Kangatang_360"/>
      <sheetName val="Kangatang_361"/>
      <sheetName val="Kangatang_362"/>
      <sheetName val="Kangatang_363"/>
      <sheetName val="Kangatang_364"/>
      <sheetName val="Kangatang_365"/>
      <sheetName val="Kangatang_366"/>
      <sheetName val="Kangatang_367"/>
      <sheetName val="Kangatang_368"/>
      <sheetName val="Kangatang_369"/>
      <sheetName val="Kangatang_370"/>
      <sheetName val="Kangatang_371"/>
      <sheetName val="Kangatang_372"/>
      <sheetName val="Kangatang_373"/>
      <sheetName val="Kangatang_374"/>
      <sheetName val="Kangatang_375"/>
      <sheetName val="Kangatang_376"/>
      <sheetName val="Kangatang_377"/>
      <sheetName val="Kangatang_378"/>
      <sheetName val="Kangatang_379"/>
      <sheetName val="Kangatang_380"/>
      <sheetName val="Kangatang_381"/>
      <sheetName val="Kangatang_382"/>
      <sheetName val="Kangatang_383"/>
      <sheetName val="Kangatang_384"/>
      <sheetName val="Kangatang_385"/>
      <sheetName val="Kangatang_386"/>
      <sheetName val="Kangatang_387"/>
      <sheetName val="Kangatang_388"/>
      <sheetName val="Kangatang_389"/>
      <sheetName val="Kangatang_390"/>
      <sheetName val="Kangatang_391"/>
      <sheetName val="Kangatang_392"/>
      <sheetName val="Kangatang_393"/>
      <sheetName val="Kangatang_394"/>
      <sheetName val="Kangatang_395"/>
      <sheetName val="Kangatang_396"/>
      <sheetName val="Kangatang_397"/>
      <sheetName val="Kangatang_398"/>
      <sheetName val="Kangatang_399"/>
      <sheetName val="Kangatang_400"/>
      <sheetName val="Kangatang_401"/>
      <sheetName val="Kangatang_402"/>
      <sheetName val="Kangatang_403"/>
      <sheetName val="Kangatang_404"/>
      <sheetName val="Kangatang_405"/>
      <sheetName val="Kangatang_406"/>
      <sheetName val="Kangatang_407"/>
      <sheetName val="Kangatang_408"/>
      <sheetName val="Kangatang_409"/>
      <sheetName val="Kangatang_410"/>
      <sheetName val="Kangatang_411"/>
      <sheetName val="Kangatang_412"/>
      <sheetName val="Kangatang_413"/>
      <sheetName val="Kangatang_414"/>
      <sheetName val="Kangatang_415"/>
      <sheetName val="Kangatang_416"/>
      <sheetName val="Kangatang_417"/>
      <sheetName val="Kangatang_418"/>
      <sheetName val="Kangatang_419"/>
      <sheetName val="Kangatang_420"/>
      <sheetName val="Kangatang_421"/>
      <sheetName val="Kangatang_422"/>
      <sheetName val="Kangatang_423"/>
      <sheetName val="Kangatang_424"/>
      <sheetName val="Kangatang_425"/>
      <sheetName val="Kangatang_426"/>
      <sheetName val="Kangatang_427"/>
      <sheetName val="Kangatang_428"/>
      <sheetName val="Kangatang_429"/>
      <sheetName val="Kangatang_430"/>
      <sheetName val="Kangatang_431"/>
      <sheetName val="Kangatang_432"/>
      <sheetName val="Kangatang_433"/>
      <sheetName val="Kangatang_434"/>
      <sheetName val="Kangatang_435"/>
      <sheetName val="Kangatang_436"/>
      <sheetName val="Kangatang_437"/>
      <sheetName val="Kangatang_438"/>
      <sheetName val="Kangatang_439"/>
      <sheetName val="Kangatang_440"/>
      <sheetName val="Kangatang_441"/>
      <sheetName val="Kangatang_442"/>
      <sheetName val="Kangatang_443"/>
      <sheetName val="Kangatang_444"/>
      <sheetName val="Kangatang_445"/>
      <sheetName val="Kangatang_446"/>
      <sheetName val="Kangatang_447"/>
      <sheetName val="Kangatang_448"/>
      <sheetName val="Kangatang_449"/>
      <sheetName val="Kangatang_450"/>
      <sheetName val="Kangatang_451"/>
      <sheetName val="Kangatang_452"/>
      <sheetName val="Kangatang_453"/>
      <sheetName val="Kangatang_454"/>
      <sheetName val="Kangatang_455"/>
      <sheetName val="Kangatang_456"/>
      <sheetName val="Kangatang_457"/>
      <sheetName val="Kangatang_458"/>
      <sheetName val="Kangatang_459"/>
      <sheetName val="Kangatang_460"/>
      <sheetName val="Kangatang_461"/>
      <sheetName val="Kangatang_462"/>
      <sheetName val="Kangatang_463"/>
      <sheetName val="Kangatang_464"/>
      <sheetName val="Kangatang_465"/>
      <sheetName val="Kangatang_466"/>
      <sheetName val="Kangatang_467"/>
      <sheetName val="Kangatang_468"/>
      <sheetName val="Kangatang_469"/>
      <sheetName val="Kangatang_470"/>
      <sheetName val="Kangatang_471"/>
      <sheetName val="Kangatang_472"/>
      <sheetName val="Kangatang_473"/>
      <sheetName val="Kangatang_474"/>
      <sheetName val="Kangatang_475"/>
      <sheetName val="Kangatang_476"/>
      <sheetName val="Kangatang_477"/>
      <sheetName val="Kangatang_478"/>
      <sheetName val="Kangatang_479"/>
      <sheetName val="Kangatang_480"/>
      <sheetName val="Kangatang_481"/>
      <sheetName val="Kangatang_482"/>
      <sheetName val="Kangatang_483"/>
      <sheetName val="Kangatang_484"/>
      <sheetName val="Kangatang_485"/>
      <sheetName val="Kangatang_486"/>
      <sheetName val="Kangatang_487"/>
      <sheetName val="Kangatang_488"/>
      <sheetName val="Kangatang_489"/>
      <sheetName val="Kangatang_490"/>
      <sheetName val="Kangatang_491"/>
      <sheetName val="Kangatang_492"/>
      <sheetName val="Kangatang_493"/>
      <sheetName val="Kangatang_494"/>
      <sheetName val="Kangatang_495"/>
      <sheetName val="Kangatang_496"/>
      <sheetName val="Kangatang_497"/>
      <sheetName val="Kangatang_498"/>
      <sheetName val="Kangatang_499"/>
      <sheetName val="Kangatang_500"/>
      <sheetName val="Kangatang_501"/>
      <sheetName val="Kangatang_502"/>
      <sheetName val="Kangatang_503"/>
      <sheetName val="Kangatang_504"/>
      <sheetName val="Kangatang_505"/>
      <sheetName val="Kangatang_506"/>
      <sheetName val="Kangatang_507"/>
      <sheetName val="Kangatang_508"/>
      <sheetName val="Kangatang_509"/>
      <sheetName val="Kangatang_510"/>
      <sheetName val="Kangatang_511"/>
      <sheetName val="Kangatang_512"/>
      <sheetName val="Kangatang_513"/>
      <sheetName val="Kangatang_514"/>
      <sheetName val="Kangatang_515"/>
      <sheetName val="Kangatang_516"/>
      <sheetName val="Kangatang_517"/>
      <sheetName val="thu noi dia(BTC)"/>
      <sheetName val="SoSanhThucHienThu (2)"/>
      <sheetName val="mau 59 CD quy "/>
      <sheetName val="mau 60 Thu quy"/>
      <sheetName val="010.1"/>
      <sheetName val="010.2"/>
      <sheetName val="010.3"/>
      <sheetName val="mau 34 DT CD NGUON"/>
      <sheetName val="mau 36DT chi NSDP"/>
      <sheetName val="mau 39 chi DT"/>
      <sheetName val="mau 40 chi TX"/>
      <sheetName val="mau 41 ty le %"/>
      <sheetName val="mau 42 DT thu bs chi cd"/>
      <sheetName val="mau 35 thu DT thu"/>
      <sheetName val="MAU 37 DT chi Tinh"/>
      <sheetName val="mau 46 DT CD NSDP"/>
      <sheetName val="mau 33 CD NSDP"/>
      <sheetName val="mau 66 QT chi NS tinh"/>
      <sheetName val="mau 61 Chi quy"/>
      <sheetName val="thu noi dia(HĐND)(btc)"/>
      <sheetName val="thu noi dia(HĐND)"/>
      <sheetName val="Chi huyen 31-12-2022"/>
      <sheetName val="Thu huyen 31-12-2022"/>
      <sheetName val="Thu 2023"/>
      <sheetName val="Thu 31-12-2023"/>
      <sheetName val="0105-TH chi"/>
      <sheetName val="B5-01 (NST)"/>
      <sheetName val="B5-01(NSH)"/>
      <sheetName val="B5-01 (xa)"/>
      <sheetName val="B5-03 (tinh)"/>
      <sheetName val="B5-03 (huyen)"/>
      <sheetName val="B5-03(xa)"/>
      <sheetName val="CT MTQG"/>
      <sheetName val="Chi"/>
      <sheetName val="Chi (HĐND)"/>
      <sheetName val="Chi 2023"/>
      <sheetName val="Chi 31-12-2023"/>
      <sheetName val="Bao cao (Qmoi)"/>
      <sheetName val="thu"/>
      <sheetName val="Bao cao (1)"/>
      <sheetName val="Phan tich"/>
      <sheetName val="Bao cao"/>
      <sheetName val="Chi (HĐND) (ko ke chuyen nguon)"/>
      <sheetName val="Chi (A-B-C)"/>
      <sheetName val="Chi (A-B-C) ko ke chi DTPT khac"/>
      <sheetName val="Sheet1"/>
      <sheetName val="Sheet2"/>
      <sheetName val="ve bieu do nam (huyen NSN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row r="12">
          <cell r="C12">
            <v>7440000</v>
          </cell>
        </row>
      </sheetData>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row r="11">
          <cell r="F11">
            <v>110.23478306220949</v>
          </cell>
        </row>
      </sheetData>
      <sheetData sheetId="540"/>
      <sheetData sheetId="541">
        <row r="10">
          <cell r="O10">
            <v>105.89831145608815</v>
          </cell>
        </row>
        <row r="15">
          <cell r="E15">
            <v>250000</v>
          </cell>
          <cell r="G15">
            <v>209114.47203999999</v>
          </cell>
          <cell r="P15">
            <v>227900.049615</v>
          </cell>
        </row>
        <row r="16">
          <cell r="E16">
            <v>350000</v>
          </cell>
          <cell r="G16">
            <v>281819.395969</v>
          </cell>
          <cell r="P16">
            <v>391140.66847999999</v>
          </cell>
        </row>
        <row r="17">
          <cell r="E17">
            <v>70000</v>
          </cell>
          <cell r="G17">
            <v>63555.740023999999</v>
          </cell>
          <cell r="P17">
            <v>74729.223614999995</v>
          </cell>
        </row>
        <row r="18">
          <cell r="E18">
            <v>1265000</v>
          </cell>
          <cell r="G18">
            <v>1585796.797206</v>
          </cell>
          <cell r="P18">
            <v>1184303.294955</v>
          </cell>
        </row>
        <row r="19">
          <cell r="E19">
            <v>295000</v>
          </cell>
          <cell r="G19">
            <v>299941.35301600001</v>
          </cell>
          <cell r="P19">
            <v>368328.77694499999</v>
          </cell>
        </row>
        <row r="20">
          <cell r="E20">
            <v>0</v>
          </cell>
          <cell r="G20">
            <v>341.74988999999999</v>
          </cell>
          <cell r="P20">
            <v>280.44446699999997</v>
          </cell>
        </row>
        <row r="21">
          <cell r="E21">
            <v>10000</v>
          </cell>
          <cell r="G21">
            <v>17532.493284</v>
          </cell>
          <cell r="P21">
            <v>17918.891767000001</v>
          </cell>
        </row>
        <row r="22">
          <cell r="E22">
            <v>600000</v>
          </cell>
          <cell r="G22">
            <v>694844.22670900007</v>
          </cell>
          <cell r="P22">
            <v>712029.94312499999</v>
          </cell>
        </row>
        <row r="23">
          <cell r="E23">
            <v>1500000</v>
          </cell>
          <cell r="G23">
            <v>946182.54455700004</v>
          </cell>
          <cell r="P23">
            <v>926612.70443100005</v>
          </cell>
        </row>
        <row r="24">
          <cell r="E24">
            <v>160000</v>
          </cell>
          <cell r="G24">
            <v>154878.679714</v>
          </cell>
          <cell r="P24">
            <v>174939.306492</v>
          </cell>
        </row>
        <row r="25">
          <cell r="E25">
            <v>900000</v>
          </cell>
          <cell r="G25">
            <v>1157474.7737749999</v>
          </cell>
          <cell r="P25">
            <v>1029105.975184</v>
          </cell>
        </row>
        <row r="26">
          <cell r="E26">
            <v>115000</v>
          </cell>
          <cell r="G26">
            <v>118474.487924</v>
          </cell>
          <cell r="P26">
            <v>237124.89331399999</v>
          </cell>
        </row>
        <row r="27">
          <cell r="E27">
            <v>0</v>
          </cell>
          <cell r="G27">
            <v>32.606999999999999</v>
          </cell>
          <cell r="P27">
            <v>79.078599999999994</v>
          </cell>
        </row>
        <row r="28">
          <cell r="E28">
            <v>250000</v>
          </cell>
          <cell r="G28">
            <v>377492.02165899996</v>
          </cell>
          <cell r="P28">
            <v>285059.60393400001</v>
          </cell>
        </row>
        <row r="29">
          <cell r="E29">
            <v>22000</v>
          </cell>
          <cell r="G29">
            <v>52127.206015000003</v>
          </cell>
          <cell r="P29">
            <v>35466.300600000002</v>
          </cell>
        </row>
        <row r="30">
          <cell r="E30">
            <v>50000</v>
          </cell>
          <cell r="G30">
            <v>80341.411819999994</v>
          </cell>
          <cell r="P30">
            <v>76161.542220000003</v>
          </cell>
        </row>
        <row r="32">
          <cell r="E32">
            <v>3000</v>
          </cell>
          <cell r="G32">
            <v>2115.8489530000002</v>
          </cell>
          <cell r="P32">
            <v>2041.6675580000001</v>
          </cell>
        </row>
        <row r="33">
          <cell r="E33">
            <v>1600000</v>
          </cell>
          <cell r="G33">
            <v>2017387.9198539997</v>
          </cell>
          <cell r="P33">
            <v>1743740.631786</v>
          </cell>
        </row>
        <row r="39">
          <cell r="E39">
            <v>150000</v>
          </cell>
          <cell r="G39">
            <v>281887.67128599994</v>
          </cell>
          <cell r="P39">
            <v>389783.37025500002</v>
          </cell>
        </row>
      </sheetData>
      <sheetData sheetId="542"/>
      <sheetData sheetId="543"/>
      <sheetData sheetId="544"/>
      <sheetData sheetId="545"/>
      <sheetData sheetId="546"/>
      <sheetData sheetId="547"/>
      <sheetData sheetId="548"/>
      <sheetData sheetId="549"/>
      <sheetData sheetId="550"/>
      <sheetData sheetId="551"/>
      <sheetData sheetId="552"/>
      <sheetData sheetId="553"/>
      <sheetData sheetId="554">
        <row r="14">
          <cell r="C14">
            <v>3561000</v>
          </cell>
        </row>
      </sheetData>
      <sheetData sheetId="555"/>
      <sheetData sheetId="556"/>
      <sheetData sheetId="557"/>
      <sheetData sheetId="558"/>
      <sheetData sheetId="559">
        <row r="89">
          <cell r="E89">
            <v>39500</v>
          </cell>
          <cell r="G89">
            <v>72704.656526999999</v>
          </cell>
        </row>
        <row r="91">
          <cell r="E91">
            <v>110500</v>
          </cell>
          <cell r="G91">
            <v>205626.60978599999</v>
          </cell>
        </row>
        <row r="102">
          <cell r="G102">
            <v>0</v>
          </cell>
        </row>
        <row r="155">
          <cell r="F155">
            <v>3374730</v>
          </cell>
          <cell r="I155">
            <v>4169338.831813999</v>
          </cell>
        </row>
        <row r="156">
          <cell r="F156">
            <v>3329270</v>
          </cell>
          <cell r="I156">
            <v>3323129.5712429998</v>
          </cell>
        </row>
      </sheetData>
      <sheetData sheetId="560"/>
      <sheetData sheetId="561"/>
      <sheetData sheetId="562"/>
      <sheetData sheetId="563"/>
      <sheetData sheetId="564"/>
      <sheetData sheetId="565"/>
      <sheetData sheetId="566"/>
      <sheetData sheetId="567"/>
      <sheetData sheetId="56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N42"/>
  <sheetViews>
    <sheetView tabSelected="1" topLeftCell="A3" workbookViewId="0">
      <selection activeCell="A5" sqref="A5:F5"/>
    </sheetView>
  </sheetViews>
  <sheetFormatPr defaultColWidth="11.44140625" defaultRowHeight="15.6"/>
  <cols>
    <col min="1" max="1" width="5.44140625" style="3" customWidth="1"/>
    <col min="2" max="2" width="64.33203125" style="2" customWidth="1"/>
    <col min="3" max="3" width="12.109375" style="2" customWidth="1"/>
    <col min="4" max="4" width="13.6640625" style="33" customWidth="1"/>
    <col min="5" max="6" width="11.33203125" style="2" customWidth="1"/>
    <col min="7" max="7" width="12.88671875" style="2" hidden="1" customWidth="1"/>
    <col min="8" max="248" width="9.109375" style="2" customWidth="1"/>
    <col min="249" max="249" width="5.44140625" style="2" customWidth="1"/>
    <col min="250" max="250" width="33.5546875" style="2" customWidth="1"/>
    <col min="251" max="251" width="14.44140625" style="2" customWidth="1"/>
    <col min="252" max="253" width="12.109375" style="2" customWidth="1"/>
    <col min="254" max="255" width="11.33203125" style="2" customWidth="1"/>
    <col min="256" max="16384" width="11.44140625" style="2"/>
  </cols>
  <sheetData>
    <row r="1" spans="1:248">
      <c r="B1" s="2" t="s">
        <v>8</v>
      </c>
      <c r="D1" s="59" t="s">
        <v>18</v>
      </c>
      <c r="E1" s="59"/>
      <c r="F1" s="59"/>
    </row>
    <row r="2" spans="1:248">
      <c r="B2" s="1" t="s">
        <v>49</v>
      </c>
    </row>
    <row r="3" spans="1:248">
      <c r="B3" s="1"/>
    </row>
    <row r="4" spans="1:248">
      <c r="A4" s="60" t="s">
        <v>51</v>
      </c>
      <c r="B4" s="60"/>
      <c r="C4" s="60"/>
      <c r="D4" s="60"/>
      <c r="E4" s="60"/>
      <c r="F4" s="60"/>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row>
    <row r="5" spans="1:248">
      <c r="A5" s="61" t="s">
        <v>52</v>
      </c>
      <c r="B5" s="61"/>
      <c r="C5" s="61"/>
      <c r="D5" s="61"/>
      <c r="E5" s="61"/>
      <c r="F5" s="61"/>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row>
    <row r="6" spans="1:248">
      <c r="A6" s="4"/>
      <c r="B6" s="4"/>
      <c r="C6" s="4"/>
      <c r="D6" s="4"/>
      <c r="E6" s="4"/>
      <c r="F6" s="4"/>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row>
    <row r="7" spans="1:248" ht="18.75" customHeight="1" thickBot="1">
      <c r="B7" s="6"/>
      <c r="C7" s="6"/>
      <c r="D7" s="7"/>
      <c r="F7" s="8" t="s">
        <v>9</v>
      </c>
    </row>
    <row r="8" spans="1:248" s="9" customFormat="1" ht="36" customHeight="1" thickTop="1">
      <c r="A8" s="62" t="s">
        <v>0</v>
      </c>
      <c r="B8" s="64" t="s">
        <v>10</v>
      </c>
      <c r="C8" s="64" t="s">
        <v>11</v>
      </c>
      <c r="D8" s="64" t="s">
        <v>50</v>
      </c>
      <c r="E8" s="64" t="s">
        <v>12</v>
      </c>
      <c r="F8" s="66"/>
    </row>
    <row r="9" spans="1:248" s="9" customFormat="1" ht="48" customHeight="1">
      <c r="A9" s="63"/>
      <c r="B9" s="65"/>
      <c r="C9" s="65"/>
      <c r="D9" s="65"/>
      <c r="E9" s="10" t="s">
        <v>13</v>
      </c>
      <c r="F9" s="31" t="s">
        <v>14</v>
      </c>
    </row>
    <row r="10" spans="1:248" s="9" customFormat="1">
      <c r="A10" s="15" t="s">
        <v>1</v>
      </c>
      <c r="B10" s="16" t="s">
        <v>2</v>
      </c>
      <c r="C10" s="16">
        <v>1</v>
      </c>
      <c r="D10" s="16">
        <v>2</v>
      </c>
      <c r="E10" s="16" t="s">
        <v>15</v>
      </c>
      <c r="F10" s="34">
        <v>4</v>
      </c>
    </row>
    <row r="11" spans="1:248" s="1" customFormat="1" ht="36.75" customHeight="1">
      <c r="A11" s="17" t="s">
        <v>1</v>
      </c>
      <c r="B11" s="19" t="s">
        <v>19</v>
      </c>
      <c r="C11" s="24">
        <f>C12+C32+C39+C31</f>
        <v>7590000</v>
      </c>
      <c r="D11" s="24">
        <f>D12+D32+D39+D31</f>
        <v>8341341.4006949989</v>
      </c>
      <c r="E11" s="25">
        <f>D11/C11</f>
        <v>1.0989909618833991</v>
      </c>
      <c r="F11" s="35">
        <f>D11/G11</f>
        <v>1.0589831145608812</v>
      </c>
      <c r="G11" s="36">
        <f>G12+G32</f>
        <v>7876746.3673430011</v>
      </c>
      <c r="I11" s="37"/>
    </row>
    <row r="12" spans="1:248" s="1" customFormat="1" ht="22.5" customHeight="1">
      <c r="A12" s="11" t="s">
        <v>3</v>
      </c>
      <c r="B12" s="18" t="s">
        <v>5</v>
      </c>
      <c r="C12" s="21">
        <f>C13+C14+C15+C16+C17+C18+C19+C20+C26+C27+C28+C29+C30</f>
        <v>7440000</v>
      </c>
      <c r="D12" s="21">
        <f>D13+D14+D15+D16+D17+D18+D19+D20+D26+D27+D28+D29+D30</f>
        <v>8059453.729408999</v>
      </c>
      <c r="E12" s="26">
        <f t="shared" ref="E12:E20" si="0">D12/C12</f>
        <v>1.083259909866801</v>
      </c>
      <c r="F12" s="38">
        <f t="shared" ref="F12:F42" si="1">D12/G12</f>
        <v>1.0764650142579393</v>
      </c>
      <c r="G12" s="39">
        <f>G13+G14+G15+G16+G17+G18+G19+G20+G26+G27+G28+G29+G30</f>
        <v>7486962.9970880011</v>
      </c>
    </row>
    <row r="13" spans="1:248" s="14" customFormat="1" ht="26.25" customHeight="1">
      <c r="A13" s="22">
        <v>1</v>
      </c>
      <c r="B13" s="40" t="s">
        <v>20</v>
      </c>
      <c r="C13" s="30">
        <f>'[1]thu noi dia(HĐND)'!E15+'[1]thu noi dia(HĐND)'!E16</f>
        <v>600000</v>
      </c>
      <c r="D13" s="30">
        <f>'[1]thu noi dia(HĐND)'!G15+'[1]thu noi dia(HĐND)'!G16</f>
        <v>490933.86800899997</v>
      </c>
      <c r="E13" s="41">
        <f t="shared" si="0"/>
        <v>0.81822311334833331</v>
      </c>
      <c r="F13" s="32">
        <f t="shared" si="1"/>
        <v>0.79305585829599601</v>
      </c>
      <c r="G13" s="42">
        <f>'[1]thu noi dia(HĐND)'!P15+'[1]thu noi dia(HĐND)'!P16</f>
        <v>619040.71809500002</v>
      </c>
    </row>
    <row r="14" spans="1:248" s="12" customFormat="1" ht="24" customHeight="1">
      <c r="A14" s="22">
        <f>+A13+1</f>
        <v>2</v>
      </c>
      <c r="B14" s="40" t="s">
        <v>21</v>
      </c>
      <c r="C14" s="30">
        <f>'[1]thu noi dia(HĐND)'!E17</f>
        <v>70000</v>
      </c>
      <c r="D14" s="30">
        <f>'[1]thu noi dia(HĐND)'!G17</f>
        <v>63555.740023999999</v>
      </c>
      <c r="E14" s="41">
        <f t="shared" si="0"/>
        <v>0.90793914320000002</v>
      </c>
      <c r="F14" s="32">
        <f t="shared" si="1"/>
        <v>0.8504804004312283</v>
      </c>
      <c r="G14" s="42">
        <f>'[1]thu noi dia(HĐND)'!P17</f>
        <v>74729.223614999995</v>
      </c>
    </row>
    <row r="15" spans="1:248" s="1" customFormat="1" ht="24" customHeight="1">
      <c r="A15" s="22">
        <f>A14+1</f>
        <v>3</v>
      </c>
      <c r="B15" s="40" t="s">
        <v>22</v>
      </c>
      <c r="C15" s="30">
        <f>'[1]thu noi dia(HĐND)'!E18</f>
        <v>1265000</v>
      </c>
      <c r="D15" s="30">
        <f>'[1]thu noi dia(HĐND)'!G18</f>
        <v>1585796.797206</v>
      </c>
      <c r="E15" s="41">
        <f t="shared" si="0"/>
        <v>1.2535943060916996</v>
      </c>
      <c r="F15" s="32">
        <f t="shared" si="1"/>
        <v>1.3390123999158978</v>
      </c>
      <c r="G15" s="42">
        <f>'[1]thu noi dia(HĐND)'!P18</f>
        <v>1184303.294955</v>
      </c>
    </row>
    <row r="16" spans="1:248" s="14" customFormat="1" ht="24" customHeight="1">
      <c r="A16" s="22">
        <f>A15+1</f>
        <v>4</v>
      </c>
      <c r="B16" s="40" t="s">
        <v>23</v>
      </c>
      <c r="C16" s="30">
        <f>'[1]thu noi dia(HĐND)'!E22</f>
        <v>600000</v>
      </c>
      <c r="D16" s="30">
        <f>'[1]thu noi dia(HĐND)'!G22</f>
        <v>694844.22670900007</v>
      </c>
      <c r="E16" s="41">
        <f t="shared" si="0"/>
        <v>1.1580737111816668</v>
      </c>
      <c r="F16" s="32">
        <f t="shared" si="1"/>
        <v>0.97586377289054138</v>
      </c>
      <c r="G16" s="42">
        <f>'[1]thu noi dia(HĐND)'!P22</f>
        <v>712029.94312499999</v>
      </c>
    </row>
    <row r="17" spans="1:7" s="14" customFormat="1" ht="32.25" customHeight="1">
      <c r="A17" s="22">
        <f>A16+1</f>
        <v>5</v>
      </c>
      <c r="B17" s="40" t="s">
        <v>24</v>
      </c>
      <c r="C17" s="30">
        <f>'[1]thu noi dia(HĐND)'!E23</f>
        <v>1500000</v>
      </c>
      <c r="D17" s="30">
        <f>'[1]thu noi dia(HĐND)'!G23</f>
        <v>946182.54455700004</v>
      </c>
      <c r="E17" s="41">
        <f t="shared" si="0"/>
        <v>0.63078836303800001</v>
      </c>
      <c r="F17" s="32">
        <f t="shared" si="1"/>
        <v>1.0211197623693462</v>
      </c>
      <c r="G17" s="42">
        <f>'[1]thu noi dia(HĐND)'!P23</f>
        <v>926612.70443100005</v>
      </c>
    </row>
    <row r="18" spans="1:7" s="12" customFormat="1" ht="24" customHeight="1">
      <c r="A18" s="22">
        <f>A17+1</f>
        <v>6</v>
      </c>
      <c r="B18" s="40" t="s">
        <v>25</v>
      </c>
      <c r="C18" s="30">
        <f>'[1]thu noi dia(HĐND)'!E19</f>
        <v>295000</v>
      </c>
      <c r="D18" s="30">
        <f>'[1]thu noi dia(HĐND)'!G19</f>
        <v>299941.35301600001</v>
      </c>
      <c r="E18" s="41">
        <f t="shared" si="0"/>
        <v>1.0167503492067798</v>
      </c>
      <c r="F18" s="32">
        <f t="shared" si="1"/>
        <v>0.81433048892834181</v>
      </c>
      <c r="G18" s="42">
        <f>'[1]thu noi dia(HĐND)'!P19</f>
        <v>368328.77694499999</v>
      </c>
    </row>
    <row r="19" spans="1:7" s="14" customFormat="1" ht="32.25" customHeight="1">
      <c r="A19" s="22">
        <f>A18+1</f>
        <v>7</v>
      </c>
      <c r="B19" s="40" t="s">
        <v>26</v>
      </c>
      <c r="C19" s="30">
        <f>'[1]thu noi dia(HĐND)'!E24</f>
        <v>160000</v>
      </c>
      <c r="D19" s="30">
        <f>'[1]thu noi dia(HĐND)'!G24</f>
        <v>154878.679714</v>
      </c>
      <c r="E19" s="41">
        <f t="shared" si="0"/>
        <v>0.9679917482125</v>
      </c>
      <c r="F19" s="32">
        <f t="shared" si="1"/>
        <v>0.88532807646109324</v>
      </c>
      <c r="G19" s="42">
        <f>'[1]thu noi dia(HĐND)'!P24</f>
        <v>174939.306492</v>
      </c>
    </row>
    <row r="20" spans="1:7" s="14" customFormat="1" ht="32.25" customHeight="1">
      <c r="A20" s="22">
        <v>8</v>
      </c>
      <c r="B20" s="40" t="s">
        <v>27</v>
      </c>
      <c r="C20" s="43">
        <f>SUM(C21:C25)</f>
        <v>1025000</v>
      </c>
      <c r="D20" s="43">
        <f>SUM(D21:D25)</f>
        <v>1293856.1118729999</v>
      </c>
      <c r="E20" s="41">
        <f t="shared" si="0"/>
        <v>1.262298645729756</v>
      </c>
      <c r="F20" s="32">
        <f t="shared" si="1"/>
        <v>1.0072765753134572</v>
      </c>
      <c r="G20" s="44">
        <f>SUM(G21:G25)</f>
        <v>1284509.2833319998</v>
      </c>
    </row>
    <row r="21" spans="1:7" s="14" customFormat="1" ht="24" customHeight="1">
      <c r="A21" s="27" t="s">
        <v>28</v>
      </c>
      <c r="B21" s="45" t="s">
        <v>29</v>
      </c>
      <c r="C21" s="30">
        <f>'[1]thu noi dia(HĐND)'!E20</f>
        <v>0</v>
      </c>
      <c r="D21" s="30">
        <f>'[1]thu noi dia(HĐND)'!G20</f>
        <v>341.74988999999999</v>
      </c>
      <c r="E21" s="41"/>
      <c r="F21" s="32">
        <f t="shared" si="1"/>
        <v>1.2186009360633956</v>
      </c>
      <c r="G21" s="42">
        <f>'[1]thu noi dia(HĐND)'!P20</f>
        <v>280.44446699999997</v>
      </c>
    </row>
    <row r="22" spans="1:7" s="14" customFormat="1" ht="24" customHeight="1">
      <c r="A22" s="27" t="s">
        <v>28</v>
      </c>
      <c r="B22" s="45" t="s">
        <v>30</v>
      </c>
      <c r="C22" s="30">
        <f>'[1]thu noi dia(HĐND)'!E21</f>
        <v>10000</v>
      </c>
      <c r="D22" s="30">
        <f>'[1]thu noi dia(HĐND)'!G21</f>
        <v>17532.493284</v>
      </c>
      <c r="E22" s="41">
        <f t="shared" ref="E22:E42" si="2">D22/C22</f>
        <v>1.7532493283999999</v>
      </c>
      <c r="F22" s="32">
        <f t="shared" si="1"/>
        <v>0.97843625107934384</v>
      </c>
      <c r="G22" s="42">
        <f>'[1]thu noi dia(HĐND)'!P21</f>
        <v>17918.891767000001</v>
      </c>
    </row>
    <row r="23" spans="1:7" s="12" customFormat="1" ht="34.5" customHeight="1">
      <c r="A23" s="27" t="s">
        <v>28</v>
      </c>
      <c r="B23" s="45" t="s">
        <v>31</v>
      </c>
      <c r="C23" s="30">
        <f>'[1]thu noi dia(HĐND)'!E25</f>
        <v>900000</v>
      </c>
      <c r="D23" s="30">
        <f>'[1]thu noi dia(HĐND)'!G25</f>
        <v>1157474.7737749999</v>
      </c>
      <c r="E23" s="41">
        <f t="shared" si="2"/>
        <v>1.2860830819722222</v>
      </c>
      <c r="F23" s="32">
        <f t="shared" si="1"/>
        <v>1.1247381724394789</v>
      </c>
      <c r="G23" s="42">
        <f>'[1]thu noi dia(HĐND)'!P25</f>
        <v>1029105.975184</v>
      </c>
    </row>
    <row r="24" spans="1:7" s="12" customFormat="1" ht="34.5" customHeight="1">
      <c r="A24" s="27" t="s">
        <v>28</v>
      </c>
      <c r="B24" s="45" t="s">
        <v>32</v>
      </c>
      <c r="C24" s="30">
        <f>'[1]thu noi dia(HĐND)'!E26</f>
        <v>115000</v>
      </c>
      <c r="D24" s="30">
        <f>'[1]thu noi dia(HĐND)'!G26</f>
        <v>118474.487924</v>
      </c>
      <c r="E24" s="41">
        <f t="shared" si="2"/>
        <v>1.0302129384695653</v>
      </c>
      <c r="F24" s="32">
        <f t="shared" si="1"/>
        <v>0.49962906158113263</v>
      </c>
      <c r="G24" s="42">
        <f>'[1]thu noi dia(HĐND)'!P26</f>
        <v>237124.89331399999</v>
      </c>
    </row>
    <row r="25" spans="1:7" s="12" customFormat="1" ht="34.5" customHeight="1">
      <c r="A25" s="27" t="s">
        <v>28</v>
      </c>
      <c r="B25" s="45" t="s">
        <v>33</v>
      </c>
      <c r="C25" s="30">
        <f>'[1]thu noi dia(HĐND)'!E27</f>
        <v>0</v>
      </c>
      <c r="D25" s="30">
        <f>'[1]thu noi dia(HĐND)'!G27</f>
        <v>32.606999999999999</v>
      </c>
      <c r="E25" s="41"/>
      <c r="F25" s="32">
        <f t="shared" si="1"/>
        <v>0.4123365866365869</v>
      </c>
      <c r="G25" s="42">
        <f>'[1]thu noi dia(HĐND)'!P27</f>
        <v>79.078599999999994</v>
      </c>
    </row>
    <row r="26" spans="1:7" s="12" customFormat="1" ht="36" customHeight="1">
      <c r="A26" s="22">
        <v>9</v>
      </c>
      <c r="B26" s="40" t="s">
        <v>34</v>
      </c>
      <c r="C26" s="30">
        <f>'[1]thu noi dia(HĐND)'!E29</f>
        <v>22000</v>
      </c>
      <c r="D26" s="30">
        <f>'[1]thu noi dia(HĐND)'!G29</f>
        <v>52127.206015000003</v>
      </c>
      <c r="E26" s="41">
        <f t="shared" si="2"/>
        <v>2.3694184552272728</v>
      </c>
      <c r="F26" s="32">
        <f t="shared" si="1"/>
        <v>1.4697672193924844</v>
      </c>
      <c r="G26" s="42">
        <f>'[1]thu noi dia(HĐND)'!P29</f>
        <v>35466.300600000002</v>
      </c>
    </row>
    <row r="27" spans="1:7" s="12" customFormat="1" ht="36" customHeight="1">
      <c r="A27" s="13">
        <f>A26+1</f>
        <v>10</v>
      </c>
      <c r="B27" s="46" t="s">
        <v>35</v>
      </c>
      <c r="C27" s="30">
        <f>'[1]thu noi dia(HĐND)'!E30</f>
        <v>50000</v>
      </c>
      <c r="D27" s="30">
        <f>'[1]thu noi dia(HĐND)'!G30</f>
        <v>80341.411819999994</v>
      </c>
      <c r="E27" s="41">
        <f t="shared" si="2"/>
        <v>1.6068282363999999</v>
      </c>
      <c r="F27" s="32">
        <f t="shared" si="1"/>
        <v>1.0548816302580379</v>
      </c>
      <c r="G27" s="42">
        <f>'[1]thu noi dia(HĐND)'!P30</f>
        <v>76161.542220000003</v>
      </c>
    </row>
    <row r="28" spans="1:7" s="12" customFormat="1" ht="22.5" customHeight="1">
      <c r="A28" s="22">
        <v>11</v>
      </c>
      <c r="B28" s="40" t="s">
        <v>36</v>
      </c>
      <c r="C28" s="30">
        <f>'[1]thu noi dia(HĐND)'!E33</f>
        <v>1600000</v>
      </c>
      <c r="D28" s="30">
        <f>'[1]thu noi dia(HĐND)'!G33</f>
        <v>2017387.9198539997</v>
      </c>
      <c r="E28" s="41">
        <f t="shared" si="2"/>
        <v>1.2608674499087498</v>
      </c>
      <c r="F28" s="32">
        <f t="shared" si="1"/>
        <v>1.1569311875171027</v>
      </c>
      <c r="G28" s="42">
        <f>'[1]thu noi dia(HĐND)'!P33</f>
        <v>1743740.631786</v>
      </c>
    </row>
    <row r="29" spans="1:7" s="12" customFormat="1" ht="22.5" customHeight="1">
      <c r="A29" s="22">
        <f>A28+1</f>
        <v>12</v>
      </c>
      <c r="B29" s="40" t="s">
        <v>37</v>
      </c>
      <c r="C29" s="30">
        <f>'[1]thu noi dia(HĐND)'!E32</f>
        <v>3000</v>
      </c>
      <c r="D29" s="30">
        <f>'[1]thu noi dia(HĐND)'!G32</f>
        <v>2115.8489530000002</v>
      </c>
      <c r="E29" s="41">
        <f t="shared" si="2"/>
        <v>0.70528298433333336</v>
      </c>
      <c r="F29" s="32">
        <f t="shared" si="1"/>
        <v>1.036333728627528</v>
      </c>
      <c r="G29" s="42">
        <f>'[1]thu noi dia(HĐND)'!P32</f>
        <v>2041.6675580000001</v>
      </c>
    </row>
    <row r="30" spans="1:7" s="12" customFormat="1" ht="19.5" customHeight="1">
      <c r="A30" s="22">
        <f>A29+1</f>
        <v>13</v>
      </c>
      <c r="B30" s="40" t="s">
        <v>38</v>
      </c>
      <c r="C30" s="30">
        <f>'[1]thu noi dia(HĐND)'!E28</f>
        <v>250000</v>
      </c>
      <c r="D30" s="30">
        <f>'[1]thu noi dia(HĐND)'!G28</f>
        <v>377492.02165899996</v>
      </c>
      <c r="E30" s="41">
        <f t="shared" si="2"/>
        <v>1.5099680866359999</v>
      </c>
      <c r="F30" s="32">
        <f t="shared" si="1"/>
        <v>1.3242564588225587</v>
      </c>
      <c r="G30" s="42">
        <f>'[1]thu noi dia(HĐND)'!P28</f>
        <v>285059.60393400001</v>
      </c>
    </row>
    <row r="31" spans="1:7" s="12" customFormat="1">
      <c r="A31" s="20" t="s">
        <v>4</v>
      </c>
      <c r="B31" s="47" t="s">
        <v>7</v>
      </c>
      <c r="C31" s="30"/>
      <c r="D31" s="30"/>
      <c r="E31" s="41"/>
      <c r="F31" s="32"/>
      <c r="G31" s="42"/>
    </row>
    <row r="32" spans="1:7" s="12" customFormat="1">
      <c r="A32" s="20" t="s">
        <v>16</v>
      </c>
      <c r="B32" s="47" t="s">
        <v>39</v>
      </c>
      <c r="C32" s="48">
        <f>'[1]thu noi dia(HĐND)'!E39</f>
        <v>150000</v>
      </c>
      <c r="D32" s="48">
        <f>'[1]thu noi dia(HĐND)'!G39</f>
        <v>281887.67128599994</v>
      </c>
      <c r="E32" s="26">
        <f t="shared" si="2"/>
        <v>1.8792511419066662</v>
      </c>
      <c r="F32" s="38">
        <f t="shared" si="1"/>
        <v>0.7231906048264356</v>
      </c>
      <c r="G32" s="49">
        <f>'[1]thu noi dia(HĐND)'!P39</f>
        <v>389783.37025500002</v>
      </c>
    </row>
    <row r="33" spans="1:8" s="12" customFormat="1">
      <c r="A33" s="22">
        <v>1</v>
      </c>
      <c r="B33" s="40" t="s">
        <v>40</v>
      </c>
      <c r="C33" s="30">
        <f>[1]thu!E91</f>
        <v>110500</v>
      </c>
      <c r="D33" s="30">
        <f>[1]thu!G91</f>
        <v>205626.60978599999</v>
      </c>
      <c r="E33" s="26"/>
      <c r="F33" s="38"/>
      <c r="G33" s="50"/>
    </row>
    <row r="34" spans="1:8" s="12" customFormat="1">
      <c r="A34" s="22">
        <f>A33+1</f>
        <v>2</v>
      </c>
      <c r="B34" s="40" t="s">
        <v>41</v>
      </c>
      <c r="C34" s="30"/>
      <c r="D34" s="30"/>
      <c r="E34" s="26"/>
      <c r="F34" s="38"/>
      <c r="G34" s="50"/>
    </row>
    <row r="35" spans="1:8" s="12" customFormat="1">
      <c r="A35" s="22">
        <f>A34+1</f>
        <v>3</v>
      </c>
      <c r="B35" s="40" t="s">
        <v>42</v>
      </c>
      <c r="C35" s="30">
        <f>[1]thu!E89</f>
        <v>39500</v>
      </c>
      <c r="D35" s="30">
        <f>[1]thu!G89</f>
        <v>72704.656526999999</v>
      </c>
      <c r="E35" s="26"/>
      <c r="F35" s="38"/>
      <c r="G35" s="50"/>
    </row>
    <row r="36" spans="1:8" s="12" customFormat="1">
      <c r="A36" s="22">
        <f>A35+1</f>
        <v>4</v>
      </c>
      <c r="B36" s="40" t="s">
        <v>43</v>
      </c>
      <c r="C36" s="48"/>
      <c r="D36" s="48"/>
      <c r="E36" s="26"/>
      <c r="F36" s="38"/>
      <c r="G36" s="50"/>
    </row>
    <row r="37" spans="1:8" s="12" customFormat="1">
      <c r="A37" s="22">
        <v>5</v>
      </c>
      <c r="B37" s="40" t="s">
        <v>44</v>
      </c>
      <c r="C37" s="48"/>
      <c r="D37" s="48"/>
      <c r="E37" s="26"/>
      <c r="F37" s="38"/>
      <c r="G37" s="50"/>
    </row>
    <row r="38" spans="1:8" s="12" customFormat="1">
      <c r="A38" s="22">
        <v>6</v>
      </c>
      <c r="B38" s="23" t="s">
        <v>45</v>
      </c>
      <c r="C38" s="48"/>
      <c r="D38" s="48"/>
      <c r="E38" s="26"/>
      <c r="F38" s="38"/>
      <c r="G38" s="50"/>
    </row>
    <row r="39" spans="1:8" s="12" customFormat="1">
      <c r="A39" s="20" t="s">
        <v>17</v>
      </c>
      <c r="B39" s="51" t="s">
        <v>6</v>
      </c>
      <c r="C39" s="48"/>
      <c r="D39" s="48">
        <f>[1]thu!G102</f>
        <v>0</v>
      </c>
      <c r="E39" s="26"/>
      <c r="F39" s="38"/>
      <c r="G39" s="50"/>
    </row>
    <row r="40" spans="1:8" s="12" customFormat="1" ht="31.2">
      <c r="A40" s="11" t="s">
        <v>2</v>
      </c>
      <c r="B40" s="52" t="s">
        <v>46</v>
      </c>
      <c r="C40" s="21">
        <f>C41+C42</f>
        <v>6704000</v>
      </c>
      <c r="D40" s="21">
        <f>D41+D42</f>
        <v>7492468.4030569987</v>
      </c>
      <c r="E40" s="26">
        <f t="shared" si="2"/>
        <v>1.1176116353008649</v>
      </c>
      <c r="F40" s="38">
        <f t="shared" si="1"/>
        <v>1.0911951927684407</v>
      </c>
      <c r="G40" s="53">
        <f>G41+G42</f>
        <v>6866295.2812759997</v>
      </c>
      <c r="H40" s="14"/>
    </row>
    <row r="41" spans="1:8" s="1" customFormat="1">
      <c r="A41" s="13">
        <v>1</v>
      </c>
      <c r="B41" s="54" t="s">
        <v>47</v>
      </c>
      <c r="C41" s="28">
        <f>[1]thu!F156</f>
        <v>3329270</v>
      </c>
      <c r="D41" s="28">
        <f>[1]thu!I156</f>
        <v>3323129.5712429998</v>
      </c>
      <c r="E41" s="41">
        <f t="shared" si="2"/>
        <v>0.99815562307743133</v>
      </c>
      <c r="F41" s="32">
        <f t="shared" si="1"/>
        <v>1.1356711670707473</v>
      </c>
      <c r="G41" s="28">
        <v>2926137.1315909997</v>
      </c>
      <c r="H41" s="14"/>
    </row>
    <row r="42" spans="1:8" ht="16.2" thickBot="1">
      <c r="A42" s="55">
        <v>2</v>
      </c>
      <c r="B42" s="56" t="s">
        <v>48</v>
      </c>
      <c r="C42" s="29">
        <f>[1]thu!F155</f>
        <v>3374730</v>
      </c>
      <c r="D42" s="29">
        <f>[1]thu!I155</f>
        <v>4169338.831813999</v>
      </c>
      <c r="E42" s="57">
        <f t="shared" si="2"/>
        <v>1.2354584905500585</v>
      </c>
      <c r="F42" s="58">
        <f t="shared" si="1"/>
        <v>1.0581653510906208</v>
      </c>
      <c r="G42" s="28">
        <v>3940158.1496850001</v>
      </c>
      <c r="H42" s="14"/>
    </row>
  </sheetData>
  <mergeCells count="8">
    <mergeCell ref="D1:F1"/>
    <mergeCell ref="A4:F4"/>
    <mergeCell ref="A5:F5"/>
    <mergeCell ref="A8:A9"/>
    <mergeCell ref="B8:B9"/>
    <mergeCell ref="C8:C9"/>
    <mergeCell ref="D8:D9"/>
    <mergeCell ref="E8:F8"/>
  </mergeCells>
  <pageMargins left="0.70866141732283472" right="0.70866141732283472" top="0.74803149606299213" bottom="0.74803149606299213" header="0.31496062992125984" footer="0.31496062992125984"/>
  <pageSetup scale="75"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5F69A1-DFB1-49A6-BCA5-D4062F3EC2E9}">
  <ds:schemaRefs>
    <ds:schemaRef ds:uri="http://schemas.microsoft.com/sharepoint/v3/contenttype/forms"/>
  </ds:schemaRefs>
</ds:datastoreItem>
</file>

<file path=customXml/itemProps2.xml><?xml version="1.0" encoding="utf-8"?>
<ds:datastoreItem xmlns:ds="http://schemas.openxmlformats.org/officeDocument/2006/customXml" ds:itemID="{6306F428-C5C5-42A0-945C-82FC191F883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856151B-54DB-4FCF-8E67-AC919E6B70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Mau 60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nghiabh</cp:lastModifiedBy>
  <cp:lastPrinted>2024-01-18T02:17:32Z</cp:lastPrinted>
  <dcterms:created xsi:type="dcterms:W3CDTF">2018-08-22T07:49:45Z</dcterms:created>
  <dcterms:modified xsi:type="dcterms:W3CDTF">2024-01-24T08:26:21Z</dcterms:modified>
</cp:coreProperties>
</file>